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ri.golubev\Documents\Перерывы\Перерывы.2022.01.20\"/>
    </mc:Choice>
  </mc:AlternateContent>
  <bookViews>
    <workbookView xWindow="0" yWindow="0" windowWidth="16416" windowHeight="75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6" i="1" l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I379" i="1"/>
  <c r="I378" i="1"/>
  <c r="D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I183" i="1"/>
  <c r="I182" i="1"/>
  <c r="I181" i="1"/>
  <c r="D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I99" i="1"/>
  <c r="I98" i="1"/>
  <c r="I55" i="1" s="1"/>
  <c r="I97" i="1"/>
  <c r="D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I63" i="1"/>
  <c r="I61" i="1" s="1"/>
  <c r="I62" i="1"/>
  <c r="I60" i="1"/>
  <c r="I59" i="1" s="1"/>
  <c r="I56" i="1"/>
  <c r="C57" i="1"/>
  <c r="B52" i="1"/>
  <c r="H50" i="1"/>
  <c r="H49" i="1"/>
  <c r="H48" i="1"/>
  <c r="H47" i="1"/>
  <c r="H46" i="1"/>
  <c r="H45" i="1"/>
  <c r="H44" i="1"/>
  <c r="H43" i="1"/>
  <c r="H42" i="1"/>
  <c r="H41" i="1"/>
  <c r="H40" i="1"/>
  <c r="H39" i="1"/>
  <c r="D38" i="1"/>
  <c r="D37" i="1"/>
  <c r="D36" i="1"/>
  <c r="D35" i="1"/>
  <c r="H34" i="1"/>
  <c r="H33" i="1"/>
  <c r="H32" i="1"/>
  <c r="H31" i="1"/>
  <c r="H30" i="1"/>
  <c r="H29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2" i="1" l="1"/>
  <c r="I53" i="1"/>
  <c r="I51" i="1"/>
  <c r="I57" i="1"/>
  <c r="I58" i="1" s="1"/>
  <c r="I54" i="1"/>
</calcChain>
</file>

<file path=xl/sharedStrings.xml><?xml version="1.0" encoding="utf-8"?>
<sst xmlns="http://schemas.openxmlformats.org/spreadsheetml/2006/main" count="991" uniqueCount="203">
  <si>
    <t>ГР</t>
  </si>
  <si>
    <t>ДОБ</t>
  </si>
  <si>
    <t>ЧАСЫ</t>
  </si>
  <si>
    <t>АДМИНЫ И ПРЕТЕНЗИИ</t>
  </si>
  <si>
    <t xml:space="preserve"> план</t>
  </si>
  <si>
    <t>С</t>
  </si>
  <si>
    <t>08:00-17:00</t>
  </si>
  <si>
    <t xml:space="preserve"> факт</t>
  </si>
  <si>
    <t>доп смена</t>
  </si>
  <si>
    <t>07:30-19:30</t>
  </si>
  <si>
    <t>Александрова Евгения Валерьевна</t>
  </si>
  <si>
    <t>Врабий Ольга Александровна</t>
  </si>
  <si>
    <t>О</t>
  </si>
  <si>
    <t>чел</t>
  </si>
  <si>
    <t>08:00-20:00</t>
  </si>
  <si>
    <t>07:00-19:00</t>
  </si>
  <si>
    <t>СТАРШИЕ СПЕЦИАЛИСТЫ КОНТАКТ-ЦЕНТРА</t>
  </si>
  <si>
    <t>Сичкарь Ольга Константиновна</t>
  </si>
  <si>
    <t>Кузнецова Ирина Игоревна</t>
  </si>
  <si>
    <t>Белякова Вероника Сергеевна</t>
  </si>
  <si>
    <t>ставок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</si>
  <si>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</si>
  <si>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</si>
  <si>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</si>
  <si>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</si>
  <si>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за сутки</t>
  </si>
  <si>
    <t>кол-во ставок 2/2 (без ночных)</t>
  </si>
  <si>
    <t>кол-во ставок в доп за сутки 11 ч</t>
  </si>
  <si>
    <t>Кол-во доп часов за сутки</t>
  </si>
  <si>
    <t>кол-во спецов в ночь в доп</t>
  </si>
  <si>
    <t>кол-во спецов в ночь</t>
  </si>
  <si>
    <t>кол-во ставок в ночь</t>
  </si>
  <si>
    <t>НОЧНАЯ СМЕНА</t>
  </si>
  <si>
    <t>20:00-08:00</t>
  </si>
  <si>
    <t>Шелеменкова Елена Александровна</t>
  </si>
  <si>
    <t>Бердова Альбина Николаевна</t>
  </si>
  <si>
    <t>Любенко Юлия Владимировна</t>
  </si>
  <si>
    <t>19:00-07:00</t>
  </si>
  <si>
    <t>Ташлыкова Екатерина Игоревна</t>
  </si>
  <si>
    <t>Пахомова Алина Владимировна</t>
  </si>
  <si>
    <t>2В</t>
  </si>
  <si>
    <t>Бердова Наталья Николаевна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</si>
  <si>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</si>
  <si>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</si>
  <si>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</si>
  <si>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</si>
  <si>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07:00-16:00</t>
  </si>
  <si>
    <t>Жердева Юлия Владимировна</t>
  </si>
  <si>
    <t>Щергина Ольга Олеговна</t>
  </si>
  <si>
    <t>Яловская Анна Евгеньевна</t>
  </si>
  <si>
    <t>07:30-16:30</t>
  </si>
  <si>
    <t>Гурбан Екатерина Сергеевна</t>
  </si>
  <si>
    <t>Страхова Наталья Юрьевна</t>
  </si>
  <si>
    <t>Баранова Наталья Николаевна</t>
  </si>
  <si>
    <t>Павлова Жанна Александровна</t>
  </si>
  <si>
    <t>Мишина Екатерина Валерьевна</t>
  </si>
  <si>
    <t>09:00-18:00</t>
  </si>
  <si>
    <t>Пивоварова Виктория Васильевна</t>
  </si>
  <si>
    <t>10:00-19:00</t>
  </si>
  <si>
    <t>Исхакова Айгуль Ильдусовна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</si>
  <si>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</si>
  <si>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</si>
  <si>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</si>
  <si>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</si>
  <si>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06:00-18:00</t>
  </si>
  <si>
    <t>06:30-18:30</t>
  </si>
  <si>
    <t>Шаповалов Игорь Валентинович</t>
  </si>
  <si>
    <t>09:00-21:00</t>
  </si>
  <si>
    <t>Логачева (Силкина) Валентина Викторовна</t>
  </si>
  <si>
    <t>2B</t>
  </si>
  <si>
    <t>Громова Виктория Романовна</t>
  </si>
  <si>
    <t>Пахомова Лилия Сергеевна</t>
  </si>
  <si>
    <t>Поделякина Александра Васильевна</t>
  </si>
  <si>
    <t>Подолян Оксана Михайловна</t>
  </si>
  <si>
    <t>Гнускина Ульяна Андреевна</t>
  </si>
  <si>
    <t>Семенова Александра Георгиевна</t>
  </si>
  <si>
    <t>Вакансия</t>
  </si>
  <si>
    <t>Зарицкая Ольга Сергеевна</t>
  </si>
  <si>
    <t xml:space="preserve">Горденкова Ольга Александровна </t>
  </si>
  <si>
    <t>Шишова Ольга Александровна</t>
  </si>
  <si>
    <t>Никитина Елена Викторовна</t>
  </si>
  <si>
    <t>Савина Евгения Эдуардовна</t>
  </si>
  <si>
    <t>10:00-22:00</t>
  </si>
  <si>
    <t>Рзаева Аида Азадалиевна</t>
  </si>
  <si>
    <t>Минасян Регина Вячеславовна</t>
  </si>
  <si>
    <t>11:00-23:00</t>
  </si>
  <si>
    <t>Маковская Елена Владимировна</t>
  </si>
  <si>
    <t>Кол-во ставок 11ч.</t>
  </si>
  <si>
    <t>Кол-во спецов с неполным днем</t>
  </si>
  <si>
    <t>НЕПОЛНЫЙ РАБОЧИЙ ДЕНЬ</t>
  </si>
  <si>
    <t>Лемешова Анастасия Евгеньевна</t>
  </si>
  <si>
    <t>Мальцева Анна Анатольевна</t>
  </si>
  <si>
    <t>18:00-21:00</t>
  </si>
  <si>
    <t>Журавлева Дарья Сергеевна</t>
  </si>
  <si>
    <t>Хижук Виктория Александровна</t>
  </si>
  <si>
    <t xml:space="preserve">Нефедычева Анастасия Васильевна </t>
  </si>
  <si>
    <t>09:00-14:30</t>
  </si>
  <si>
    <t>Харламова Оксана Борисовна</t>
  </si>
  <si>
    <t>Потапенко Наталья Анатольевна</t>
  </si>
  <si>
    <t xml:space="preserve">Хохлова Софья Сергеевна </t>
  </si>
  <si>
    <t>Тарасова Ольга Игоревна</t>
  </si>
  <si>
    <t>Ковалева Екатерина Александровна</t>
  </si>
  <si>
    <t xml:space="preserve">Гребешков Евгений Борисович </t>
  </si>
  <si>
    <t>Ганькина Мария Анатольевна</t>
  </si>
  <si>
    <t>Ивашкина Ольга Александровна</t>
  </si>
  <si>
    <t>Синцева Елена Ильяровна</t>
  </si>
  <si>
    <t>Фаустова Анна Алексеевна</t>
  </si>
  <si>
    <t>Гринченко Анастасия Сергеевна</t>
  </si>
  <si>
    <t>Ванагс Анна Юрьевна</t>
  </si>
  <si>
    <t>Гопкало Марина Игоревна</t>
  </si>
  <si>
    <t>Фролова Надежда Анатольевна</t>
  </si>
  <si>
    <t>График работы Февраль 2022 г</t>
  </si>
  <si>
    <t>Февраль</t>
  </si>
  <si>
    <t xml:space="preserve">                                              </t>
  </si>
  <si>
    <t>Бридний (Куприяшина) Ирина Владимировна</t>
  </si>
  <si>
    <t>Франгулиди Владислав Игоревич</t>
  </si>
  <si>
    <t>НАСТАВНИКИ</t>
  </si>
  <si>
    <t>Больничные за смену (Б), час</t>
  </si>
  <si>
    <t>1С</t>
  </si>
  <si>
    <t>Дубровная Диана Анатольевна</t>
  </si>
  <si>
    <t>4Б</t>
  </si>
  <si>
    <t>Федосеева (Старцева) Валерия Александровна</t>
  </si>
  <si>
    <t>БЦ Высота</t>
  </si>
  <si>
    <t>Тумеркина Гузель Радиковна</t>
  </si>
  <si>
    <t>3Т</t>
  </si>
  <si>
    <t>Ширина Анна Андреевна</t>
  </si>
  <si>
    <t>Надырова Дильшат Кенжеахметовна</t>
  </si>
  <si>
    <t>06:00-15:00</t>
  </si>
  <si>
    <t>Аносова Светлана Александровна</t>
  </si>
  <si>
    <t>Якупова Гульшат Юсефовна</t>
  </si>
  <si>
    <t>Протопопова Алина Сергеевна</t>
  </si>
  <si>
    <t>Родченко Алёна Анатольевна </t>
  </si>
  <si>
    <t>Антонова Анна Николаевна</t>
  </si>
  <si>
    <t>Харламова Елена Юрьевна</t>
  </si>
  <si>
    <t>Кондрикова Наталья Николаевна</t>
  </si>
  <si>
    <t xml:space="preserve">08:00-17:00 </t>
  </si>
  <si>
    <t xml:space="preserve">   Вакансия</t>
  </si>
  <si>
    <t>08:30-17:30</t>
  </si>
  <si>
    <t>Кистень Александра Николаевна</t>
  </si>
  <si>
    <t>Номеровская Наталья Васильевна</t>
  </si>
  <si>
    <t>Олашина Татьяна Ивановна</t>
  </si>
  <si>
    <t>Зотова Юлия Викторовна </t>
  </si>
  <si>
    <t>Акопян Ануш Андреевна</t>
  </si>
  <si>
    <t>Толстыженко Инга Леонардовна</t>
  </si>
  <si>
    <t>Нечаев Павел Александрович</t>
  </si>
  <si>
    <t>6:00-18:00</t>
  </si>
  <si>
    <t>Удалова Наталия Сергеевна</t>
  </si>
  <si>
    <t>Маркина Екатерина Григорьевна</t>
  </si>
  <si>
    <t>Кузнецов Николай Юрьевич</t>
  </si>
  <si>
    <t>Афганова Вероника Насировна</t>
  </si>
  <si>
    <t>Витинская Светлана Георгиевна</t>
  </si>
  <si>
    <t>Чуйкина Марьям Юсефовна</t>
  </si>
  <si>
    <t>07:00-19:01</t>
  </si>
  <si>
    <r>
      <t>Сидоренко Ольга Геннадьевна</t>
    </r>
    <r>
      <rPr>
        <sz val="11"/>
        <color theme="0" tint="-0.34998626667073579"/>
        <rFont val="Calibri"/>
        <family val="2"/>
        <charset val="204"/>
      </rPr>
      <t xml:space="preserve"> </t>
    </r>
  </si>
  <si>
    <t>Струков Денис Владиславович</t>
  </si>
  <si>
    <t>Цилинская Елена Александровна</t>
  </si>
  <si>
    <t>Еремина Анастасия Александровна</t>
  </si>
  <si>
    <t>Ермилова Евгения Владимировна</t>
  </si>
  <si>
    <t>Власова Наталья Александровна</t>
  </si>
  <si>
    <t>Михайловская Валентина Данииловна </t>
  </si>
  <si>
    <t>Ломанова Елена Анатольевна</t>
  </si>
  <si>
    <t>Козырева Елизавета Андреевна</t>
  </si>
  <si>
    <t>Лагутина Ирина Андреевна</t>
  </si>
  <si>
    <t>Потемкина Ирина Анатольевна</t>
  </si>
  <si>
    <t xml:space="preserve"> Скибина Ирина Андреевна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</si>
  <si>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Чижман Татьяна Раифовна</t>
  </si>
  <si>
    <t>Филиппова Алена Викторовна</t>
  </si>
  <si>
    <t>Мордасова Виктория Андреевна</t>
  </si>
  <si>
    <t>Кузнецова Надежда Игоревна</t>
  </si>
  <si>
    <t>Хаустова Оксана Анатольевна</t>
  </si>
  <si>
    <t>Ковалева Людмила Владимировна</t>
  </si>
  <si>
    <t>Матвеева Татьяна Павловна</t>
  </si>
  <si>
    <t>Колмакова Анна Николаевна</t>
  </si>
  <si>
    <t xml:space="preserve">Максимова Наталия Михайловна </t>
  </si>
  <si>
    <t xml:space="preserve">Полянский Александр Евгеньевич </t>
  </si>
  <si>
    <t>Бадачевский Ян Альбертович</t>
  </si>
  <si>
    <t>Сихварт Анна Владимировна</t>
  </si>
  <si>
    <t>Кострова(Руденко) Марина Вячеславовна</t>
  </si>
  <si>
    <t>Мурадян Белла Матевосовна</t>
  </si>
  <si>
    <t>Охоботова Ксения Михайловна</t>
  </si>
  <si>
    <t>Ермаков Игорь Сергеевич</t>
  </si>
  <si>
    <t>07:00-14:24</t>
  </si>
  <si>
    <t>09:30 - 17:30</t>
  </si>
  <si>
    <t>09:00-16:24</t>
  </si>
  <si>
    <t>09:00-16:25</t>
  </si>
  <si>
    <t>Титова Светлана Александровна</t>
  </si>
  <si>
    <t>07:00-13:00</t>
  </si>
  <si>
    <t xml:space="preserve">Гумирова Татьяна Станиславовна </t>
  </si>
  <si>
    <t>07:00-15:30</t>
  </si>
  <si>
    <t>Габайдулина Дина  Ринатовна</t>
  </si>
  <si>
    <t>08:00-17:45</t>
  </si>
  <si>
    <t>10:00-16:00</t>
  </si>
  <si>
    <t xml:space="preserve">Махонина Ольга  Васильевна </t>
  </si>
  <si>
    <t>21:00-24:00</t>
  </si>
  <si>
    <t>ПН</t>
  </si>
  <si>
    <t>ВО в смену</t>
  </si>
  <si>
    <t>О-O</t>
  </si>
  <si>
    <t>УРМ-О</t>
  </si>
  <si>
    <t>О-О</t>
  </si>
  <si>
    <t>2Б</t>
  </si>
  <si>
    <t>О-ВО</t>
  </si>
  <si>
    <t>УРМ-ВО</t>
  </si>
  <si>
    <t>УРМ-ОВ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</si>
</sst>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sz val="9"/>
      <name val="Century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entury"/>
      <family val="1"/>
      <charset val="204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9" tint="-9.9978637043366805E-2"/>
      <name val="Century"/>
      <family val="1"/>
      <charset val="204"/>
    </font>
    <font>
      <sz val="9"/>
      <color theme="9" tint="-9.9978637043366805E-2"/>
      <name val="Calibri"/>
      <family val="2"/>
      <charset val="204"/>
      <scheme val="minor"/>
    </font>
    <font>
      <sz val="9"/>
      <color theme="9" tint="-0.749992370372631"/>
      <name val="Calibri"/>
      <family val="2"/>
      <charset val="204"/>
      <scheme val="minor"/>
    </font>
    <font>
      <sz val="11"/>
      <color theme="9" tint="-9.9978637043366805E-2"/>
      <name val="Century"/>
      <family val="1"/>
      <charset val="204"/>
    </font>
    <font>
      <sz val="11"/>
      <name val="Century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charset val="204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B26AA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7">
    <xf numFmtId="0" fontId="0" fillId="0" borderId="0" xfId="0"/>
    <xf numFmtId="0" fontId="3" fillId="3" borderId="0" xfId="0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5" borderId="2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5" borderId="5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7" xfId="0" applyFont="1" applyFill="1" applyBorder="1"/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5" fillId="2" borderId="1" xfId="0" applyNumberFormat="1" applyFont="1" applyFill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" fontId="5" fillId="4" borderId="4" xfId="0" applyNumberFormat="1" applyFont="1" applyFill="1" applyBorder="1" applyAlignment="1">
      <alignment horizontal="left" vertical="center"/>
    </xf>
    <xf numFmtId="0" fontId="2" fillId="4" borderId="3" xfId="0" applyFont="1" applyFill="1" applyBorder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1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5" fillId="3" borderId="6" xfId="0" applyFont="1" applyFill="1" applyBorder="1"/>
    <xf numFmtId="0" fontId="6" fillId="3" borderId="8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center" vertical="top"/>
    </xf>
    <xf numFmtId="0" fontId="5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5" fillId="3" borderId="7" xfId="0" applyFont="1" applyFill="1" applyBorder="1"/>
    <xf numFmtId="0" fontId="6" fillId="3" borderId="7" xfId="0" applyFont="1" applyFill="1" applyBorder="1" applyAlignment="1">
      <alignment horizontal="left" vertical="top"/>
    </xf>
    <xf numFmtId="0" fontId="5" fillId="3" borderId="2" xfId="0" applyFont="1" applyFill="1" applyBorder="1"/>
    <xf numFmtId="0" fontId="6" fillId="3" borderId="4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5" fillId="3" borderId="7" xfId="0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0" fillId="3" borderId="6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9" fillId="4" borderId="2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top"/>
    </xf>
    <xf numFmtId="0" fontId="18" fillId="6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1" fontId="9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1" fontId="9" fillId="10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17" fillId="3" borderId="3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top"/>
    </xf>
    <xf numFmtId="0" fontId="10" fillId="7" borderId="5" xfId="0" applyFont="1" applyFill="1" applyBorder="1" applyAlignment="1">
      <alignment horizontal="center" vertical="top"/>
    </xf>
    <xf numFmtId="0" fontId="10" fillId="7" borderId="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8" fillId="15" borderId="0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top"/>
    </xf>
    <xf numFmtId="0" fontId="10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8" fillId="14" borderId="20" xfId="0" applyFont="1" applyFill="1" applyBorder="1" applyAlignment="1">
      <alignment horizontal="center" vertical="top"/>
    </xf>
    <xf numFmtId="0" fontId="8" fillId="14" borderId="18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top"/>
    </xf>
    <xf numFmtId="0" fontId="8" fillId="14" borderId="22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8" fillId="14" borderId="19" xfId="0" applyFont="1" applyFill="1" applyBorder="1" applyAlignment="1">
      <alignment horizontal="left" vertical="center"/>
    </xf>
    <xf numFmtId="0" fontId="8" fillId="14" borderId="9" xfId="0" applyFont="1" applyFill="1" applyBorder="1" applyAlignment="1">
      <alignment horizontal="center" vertical="top"/>
    </xf>
    <xf numFmtId="0" fontId="8" fillId="14" borderId="0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top"/>
    </xf>
    <xf numFmtId="0" fontId="8" fillId="14" borderId="5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vertical="center"/>
    </xf>
    <xf numFmtId="0" fontId="19" fillId="14" borderId="10" xfId="0" applyFont="1" applyFill="1" applyBorder="1" applyAlignment="1">
      <alignment horizontal="left" vertical="center"/>
    </xf>
    <xf numFmtId="0" fontId="8" fillId="14" borderId="15" xfId="0" applyFont="1" applyFill="1" applyBorder="1" applyAlignment="1">
      <alignment horizontal="center" vertical="top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top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vertical="center"/>
    </xf>
    <xf numFmtId="0" fontId="8" fillId="14" borderId="16" xfId="0" applyFont="1" applyFill="1" applyBorder="1" applyAlignment="1">
      <alignment horizontal="left" vertical="center"/>
    </xf>
    <xf numFmtId="0" fontId="8" fillId="14" borderId="10" xfId="0" applyFont="1" applyFill="1" applyBorder="1" applyAlignment="1">
      <alignment horizontal="left" vertical="center"/>
    </xf>
    <xf numFmtId="0" fontId="8" fillId="14" borderId="11" xfId="0" applyFont="1" applyFill="1" applyBorder="1" applyAlignment="1">
      <alignment horizontal="center" vertical="top"/>
    </xf>
    <xf numFmtId="0" fontId="8" fillId="14" borderId="12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top"/>
    </xf>
    <xf numFmtId="0" fontId="8" fillId="14" borderId="23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vertical="center"/>
    </xf>
    <xf numFmtId="0" fontId="8" fillId="14" borderId="14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top"/>
    </xf>
    <xf numFmtId="0" fontId="9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top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8" fillId="0" borderId="0" xfId="0" applyFont="1" applyBorder="1"/>
    <xf numFmtId="0" fontId="10" fillId="0" borderId="6" xfId="0" applyFont="1" applyBorder="1"/>
    <xf numFmtId="0" fontId="8" fillId="0" borderId="8" xfId="0" applyFont="1" applyBorder="1" applyAlignment="1">
      <alignment horizontal="left" vertical="top"/>
    </xf>
    <xf numFmtId="0" fontId="10" fillId="3" borderId="6" xfId="0" applyFont="1" applyFill="1" applyBorder="1"/>
    <xf numFmtId="0" fontId="8" fillId="3" borderId="8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vertical="center"/>
    </xf>
    <xf numFmtId="0" fontId="8" fillId="16" borderId="3" xfId="0" applyFont="1" applyFill="1" applyBorder="1" applyAlignment="1">
      <alignment horizontal="left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vertical="center"/>
    </xf>
    <xf numFmtId="0" fontId="8" fillId="16" borderId="7" xfId="0" applyFont="1" applyFill="1" applyBorder="1" applyAlignment="1">
      <alignment horizontal="left" vertical="center"/>
    </xf>
    <xf numFmtId="0" fontId="8" fillId="16" borderId="8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/>
    </xf>
    <xf numFmtId="0" fontId="8" fillId="3" borderId="0" xfId="0" applyFont="1" applyFill="1" applyBorder="1"/>
    <xf numFmtId="0" fontId="23" fillId="3" borderId="1" xfId="0" applyFont="1" applyFill="1" applyBorder="1" applyAlignment="1">
      <alignment horizontal="center" vertical="top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left" vertical="center"/>
    </xf>
    <xf numFmtId="0" fontId="10" fillId="16" borderId="5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0" fillId="7" borderId="6" xfId="0" applyFont="1" applyFill="1" applyBorder="1"/>
    <xf numFmtId="0" fontId="8" fillId="7" borderId="7" xfId="0" applyFont="1" applyFill="1" applyBorder="1"/>
    <xf numFmtId="0" fontId="8" fillId="7" borderId="8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top"/>
    </xf>
    <xf numFmtId="0" fontId="9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1" fillId="13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top"/>
    </xf>
    <xf numFmtId="0" fontId="11" fillId="6" borderId="7" xfId="0" applyFont="1" applyFill="1" applyBorder="1" applyAlignment="1">
      <alignment horizontal="center" vertical="top"/>
    </xf>
    <xf numFmtId="0" fontId="10" fillId="3" borderId="2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10" fillId="7" borderId="20" xfId="0" applyFont="1" applyFill="1" applyBorder="1" applyAlignment="1">
      <alignment horizontal="center" vertical="top"/>
    </xf>
    <xf numFmtId="0" fontId="10" fillId="7" borderId="1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top"/>
    </xf>
    <xf numFmtId="0" fontId="8" fillId="7" borderId="18" xfId="0" applyFont="1" applyFill="1" applyBorder="1" applyAlignment="1">
      <alignment vertical="center"/>
    </xf>
    <xf numFmtId="0" fontId="8" fillId="7" borderId="1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center" vertical="top"/>
    </xf>
    <xf numFmtId="0" fontId="8" fillId="7" borderId="16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center" vertical="top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top"/>
    </xf>
    <xf numFmtId="0" fontId="8" fillId="7" borderId="12" xfId="0" applyFont="1" applyFill="1" applyBorder="1" applyAlignment="1">
      <alignment vertical="center"/>
    </xf>
    <xf numFmtId="0" fontId="8" fillId="7" borderId="14" xfId="0" applyFont="1" applyFill="1" applyBorder="1" applyAlignment="1">
      <alignment horizontal="left" vertical="center"/>
    </xf>
    <xf numFmtId="0" fontId="10" fillId="17" borderId="9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8" fillId="17" borderId="0" xfId="0" applyFont="1" applyFill="1" applyBorder="1" applyAlignment="1">
      <alignment horizontal="left" vertical="center"/>
    </xf>
    <xf numFmtId="0" fontId="8" fillId="17" borderId="10" xfId="0" applyFont="1" applyFill="1" applyBorder="1" applyAlignment="1">
      <alignment horizontal="left" vertical="center"/>
    </xf>
    <xf numFmtId="0" fontId="8" fillId="17" borderId="0" xfId="0" applyFont="1" applyFill="1" applyBorder="1" applyAlignment="1">
      <alignment vertical="center"/>
    </xf>
    <xf numFmtId="0" fontId="10" fillId="17" borderId="15" xfId="0" applyFont="1" applyFill="1" applyBorder="1" applyAlignment="1">
      <alignment horizontal="center" vertical="top"/>
    </xf>
    <xf numFmtId="0" fontId="10" fillId="17" borderId="7" xfId="0" applyFont="1" applyFill="1" applyBorder="1" applyAlignment="1">
      <alignment horizontal="center" vertical="center"/>
    </xf>
    <xf numFmtId="0" fontId="10" fillId="17" borderId="8" xfId="0" applyFont="1" applyFill="1" applyBorder="1" applyAlignment="1">
      <alignment horizontal="center" vertical="top"/>
    </xf>
    <xf numFmtId="0" fontId="8" fillId="17" borderId="7" xfId="0" applyFont="1" applyFill="1" applyBorder="1" applyAlignment="1">
      <alignment vertical="center"/>
    </xf>
    <xf numFmtId="0" fontId="8" fillId="17" borderId="16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/>
    </xf>
    <xf numFmtId="0" fontId="8" fillId="16" borderId="20" xfId="0" applyFont="1" applyFill="1" applyBorder="1" applyAlignment="1">
      <alignment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left" vertical="center"/>
    </xf>
    <xf numFmtId="0" fontId="8" fillId="16" borderId="10" xfId="0" applyFont="1" applyFill="1" applyBorder="1" applyAlignment="1">
      <alignment horizontal="left" vertical="center"/>
    </xf>
    <xf numFmtId="0" fontId="8" fillId="16" borderId="15" xfId="0" applyFont="1" applyFill="1" applyBorder="1" applyAlignment="1">
      <alignment vertical="center"/>
    </xf>
    <xf numFmtId="0" fontId="8" fillId="16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center" vertical="top"/>
    </xf>
    <xf numFmtId="0" fontId="10" fillId="7" borderId="23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top"/>
    </xf>
    <xf numFmtId="0" fontId="10" fillId="17" borderId="20" xfId="0" applyFont="1" applyFill="1" applyBorder="1" applyAlignment="1">
      <alignment horizontal="center" vertical="center"/>
    </xf>
    <xf numFmtId="0" fontId="10" fillId="17" borderId="18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left" vertical="center"/>
    </xf>
    <xf numFmtId="0" fontId="8" fillId="17" borderId="1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10" fillId="14" borderId="17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top"/>
    </xf>
    <xf numFmtId="0" fontId="10" fillId="14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0" fillId="18" borderId="20" xfId="0" applyFont="1" applyFill="1" applyBorder="1" applyAlignment="1">
      <alignment horizontal="center" vertical="top"/>
    </xf>
    <xf numFmtId="0" fontId="10" fillId="18" borderId="18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top"/>
    </xf>
    <xf numFmtId="0" fontId="8" fillId="18" borderId="18" xfId="0" applyFont="1" applyFill="1" applyBorder="1" applyAlignment="1">
      <alignment vertical="center"/>
    </xf>
    <xf numFmtId="0" fontId="8" fillId="18" borderId="19" xfId="0" applyFont="1" applyFill="1" applyBorder="1" applyAlignment="1">
      <alignment horizontal="left" vertical="center"/>
    </xf>
    <xf numFmtId="0" fontId="10" fillId="18" borderId="9" xfId="0" applyFont="1" applyFill="1" applyBorder="1" applyAlignment="1">
      <alignment horizontal="center" vertical="top"/>
    </xf>
    <xf numFmtId="0" fontId="10" fillId="18" borderId="0" xfId="0" applyFont="1" applyFill="1" applyAlignment="1">
      <alignment horizontal="center" vertical="center"/>
    </xf>
    <xf numFmtId="0" fontId="10" fillId="18" borderId="1" xfId="0" applyFont="1" applyFill="1" applyBorder="1" applyAlignment="1">
      <alignment horizontal="center" vertical="top"/>
    </xf>
    <xf numFmtId="0" fontId="8" fillId="18" borderId="0" xfId="0" applyFont="1" applyFill="1" applyAlignment="1">
      <alignment vertical="center"/>
    </xf>
    <xf numFmtId="0" fontId="19" fillId="18" borderId="10" xfId="0" applyFont="1" applyFill="1" applyBorder="1" applyAlignment="1">
      <alignment horizontal="left" vertical="center"/>
    </xf>
    <xf numFmtId="0" fontId="10" fillId="18" borderId="15" xfId="0" applyFont="1" applyFill="1" applyBorder="1" applyAlignment="1">
      <alignment horizontal="center" vertical="top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top"/>
    </xf>
    <xf numFmtId="0" fontId="8" fillId="18" borderId="7" xfId="0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vertical="center"/>
    </xf>
    <xf numFmtId="0" fontId="8" fillId="18" borderId="9" xfId="0" applyFont="1" applyFill="1" applyBorder="1" applyAlignment="1">
      <alignment vertical="center"/>
    </xf>
    <xf numFmtId="0" fontId="8" fillId="18" borderId="0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left" vertical="center"/>
    </xf>
    <xf numFmtId="0" fontId="10" fillId="18" borderId="9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vertical="center"/>
    </xf>
    <xf numFmtId="0" fontId="8" fillId="18" borderId="12" xfId="0" applyFont="1" applyFill="1" applyBorder="1" applyAlignment="1">
      <alignment horizontal="left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10" borderId="9" xfId="0" applyFont="1" applyFill="1" applyBorder="1" applyAlignment="1">
      <alignment horizontal="center" vertical="top"/>
    </xf>
    <xf numFmtId="0" fontId="9" fillId="10" borderId="10" xfId="0" applyFont="1" applyFill="1" applyBorder="1" applyAlignment="1">
      <alignment horizontal="center" vertical="top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4" borderId="18" xfId="0" applyFont="1" applyFill="1" applyBorder="1" applyAlignment="1">
      <alignment horizontal="center" vertical="top"/>
    </xf>
    <xf numFmtId="0" fontId="9" fillId="4" borderId="18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6" borderId="0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10" fillId="19" borderId="9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top"/>
    </xf>
    <xf numFmtId="0" fontId="23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"/>
  <sheetViews>
    <sheetView tabSelected="1" topLeftCell="A399" zoomScale="70" zoomScaleNormal="70" workbookViewId="0">
      <selection activeCell="A427" sqref="A427:XFD440"/>
    </sheetView>
  </sheetViews>
  <sheetFormatPr defaultRowHeight="14.4" x14ac:dyDescent="0.3"/>
  <cols>
    <col min="1" max="2" width="9.44140625"/>
    <col min="3" max="3" width="9.44140625" style="459"/>
    <col min="4" max="4" width="9.44140625"/>
    <col min="5" max="5" width="11" customWidth="1"/>
    <col min="6" max="6" width="35.109375" customWidth="1"/>
    <col min="7" max="9" width="9.44140625"/>
  </cols>
  <sheetData>
    <row r="1" spans="1:9" x14ac:dyDescent="0.3">
      <c r="B1" s="28"/>
      <c r="C1" s="29"/>
      <c r="D1" s="30"/>
      <c r="E1" s="31"/>
      <c r="F1" s="31"/>
      <c r="G1" s="31"/>
      <c r="H1" s="31"/>
    </row>
    <row r="2" spans="1:9" x14ac:dyDescent="0.3">
      <c r="B2" s="32"/>
      <c r="C2" s="32"/>
      <c r="D2" s="32"/>
      <c r="E2" s="33"/>
      <c r="F2" s="34" t="s">
        <v>111</v>
      </c>
      <c r="G2" s="35"/>
      <c r="H2" s="36"/>
    </row>
    <row r="3" spans="1:9" x14ac:dyDescent="0.3">
      <c r="A3" s="37"/>
      <c r="B3" s="37"/>
      <c r="C3" s="37"/>
      <c r="D3" s="37"/>
      <c r="E3" s="37">
        <v>2022</v>
      </c>
      <c r="F3" s="38" t="s">
        <v>112</v>
      </c>
      <c r="G3" s="37"/>
      <c r="H3" s="37"/>
      <c r="I3" s="39"/>
    </row>
    <row r="4" spans="1:9" x14ac:dyDescent="0.3">
      <c r="A4" s="40"/>
      <c r="B4" s="40"/>
      <c r="C4" s="40"/>
      <c r="D4" s="40"/>
      <c r="E4" s="40"/>
      <c r="F4" s="41"/>
      <c r="G4" s="40"/>
      <c r="H4" s="40"/>
      <c r="I4" s="42" t="s">
        <v>194</v>
      </c>
    </row>
    <row r="5" spans="1:9" x14ac:dyDescent="0.3">
      <c r="A5" s="43"/>
      <c r="B5" s="43" t="s">
        <v>0</v>
      </c>
      <c r="C5" s="43" t="s">
        <v>1</v>
      </c>
      <c r="D5" s="43"/>
      <c r="E5" s="43" t="s">
        <v>2</v>
      </c>
      <c r="F5" s="44" t="s">
        <v>3</v>
      </c>
      <c r="G5" s="43"/>
      <c r="H5" s="43"/>
      <c r="I5" s="45">
        <v>21</v>
      </c>
    </row>
    <row r="6" spans="1:9" x14ac:dyDescent="0.3">
      <c r="A6" s="8"/>
      <c r="B6" s="8"/>
      <c r="C6" s="8"/>
      <c r="D6" s="46"/>
      <c r="E6" s="19"/>
      <c r="F6" s="47"/>
      <c r="G6" s="6" t="s">
        <v>4</v>
      </c>
      <c r="H6" s="7">
        <f>COUNTIF(I6:P6,"=С")</f>
        <v>1</v>
      </c>
      <c r="I6" s="48" t="s">
        <v>5</v>
      </c>
    </row>
    <row r="7" spans="1:9" x14ac:dyDescent="0.3">
      <c r="A7" s="8"/>
      <c r="B7" s="8"/>
      <c r="C7" s="8">
        <v>63143</v>
      </c>
      <c r="D7" s="10">
        <v>1</v>
      </c>
      <c r="E7" s="11" t="s">
        <v>6</v>
      </c>
      <c r="F7" s="22" t="s">
        <v>10</v>
      </c>
      <c r="G7" s="12" t="s">
        <v>7</v>
      </c>
      <c r="H7" s="17">
        <f>COUNTIF(I7:P7,"&gt;0")</f>
        <v>1</v>
      </c>
      <c r="I7" s="49">
        <v>8</v>
      </c>
    </row>
    <row r="8" spans="1:9" x14ac:dyDescent="0.3">
      <c r="A8" s="13"/>
      <c r="B8" s="13"/>
      <c r="C8" s="13"/>
      <c r="D8" s="50"/>
      <c r="E8" s="20"/>
      <c r="F8" s="51"/>
      <c r="G8" s="15" t="s">
        <v>8</v>
      </c>
      <c r="H8" s="16">
        <f>COUNTIF(I8:P8,"&gt;0")</f>
        <v>0</v>
      </c>
      <c r="I8" s="52"/>
    </row>
    <row r="9" spans="1:9" x14ac:dyDescent="0.3">
      <c r="A9" s="3"/>
      <c r="B9" s="3"/>
      <c r="C9" s="4"/>
      <c r="D9" s="53"/>
      <c r="E9" s="54"/>
      <c r="F9" s="55"/>
      <c r="G9" s="6" t="s">
        <v>4</v>
      </c>
      <c r="H9" s="7">
        <f>COUNTIF(I9:P9,"=С")</f>
        <v>1</v>
      </c>
      <c r="I9" s="56" t="s">
        <v>5</v>
      </c>
    </row>
    <row r="10" spans="1:9" x14ac:dyDescent="0.3">
      <c r="A10" s="8"/>
      <c r="B10" s="8"/>
      <c r="C10" s="9">
        <v>68185</v>
      </c>
      <c r="D10" s="10">
        <v>1</v>
      </c>
      <c r="E10" s="11" t="s">
        <v>14</v>
      </c>
      <c r="F10" s="22" t="s">
        <v>17</v>
      </c>
      <c r="G10" s="12" t="s">
        <v>7</v>
      </c>
      <c r="H10" s="17">
        <f>COUNTIF(I10:P10,"&gt;0")</f>
        <v>1</v>
      </c>
      <c r="I10" s="26">
        <v>11</v>
      </c>
    </row>
    <row r="11" spans="1:9" x14ac:dyDescent="0.3">
      <c r="A11" s="13"/>
      <c r="B11" s="13"/>
      <c r="C11" s="14"/>
      <c r="D11" s="58"/>
      <c r="E11" s="20"/>
      <c r="F11" s="59"/>
      <c r="G11" s="15" t="s">
        <v>8</v>
      </c>
      <c r="H11" s="16">
        <f>COUNTIF(I11:P11,"&gt;0")</f>
        <v>0</v>
      </c>
      <c r="I11" s="52"/>
    </row>
    <row r="12" spans="1:9" x14ac:dyDescent="0.3">
      <c r="A12" s="2"/>
      <c r="B12" s="3"/>
      <c r="C12" s="3"/>
      <c r="D12" s="60"/>
      <c r="E12" s="54"/>
      <c r="F12" s="61"/>
      <c r="G12" s="6" t="s">
        <v>4</v>
      </c>
      <c r="H12" s="7">
        <f>COUNTIF(I12:P12,"=С")</f>
        <v>0</v>
      </c>
      <c r="I12" s="57"/>
    </row>
    <row r="13" spans="1:9" x14ac:dyDescent="0.3">
      <c r="A13" s="10"/>
      <c r="B13" s="24"/>
      <c r="C13" s="9">
        <v>68027</v>
      </c>
      <c r="D13" s="10">
        <v>1</v>
      </c>
      <c r="E13" s="11" t="s">
        <v>9</v>
      </c>
      <c r="F13" s="22" t="s">
        <v>19</v>
      </c>
      <c r="G13" s="12" t="s">
        <v>7</v>
      </c>
      <c r="H13" s="17">
        <f>COUNTIF(I13:P13,"&gt;0")</f>
        <v>0</v>
      </c>
      <c r="I13" s="62"/>
    </row>
    <row r="14" spans="1:9" x14ac:dyDescent="0.3">
      <c r="A14" s="18"/>
      <c r="B14" s="13"/>
      <c r="C14" s="13"/>
      <c r="D14" s="50"/>
      <c r="E14" s="20"/>
      <c r="F14" s="51"/>
      <c r="G14" s="12" t="s">
        <v>8</v>
      </c>
      <c r="H14" s="16">
        <f>COUNTIF(I14:P14,"&gt;0")</f>
        <v>0</v>
      </c>
      <c r="I14" s="62"/>
    </row>
    <row r="15" spans="1:9" x14ac:dyDescent="0.3">
      <c r="A15" s="2"/>
      <c r="B15" s="3"/>
      <c r="C15" s="4"/>
      <c r="D15" s="53"/>
      <c r="E15" s="54"/>
      <c r="F15" s="61"/>
      <c r="G15" s="6" t="s">
        <v>4</v>
      </c>
      <c r="H15" s="7">
        <f>COUNTIF(I15:P15,"=С")</f>
        <v>1</v>
      </c>
      <c r="I15" s="63" t="s">
        <v>5</v>
      </c>
    </row>
    <row r="16" spans="1:9" x14ac:dyDescent="0.3">
      <c r="A16" s="10"/>
      <c r="B16" s="24"/>
      <c r="C16" s="9">
        <v>68041</v>
      </c>
      <c r="D16" s="24">
        <v>1</v>
      </c>
      <c r="E16" s="11" t="s">
        <v>9</v>
      </c>
      <c r="F16" s="22" t="s">
        <v>38</v>
      </c>
      <c r="G16" s="12" t="s">
        <v>7</v>
      </c>
      <c r="H16" s="17">
        <f>COUNTIF(I16:P16,"&gt;0")</f>
        <v>1</v>
      </c>
      <c r="I16" s="26">
        <v>11</v>
      </c>
    </row>
    <row r="17" spans="1:9" x14ac:dyDescent="0.3">
      <c r="A17" s="18"/>
      <c r="B17" s="13"/>
      <c r="C17" s="14"/>
      <c r="D17" s="58"/>
      <c r="E17" s="20"/>
      <c r="F17" s="51"/>
      <c r="G17" s="12" t="s">
        <v>8</v>
      </c>
      <c r="H17" s="16">
        <f>COUNTIF(I17:P17,"&gt;0")</f>
        <v>0</v>
      </c>
      <c r="I17" s="52"/>
    </row>
    <row r="18" spans="1:9" x14ac:dyDescent="0.3">
      <c r="A18" s="24"/>
      <c r="B18" s="24"/>
      <c r="C18" s="9"/>
      <c r="D18" s="2"/>
      <c r="E18" s="5"/>
      <c r="F18" s="21"/>
      <c r="G18" s="6" t="s">
        <v>4</v>
      </c>
      <c r="H18" s="7">
        <f>COUNTIF(I18:P18,"=С")</f>
        <v>0</v>
      </c>
      <c r="I18" s="57"/>
    </row>
    <row r="19" spans="1:9" x14ac:dyDescent="0.3">
      <c r="A19" s="24"/>
      <c r="B19" s="24"/>
      <c r="C19" s="9">
        <v>63103</v>
      </c>
      <c r="D19" s="10">
        <v>1</v>
      </c>
      <c r="E19" s="25" t="s">
        <v>9</v>
      </c>
      <c r="F19" s="22" t="s">
        <v>11</v>
      </c>
      <c r="G19" s="12" t="s">
        <v>7</v>
      </c>
      <c r="H19" s="17">
        <f>COUNTIF(I19:P19,"&gt;0")</f>
        <v>0</v>
      </c>
      <c r="I19" s="62"/>
    </row>
    <row r="20" spans="1:9" x14ac:dyDescent="0.3">
      <c r="A20" s="13"/>
      <c r="B20" s="13"/>
      <c r="C20" s="14"/>
      <c r="D20" s="50"/>
      <c r="E20" s="20"/>
      <c r="F20" s="23"/>
      <c r="G20" s="15" t="s">
        <v>8</v>
      </c>
      <c r="H20" s="16">
        <f>COUNTIF(I20:P20,"&gt;0")</f>
        <v>0</v>
      </c>
      <c r="I20" s="64"/>
    </row>
    <row r="21" spans="1:9" x14ac:dyDescent="0.3">
      <c r="A21" s="65"/>
      <c r="B21" s="66"/>
      <c r="C21" s="67"/>
      <c r="D21" s="66" t="s">
        <v>113</v>
      </c>
      <c r="E21" s="66"/>
      <c r="F21" s="68" t="s">
        <v>16</v>
      </c>
      <c r="G21" s="69"/>
      <c r="H21" s="70"/>
      <c r="I21" s="42" t="s">
        <v>194</v>
      </c>
    </row>
    <row r="22" spans="1:9" x14ac:dyDescent="0.3">
      <c r="A22" s="71"/>
      <c r="B22" s="72"/>
      <c r="C22" s="73"/>
      <c r="D22" s="72"/>
      <c r="E22" s="72"/>
      <c r="F22" s="27"/>
      <c r="G22" s="69"/>
      <c r="H22" s="70"/>
      <c r="I22" s="45">
        <v>21</v>
      </c>
    </row>
    <row r="23" spans="1:9" x14ac:dyDescent="0.3">
      <c r="A23" s="74"/>
      <c r="B23" s="3"/>
      <c r="C23" s="4"/>
      <c r="D23" s="3"/>
      <c r="E23" s="5"/>
      <c r="F23" s="75"/>
      <c r="G23" s="6" t="s">
        <v>4</v>
      </c>
      <c r="H23" s="7">
        <f>COUNTIF(I23:P23,"=С")</f>
        <v>1</v>
      </c>
      <c r="I23" s="56" t="s">
        <v>5</v>
      </c>
    </row>
    <row r="24" spans="1:9" x14ac:dyDescent="0.3">
      <c r="A24" s="77" t="s">
        <v>12</v>
      </c>
      <c r="B24" s="24"/>
      <c r="C24" s="78">
        <v>68139</v>
      </c>
      <c r="D24" s="24">
        <v>1</v>
      </c>
      <c r="E24" s="25" t="s">
        <v>15</v>
      </c>
      <c r="F24" s="79" t="s">
        <v>114</v>
      </c>
      <c r="G24" s="12" t="s">
        <v>7</v>
      </c>
      <c r="H24" s="17">
        <f>COUNTIF(I24:P24,"&gt;0")</f>
        <v>1</v>
      </c>
      <c r="I24" s="80">
        <v>11</v>
      </c>
    </row>
    <row r="25" spans="1:9" x14ac:dyDescent="0.3">
      <c r="A25" s="18"/>
      <c r="B25" s="13"/>
      <c r="C25" s="14"/>
      <c r="D25" s="82"/>
      <c r="E25" s="83"/>
      <c r="F25" s="84"/>
      <c r="G25" s="15" t="s">
        <v>8</v>
      </c>
      <c r="H25" s="16">
        <f>COUNTIF(I25:P25,"&gt;0")</f>
        <v>0</v>
      </c>
      <c r="I25" s="85"/>
    </row>
    <row r="26" spans="1:9" x14ac:dyDescent="0.3">
      <c r="A26" s="74"/>
      <c r="B26" s="3"/>
      <c r="C26" s="4"/>
      <c r="D26" s="3"/>
      <c r="E26" s="5"/>
      <c r="F26" s="75"/>
      <c r="G26" s="6" t="s">
        <v>4</v>
      </c>
      <c r="H26" s="7">
        <f>COUNTIF(I26:P26,"=С")</f>
        <v>0</v>
      </c>
      <c r="I26" s="76"/>
    </row>
    <row r="27" spans="1:9" x14ac:dyDescent="0.3">
      <c r="A27" s="77" t="s">
        <v>12</v>
      </c>
      <c r="B27" s="24"/>
      <c r="C27" s="9">
        <v>68144</v>
      </c>
      <c r="D27" s="24">
        <v>1</v>
      </c>
      <c r="E27" s="25" t="s">
        <v>14</v>
      </c>
      <c r="F27" s="87" t="s">
        <v>18</v>
      </c>
      <c r="G27" s="12" t="s">
        <v>7</v>
      </c>
      <c r="H27" s="17">
        <f>COUNTIF(I27:P27,"&gt;0")</f>
        <v>0</v>
      </c>
      <c r="I27" s="81"/>
    </row>
    <row r="28" spans="1:9" x14ac:dyDescent="0.3">
      <c r="A28" s="18"/>
      <c r="B28" s="13"/>
      <c r="C28" s="14"/>
      <c r="D28" s="82"/>
      <c r="E28" s="83"/>
      <c r="F28" s="84"/>
      <c r="G28" s="15" t="s">
        <v>8</v>
      </c>
      <c r="H28" s="16">
        <f>COUNTIF(I28:P28,"&gt;0")</f>
        <v>0</v>
      </c>
      <c r="I28" s="85"/>
    </row>
    <row r="29" spans="1:9" x14ac:dyDescent="0.3">
      <c r="A29" s="88"/>
      <c r="B29" s="89"/>
      <c r="C29" s="90"/>
      <c r="D29" s="89"/>
      <c r="E29" s="91"/>
      <c r="F29" s="92"/>
      <c r="G29" s="6" t="s">
        <v>4</v>
      </c>
      <c r="H29" s="7">
        <f>COUNTIF(I29:P29,"=С")</f>
        <v>1</v>
      </c>
      <c r="I29" s="63" t="s">
        <v>5</v>
      </c>
    </row>
    <row r="30" spans="1:9" x14ac:dyDescent="0.3">
      <c r="A30" s="93" t="s">
        <v>12</v>
      </c>
      <c r="B30" s="94"/>
      <c r="C30" s="78">
        <v>69511</v>
      </c>
      <c r="D30" s="94">
        <v>1</v>
      </c>
      <c r="E30" s="95" t="s">
        <v>15</v>
      </c>
      <c r="F30" s="96" t="s">
        <v>104</v>
      </c>
      <c r="G30" s="12" t="s">
        <v>7</v>
      </c>
      <c r="H30" s="17">
        <f>COUNTIF(I30:P30,"&gt;0")</f>
        <v>1</v>
      </c>
      <c r="I30" s="1">
        <v>11</v>
      </c>
    </row>
    <row r="31" spans="1:9" x14ac:dyDescent="0.3">
      <c r="A31" s="97"/>
      <c r="B31" s="98"/>
      <c r="C31" s="99"/>
      <c r="D31" s="98"/>
      <c r="E31" s="100"/>
      <c r="F31" s="101"/>
      <c r="G31" s="15" t="s">
        <v>8</v>
      </c>
      <c r="H31" s="16">
        <f>COUNTIF(I31:P31,"&gt;0")</f>
        <v>0</v>
      </c>
      <c r="I31" s="85"/>
    </row>
    <row r="32" spans="1:9" x14ac:dyDescent="0.3">
      <c r="A32" s="102"/>
      <c r="B32" s="89"/>
      <c r="C32" s="103"/>
      <c r="D32" s="89"/>
      <c r="E32" s="91"/>
      <c r="F32" s="92"/>
      <c r="G32" s="6" t="s">
        <v>4</v>
      </c>
      <c r="H32" s="7">
        <f>COUNTIF(I32:P32,"=С")</f>
        <v>0</v>
      </c>
      <c r="I32" s="76"/>
    </row>
    <row r="33" spans="1:9" x14ac:dyDescent="0.3">
      <c r="A33" s="104" t="s">
        <v>12</v>
      </c>
      <c r="B33" s="94"/>
      <c r="C33" s="105">
        <v>69626</v>
      </c>
      <c r="D33" s="94">
        <v>1</v>
      </c>
      <c r="E33" s="95" t="s">
        <v>15</v>
      </c>
      <c r="F33" s="79" t="s">
        <v>115</v>
      </c>
      <c r="G33" s="12" t="s">
        <v>7</v>
      </c>
      <c r="H33" s="17">
        <f>COUNTIF(I33:P33,"&gt;0")</f>
        <v>0</v>
      </c>
      <c r="I33" s="460"/>
    </row>
    <row r="34" spans="1:9" x14ac:dyDescent="0.3">
      <c r="A34" s="106"/>
      <c r="B34" s="98"/>
      <c r="C34" s="107"/>
      <c r="D34" s="108"/>
      <c r="E34" s="109"/>
      <c r="F34" s="110"/>
      <c r="G34" s="15" t="s">
        <v>8</v>
      </c>
      <c r="H34" s="16">
        <f>COUNTIF(I34:P34,"&gt;0")</f>
        <v>0</v>
      </c>
      <c r="I34" s="111"/>
    </row>
    <row r="35" spans="1:9" x14ac:dyDescent="0.3">
      <c r="A35" s="112"/>
      <c r="B35" s="113"/>
      <c r="C35" s="112" t="s">
        <v>13</v>
      </c>
      <c r="D35" s="113">
        <f>COUNTA(D23:D34)</f>
        <v>4</v>
      </c>
      <c r="E35" s="114"/>
      <c r="F35" s="115"/>
      <c r="G35" s="114"/>
      <c r="H35" s="116"/>
      <c r="I35" s="117"/>
    </row>
    <row r="36" spans="1:9" x14ac:dyDescent="0.3">
      <c r="A36" s="112"/>
      <c r="B36" s="113"/>
      <c r="C36" s="112" t="s">
        <v>20</v>
      </c>
      <c r="D36" s="113">
        <f>SUM(D23:D34)</f>
        <v>4</v>
      </c>
      <c r="E36" s="114"/>
      <c r="F36" s="115"/>
      <c r="G36" s="114"/>
      <c r="H36" s="116"/>
      <c r="I36" s="117"/>
    </row>
    <row r="37" spans="1:9" x14ac:dyDescent="0.3">
      <c r="A37" s="118"/>
      <c r="B37" s="119"/>
      <c r="C37" s="120" t="s">
        <v>13</v>
      </c>
      <c r="D37" s="119">
        <f>SUM(D39:D50)</f>
        <v>4</v>
      </c>
      <c r="E37" s="119"/>
      <c r="F37" s="121" t="s">
        <v>116</v>
      </c>
      <c r="G37" s="122"/>
      <c r="H37" s="123"/>
      <c r="I37" s="42" t="s">
        <v>194</v>
      </c>
    </row>
    <row r="38" spans="1:9" x14ac:dyDescent="0.3">
      <c r="A38" s="124"/>
      <c r="B38" s="125"/>
      <c r="C38" s="126" t="s">
        <v>20</v>
      </c>
      <c r="D38" s="125">
        <f>SUM(D39:D50)</f>
        <v>4</v>
      </c>
      <c r="E38" s="125"/>
      <c r="F38" s="127"/>
      <c r="G38" s="128"/>
      <c r="H38" s="129"/>
      <c r="I38" s="45">
        <v>21</v>
      </c>
    </row>
    <row r="39" spans="1:9" x14ac:dyDescent="0.3">
      <c r="A39" s="93"/>
      <c r="B39" s="130"/>
      <c r="C39" s="78"/>
      <c r="D39" s="130"/>
      <c r="E39" s="131"/>
      <c r="F39" s="132"/>
      <c r="G39" s="6" t="s">
        <v>4</v>
      </c>
      <c r="H39" s="7">
        <f>COUNTIF(I39:P39,"=С")</f>
        <v>1</v>
      </c>
      <c r="I39" s="56" t="s">
        <v>5</v>
      </c>
    </row>
    <row r="40" spans="1:9" x14ac:dyDescent="0.3">
      <c r="A40" s="93" t="s">
        <v>12</v>
      </c>
      <c r="B40" s="130"/>
      <c r="C40" s="78">
        <v>68171</v>
      </c>
      <c r="D40" s="130">
        <v>1</v>
      </c>
      <c r="E40" s="131" t="s">
        <v>14</v>
      </c>
      <c r="F40" s="132" t="s">
        <v>72</v>
      </c>
      <c r="G40" s="12" t="s">
        <v>7</v>
      </c>
      <c r="H40" s="17">
        <f>COUNTIF(I40:P40,"&gt;0")</f>
        <v>1</v>
      </c>
      <c r="I40" s="80">
        <v>11</v>
      </c>
    </row>
    <row r="41" spans="1:9" x14ac:dyDescent="0.3">
      <c r="A41" s="97"/>
      <c r="B41" s="98"/>
      <c r="C41" s="99"/>
      <c r="D41" s="98"/>
      <c r="E41" s="100"/>
      <c r="F41" s="133"/>
      <c r="G41" s="15" t="s">
        <v>8</v>
      </c>
      <c r="H41" s="16">
        <f>COUNTIF(I41:P41,"&gt;0")</f>
        <v>0</v>
      </c>
      <c r="I41" s="85"/>
    </row>
    <row r="42" spans="1:9" x14ac:dyDescent="0.3">
      <c r="A42" s="93"/>
      <c r="B42" s="130"/>
      <c r="C42" s="78"/>
      <c r="D42" s="130"/>
      <c r="E42" s="131"/>
      <c r="F42" s="132"/>
      <c r="G42" s="6" t="s">
        <v>4</v>
      </c>
      <c r="H42" s="7">
        <f>COUNTIF(I42:P42,"=С")</f>
        <v>0</v>
      </c>
      <c r="I42" s="76"/>
    </row>
    <row r="43" spans="1:9" x14ac:dyDescent="0.3">
      <c r="A43" s="93" t="s">
        <v>12</v>
      </c>
      <c r="B43" s="130"/>
      <c r="C43" s="78">
        <v>68161</v>
      </c>
      <c r="D43" s="130">
        <v>1</v>
      </c>
      <c r="E43" s="131" t="s">
        <v>67</v>
      </c>
      <c r="F43" s="132" t="s">
        <v>83</v>
      </c>
      <c r="G43" s="12" t="s">
        <v>7</v>
      </c>
      <c r="H43" s="17">
        <f>COUNTIF(I43:P43,"&gt;0")</f>
        <v>0</v>
      </c>
      <c r="I43" s="81"/>
    </row>
    <row r="44" spans="1:9" x14ac:dyDescent="0.3">
      <c r="A44" s="97"/>
      <c r="B44" s="98"/>
      <c r="C44" s="99"/>
      <c r="D44" s="98"/>
      <c r="E44" s="100"/>
      <c r="F44" s="133"/>
      <c r="G44" s="15" t="s">
        <v>8</v>
      </c>
      <c r="H44" s="16">
        <f>COUNTIF(I44:P44,"&gt;0")</f>
        <v>0</v>
      </c>
      <c r="I44" s="111"/>
    </row>
    <row r="45" spans="1:9" x14ac:dyDescent="0.3">
      <c r="A45" s="93"/>
      <c r="B45" s="130"/>
      <c r="C45" s="78"/>
      <c r="D45" s="130"/>
      <c r="E45" s="131"/>
      <c r="F45" s="132"/>
      <c r="G45" s="6" t="s">
        <v>4</v>
      </c>
      <c r="H45" s="7">
        <f>COUNTIF(I45:P45,"=С")</f>
        <v>1</v>
      </c>
      <c r="I45" s="86" t="s">
        <v>5</v>
      </c>
    </row>
    <row r="46" spans="1:9" x14ac:dyDescent="0.3">
      <c r="A46" s="93" t="s">
        <v>12</v>
      </c>
      <c r="B46" s="130"/>
      <c r="C46" s="78">
        <v>68043</v>
      </c>
      <c r="D46" s="130">
        <v>1</v>
      </c>
      <c r="E46" s="131" t="s">
        <v>67</v>
      </c>
      <c r="F46" s="132" t="s">
        <v>77</v>
      </c>
      <c r="G46" s="12" t="s">
        <v>7</v>
      </c>
      <c r="H46" s="17">
        <f>COUNTIF(I46:P46,"&gt;0")</f>
        <v>1</v>
      </c>
      <c r="I46" s="80">
        <v>11</v>
      </c>
    </row>
    <row r="47" spans="1:9" x14ac:dyDescent="0.3">
      <c r="A47" s="97"/>
      <c r="B47" s="98"/>
      <c r="C47" s="99"/>
      <c r="D47" s="98"/>
      <c r="E47" s="100"/>
      <c r="F47" s="133"/>
      <c r="G47" s="15" t="s">
        <v>8</v>
      </c>
      <c r="H47" s="16">
        <f>COUNTIF(I47:P47,"&gt;0")</f>
        <v>0</v>
      </c>
      <c r="I47" s="134"/>
    </row>
    <row r="48" spans="1:9" x14ac:dyDescent="0.3">
      <c r="A48" s="93"/>
      <c r="B48" s="130"/>
      <c r="C48" s="78"/>
      <c r="D48" s="130"/>
      <c r="E48" s="131"/>
      <c r="F48" s="132"/>
      <c r="G48" s="6" t="s">
        <v>4</v>
      </c>
      <c r="H48" s="7">
        <f>COUNTIF(I48:P48,"=С")</f>
        <v>0</v>
      </c>
      <c r="I48" s="135"/>
    </row>
    <row r="49" spans="1:9" x14ac:dyDescent="0.3">
      <c r="A49" s="93" t="s">
        <v>12</v>
      </c>
      <c r="B49" s="130"/>
      <c r="C49" s="78">
        <v>68411</v>
      </c>
      <c r="D49" s="130">
        <v>1</v>
      </c>
      <c r="E49" s="131" t="s">
        <v>15</v>
      </c>
      <c r="F49" s="132" t="s">
        <v>35</v>
      </c>
      <c r="G49" s="12" t="s">
        <v>7</v>
      </c>
      <c r="H49" s="17">
        <f>COUNTIF(I49:P49,"&gt;0")</f>
        <v>0</v>
      </c>
      <c r="I49" s="136"/>
    </row>
    <row r="50" spans="1:9" x14ac:dyDescent="0.3">
      <c r="A50" s="97"/>
      <c r="B50" s="98"/>
      <c r="C50" s="99"/>
      <c r="D50" s="98"/>
      <c r="E50" s="100"/>
      <c r="F50" s="133"/>
      <c r="G50" s="15" t="s">
        <v>8</v>
      </c>
      <c r="H50" s="16">
        <f>COUNTIF(I50:P50,"&gt;0")</f>
        <v>0</v>
      </c>
      <c r="I50" s="134"/>
    </row>
    <row r="51" spans="1:9" x14ac:dyDescent="0.3">
      <c r="A51" s="137"/>
      <c r="B51" s="138"/>
      <c r="C51" s="137"/>
      <c r="D51" s="138"/>
      <c r="E51" s="139"/>
      <c r="F51" s="140" t="s">
        <v>21</v>
      </c>
      <c r="G51" s="139"/>
      <c r="H51" s="141"/>
      <c r="I51" s="142">
        <f t="shared" ref="I51" ca="1" si="0">COUNTIFS(I78:I426,"Б",OFFSET(I78:I426,-1,0),"С")</f>
        <v>0</v>
      </c>
    </row>
    <row r="52" spans="1:9" x14ac:dyDescent="0.3">
      <c r="A52" s="143"/>
      <c r="B52" s="143" t="e">
        <f>#REF!/(#REF!+#REF!)*100</f>
        <v>#REF!</v>
      </c>
      <c r="C52" s="143" t="s">
        <v>13</v>
      </c>
      <c r="D52" s="143"/>
      <c r="E52" s="144"/>
      <c r="F52" s="145" t="s">
        <v>117</v>
      </c>
      <c r="G52" s="145"/>
      <c r="H52" s="143"/>
      <c r="I52" s="143">
        <f ca="1">SUMIFS($R78:$R426,I78:I426,"Б",OFFSET(I78:I426,-1,0),"с")</f>
        <v>0</v>
      </c>
    </row>
    <row r="53" spans="1:9" x14ac:dyDescent="0.3">
      <c r="A53" s="143"/>
      <c r="B53" s="143"/>
      <c r="C53" s="143"/>
      <c r="D53" s="143"/>
      <c r="E53" s="144"/>
      <c r="F53" s="145" t="s">
        <v>195</v>
      </c>
      <c r="G53" s="145"/>
      <c r="H53" s="143"/>
      <c r="I53" s="143">
        <f t="shared" ref="I53" ca="1" si="1">COUNTIFS(I79:I426,"&gt;0",OFFSET(I79:I426,0,(COLUMN(I79)*(-1)+1)),"О-ВО")+COUNTIFS(I79:I426,"&gt;0",OFFSET(I79:I426,-1,(COLUMN(I79)*(-1)+1)),"О-ВО",OFFSET(I79:I426,-1,0),"")+COUNTIFS(I79:I426,"&gt;0",OFFSET(I79:I426,0,(COLUMN(I79)*(-1)+1)),"УРМ-ВО")+COUNTIFS(I79:I426,"&gt;0",OFFSET(I79:I426,-1,(COLUMN(I79)*(-1)+1)),"УРМ-ВО",OFFSET(I79:I426,-1,0),"")</f>
        <v>7</v>
      </c>
    </row>
    <row r="54" spans="1:9" x14ac:dyDescent="0.3">
      <c r="A54" s="137"/>
      <c r="B54" s="138"/>
      <c r="C54" s="137"/>
      <c r="D54" s="138"/>
      <c r="E54" s="139"/>
      <c r="F54" s="140" t="s">
        <v>22</v>
      </c>
      <c r="G54" s="139"/>
      <c r="H54" s="141"/>
      <c r="I54" s="142">
        <f t="shared" ref="I54" ca="1" si="2">COUNTIFS(I78:I426,"О",OFFSET(I78:I426,-1,0),"С")+COUNTIFS(I78:I426,"А",OFFSET(I78:I426,-1,0),"С")+COUNTIFS(I78:I426,"НН",OFFSET(I78:I426,-1,0),"С")</f>
        <v>2</v>
      </c>
    </row>
    <row r="55" spans="1:9" x14ac:dyDescent="0.3">
      <c r="A55" s="137"/>
      <c r="B55" s="138"/>
      <c r="C55" s="137"/>
      <c r="D55" s="146"/>
      <c r="E55" s="140"/>
      <c r="F55" s="146" t="s">
        <v>23</v>
      </c>
      <c r="G55" s="138"/>
      <c r="H55" s="138"/>
      <c r="I55" s="147">
        <f t="shared" ref="I55" si="3">SUM(I62,I98,I182,I379)</f>
        <v>56</v>
      </c>
    </row>
    <row r="56" spans="1:9" x14ac:dyDescent="0.3">
      <c r="A56" s="137"/>
      <c r="B56" s="138"/>
      <c r="C56" s="137"/>
      <c r="D56" s="146"/>
      <c r="E56" s="140"/>
      <c r="F56" s="146" t="s">
        <v>24</v>
      </c>
      <c r="G56" s="138"/>
      <c r="H56" s="147"/>
      <c r="I56" s="147">
        <f t="shared" ref="I56" si="4">SUM(I66:I95,I102:I179,I186:I377,I382:I426)</f>
        <v>518.94999999999993</v>
      </c>
    </row>
    <row r="57" spans="1:9" x14ac:dyDescent="0.3">
      <c r="A57" s="137"/>
      <c r="B57" s="138"/>
      <c r="C57" s="137" t="e">
        <f>#REF!/(#REF!+#REF!)</f>
        <v>#REF!</v>
      </c>
      <c r="D57" s="146"/>
      <c r="E57" s="146"/>
      <c r="F57" s="146" t="s">
        <v>25</v>
      </c>
      <c r="G57" s="138"/>
      <c r="H57" s="138"/>
      <c r="I57" s="147">
        <f t="shared" ref="I57" si="5">SUM(I63,I99,I183,I378)</f>
        <v>51.99545454545455</v>
      </c>
    </row>
    <row r="58" spans="1:9" x14ac:dyDescent="0.3">
      <c r="A58" s="137"/>
      <c r="B58" s="138"/>
      <c r="C58" s="137"/>
      <c r="D58" s="146"/>
      <c r="E58" s="146"/>
      <c r="F58" s="146" t="s">
        <v>26</v>
      </c>
      <c r="G58" s="138"/>
      <c r="H58" s="138"/>
      <c r="I58" s="147">
        <f t="shared" ref="I58" si="6">I57-I63-I99</f>
        <v>23.99545454545455</v>
      </c>
    </row>
    <row r="59" spans="1:9" x14ac:dyDescent="0.3">
      <c r="A59" s="148"/>
      <c r="B59" s="149"/>
      <c r="C59" s="148"/>
      <c r="D59" s="150"/>
      <c r="E59" s="150"/>
      <c r="F59" s="150" t="s">
        <v>27</v>
      </c>
      <c r="G59" s="138"/>
      <c r="H59" s="138"/>
      <c r="I59" s="147">
        <f t="shared" ref="I59" si="7">I60/11</f>
        <v>0</v>
      </c>
    </row>
    <row r="60" spans="1:9" x14ac:dyDescent="0.3">
      <c r="A60" s="148"/>
      <c r="B60" s="149"/>
      <c r="C60" s="148"/>
      <c r="D60" s="150"/>
      <c r="E60" s="150"/>
      <c r="F60" s="150" t="s">
        <v>28</v>
      </c>
      <c r="G60" s="138"/>
      <c r="H60" s="138"/>
      <c r="I60" s="147">
        <f t="shared" ref="I60" si="8">SUM(I83,I92,I86,I89,I95,I104,I107,I110,I113,I116,I119,I80,I122,I125,I128,I131,I134,I137,I140,I143,I146,I149,I152,I155,I158,I161,I164,I167,I170,I173,I176,I179,I188,I191,I194,I197,I203,I206,I209,I212,I215,I218,I221,I224,I227,I230,I233,I236,I239,I242,I245,I248,I251,I254,I257,I260,I263,I266,I269,I272,I275,I281,I287,I290,I293,I296,I299,I302,I305,I308,I311,I314,I317,I320,I323,I326,I329,I332,I335,I338,I341,I344,I347,I350,I353,I356,I359,I362,I365,I368,I371,I374,I377,I405,I384,I408,I411,I399,I390,I393,I396,I402,I387,I417,I420,I423,I414,I426,I278,I284,I200)</f>
        <v>0</v>
      </c>
    </row>
    <row r="61" spans="1:9" x14ac:dyDescent="0.3">
      <c r="A61" s="151"/>
      <c r="B61" s="152"/>
      <c r="C61" s="151"/>
      <c r="D61" s="153"/>
      <c r="E61" s="153"/>
      <c r="F61" s="154" t="s">
        <v>29</v>
      </c>
      <c r="G61" s="152"/>
      <c r="H61" s="152"/>
      <c r="I61" s="155">
        <f t="shared" ref="I61" si="9">I62-I63</f>
        <v>0</v>
      </c>
    </row>
    <row r="62" spans="1:9" x14ac:dyDescent="0.3">
      <c r="A62" s="151"/>
      <c r="B62" s="152"/>
      <c r="C62" s="151"/>
      <c r="D62" s="153"/>
      <c r="E62" s="153"/>
      <c r="F62" s="154" t="s">
        <v>30</v>
      </c>
      <c r="G62" s="152"/>
      <c r="H62" s="152"/>
      <c r="I62" s="152">
        <f t="shared" ref="I62" si="10">COUNTIF(I78:I95,"&gt;0")</f>
        <v>3</v>
      </c>
    </row>
    <row r="63" spans="1:9" x14ac:dyDescent="0.3">
      <c r="A63" s="151"/>
      <c r="B63" s="152"/>
      <c r="C63" s="151"/>
      <c r="D63" s="153"/>
      <c r="E63" s="153"/>
      <c r="F63" s="154" t="s">
        <v>31</v>
      </c>
      <c r="G63" s="152"/>
      <c r="H63" s="152"/>
      <c r="I63" s="152">
        <f t="shared" ref="I63" si="11">SUM(I82,I91,I85,I88,I94,I79)/11</f>
        <v>3</v>
      </c>
    </row>
    <row r="64" spans="1:9" x14ac:dyDescent="0.3">
      <c r="A64" s="156"/>
      <c r="B64" s="157"/>
      <c r="C64" s="156"/>
      <c r="D64" s="157"/>
      <c r="E64" s="157"/>
      <c r="F64" s="158" t="s">
        <v>32</v>
      </c>
      <c r="G64" s="157"/>
      <c r="H64" s="157"/>
      <c r="I64" s="42" t="s">
        <v>194</v>
      </c>
    </row>
    <row r="65" spans="1:9" ht="15" thickBot="1" x14ac:dyDescent="0.35">
      <c r="A65" s="156"/>
      <c r="B65" s="157"/>
      <c r="C65" s="156"/>
      <c r="D65" s="157"/>
      <c r="E65" s="157"/>
      <c r="F65" s="158"/>
      <c r="G65" s="157"/>
      <c r="H65" s="157"/>
      <c r="I65" s="45">
        <v>21</v>
      </c>
    </row>
    <row r="66" spans="1:9" x14ac:dyDescent="0.3">
      <c r="A66" s="159"/>
      <c r="B66" s="159"/>
      <c r="C66" s="160"/>
      <c r="D66" s="161"/>
      <c r="E66" s="162"/>
      <c r="F66" s="163"/>
      <c r="G66" s="6" t="s">
        <v>4</v>
      </c>
      <c r="H66" s="7">
        <f>COUNTIF(I66:P66,"=С")</f>
        <v>1</v>
      </c>
      <c r="I66" s="164" t="s">
        <v>5</v>
      </c>
    </row>
    <row r="67" spans="1:9" x14ac:dyDescent="0.3">
      <c r="A67" s="165" t="s">
        <v>12</v>
      </c>
      <c r="B67" s="165" t="s">
        <v>118</v>
      </c>
      <c r="C67" s="105">
        <v>69574</v>
      </c>
      <c r="D67" s="94">
        <v>1</v>
      </c>
      <c r="E67" s="166" t="s">
        <v>37</v>
      </c>
      <c r="F67" s="167" t="s">
        <v>119</v>
      </c>
      <c r="G67" s="12" t="s">
        <v>7</v>
      </c>
      <c r="H67" s="17">
        <f>COUNTIF(I67:P67,"&gt;0")</f>
        <v>1</v>
      </c>
      <c r="I67" s="169">
        <v>11</v>
      </c>
    </row>
    <row r="68" spans="1:9" ht="15" thickBot="1" x14ac:dyDescent="0.35">
      <c r="A68" s="170"/>
      <c r="B68" s="170"/>
      <c r="C68" s="171"/>
      <c r="D68" s="98"/>
      <c r="E68" s="100"/>
      <c r="F68" s="172"/>
      <c r="G68" s="15" t="s">
        <v>8</v>
      </c>
      <c r="H68" s="16">
        <f>COUNTIF(I68:P68,"&gt;0")</f>
        <v>0</v>
      </c>
      <c r="I68" s="134"/>
    </row>
    <row r="69" spans="1:9" x14ac:dyDescent="0.3">
      <c r="A69" s="173"/>
      <c r="B69" s="165"/>
      <c r="C69" s="174"/>
      <c r="D69" s="94"/>
      <c r="E69" s="95"/>
      <c r="F69" s="167"/>
      <c r="G69" s="6" t="s">
        <v>4</v>
      </c>
      <c r="H69" s="7">
        <f>COUNTIF(I69:P69,"=С")</f>
        <v>1</v>
      </c>
      <c r="I69" s="175" t="s">
        <v>5</v>
      </c>
    </row>
    <row r="70" spans="1:9" x14ac:dyDescent="0.3">
      <c r="A70" s="176" t="s">
        <v>12</v>
      </c>
      <c r="B70" s="165" t="s">
        <v>120</v>
      </c>
      <c r="C70" s="78">
        <v>68405</v>
      </c>
      <c r="D70" s="94">
        <v>1</v>
      </c>
      <c r="E70" s="95" t="s">
        <v>37</v>
      </c>
      <c r="F70" s="167" t="s">
        <v>121</v>
      </c>
      <c r="G70" s="12" t="s">
        <v>7</v>
      </c>
      <c r="H70" s="17">
        <f>COUNTIF(I70:P70,"&gt;0")</f>
        <v>1</v>
      </c>
      <c r="I70" s="169">
        <v>11</v>
      </c>
    </row>
    <row r="71" spans="1:9" ht="15" thickBot="1" x14ac:dyDescent="0.35">
      <c r="A71" s="177"/>
      <c r="B71" s="178"/>
      <c r="C71" s="179"/>
      <c r="D71" s="180"/>
      <c r="E71" s="181"/>
      <c r="F71" s="182"/>
      <c r="G71" s="15" t="s">
        <v>8</v>
      </c>
      <c r="H71" s="16">
        <f>COUNTIF(I71:P71,"&gt;0")</f>
        <v>0</v>
      </c>
      <c r="I71" s="183"/>
    </row>
    <row r="72" spans="1:9" x14ac:dyDescent="0.3">
      <c r="A72" s="176"/>
      <c r="B72" s="159"/>
      <c r="C72" s="160"/>
      <c r="D72" s="161"/>
      <c r="E72" s="162"/>
      <c r="F72" s="163"/>
      <c r="G72" s="6" t="s">
        <v>4</v>
      </c>
      <c r="H72" s="7">
        <f>COUNTIF(I72:P72,"=С")</f>
        <v>0</v>
      </c>
      <c r="I72" s="168"/>
    </row>
    <row r="73" spans="1:9" x14ac:dyDescent="0.3">
      <c r="A73" s="176"/>
      <c r="B73" s="94" t="s">
        <v>124</v>
      </c>
      <c r="C73" s="185" t="s">
        <v>122</v>
      </c>
      <c r="D73" s="94">
        <v>1</v>
      </c>
      <c r="E73" s="166" t="s">
        <v>37</v>
      </c>
      <c r="F73" s="167" t="s">
        <v>123</v>
      </c>
      <c r="G73" s="12" t="s">
        <v>7</v>
      </c>
      <c r="H73" s="17">
        <f>COUNTIF(I73:P73,"&gt;0")</f>
        <v>0</v>
      </c>
      <c r="I73" s="168"/>
    </row>
    <row r="74" spans="1:9" x14ac:dyDescent="0.3">
      <c r="A74" s="176"/>
      <c r="B74" s="170"/>
      <c r="C74" s="171"/>
      <c r="D74" s="98"/>
      <c r="E74" s="100"/>
      <c r="F74" s="172"/>
      <c r="G74" s="15" t="s">
        <v>8</v>
      </c>
      <c r="H74" s="16">
        <f>COUNTIF(I74:P74,"&gt;0")</f>
        <v>0</v>
      </c>
      <c r="I74" s="134"/>
    </row>
    <row r="75" spans="1:9" x14ac:dyDescent="0.3">
      <c r="A75" s="186"/>
      <c r="B75" s="187"/>
      <c r="C75" s="174"/>
      <c r="D75" s="187"/>
      <c r="E75" s="95"/>
      <c r="F75" s="167"/>
      <c r="G75" s="6" t="s">
        <v>4</v>
      </c>
      <c r="H75" s="7">
        <f>COUNTIF(I75:P75,"=С")</f>
        <v>0</v>
      </c>
      <c r="I75" s="168"/>
    </row>
    <row r="76" spans="1:9" x14ac:dyDescent="0.3">
      <c r="A76" s="188" t="s">
        <v>12</v>
      </c>
      <c r="B76" s="187" t="s">
        <v>40</v>
      </c>
      <c r="C76" s="174">
        <v>68062</v>
      </c>
      <c r="D76" s="187">
        <v>1</v>
      </c>
      <c r="E76" s="95" t="s">
        <v>33</v>
      </c>
      <c r="F76" s="167" t="s">
        <v>41</v>
      </c>
      <c r="G76" s="12" t="s">
        <v>7</v>
      </c>
      <c r="H76" s="17">
        <f>COUNTIF(I76:P76,"&gt;0")</f>
        <v>0</v>
      </c>
      <c r="I76" s="168"/>
    </row>
    <row r="77" spans="1:9" ht="15" thickBot="1" x14ac:dyDescent="0.35">
      <c r="A77" s="189"/>
      <c r="B77" s="190"/>
      <c r="C77" s="179"/>
      <c r="D77" s="190"/>
      <c r="E77" s="181"/>
      <c r="F77" s="182"/>
      <c r="G77" s="15" t="s">
        <v>8</v>
      </c>
      <c r="H77" s="16">
        <f>COUNTIF(I77:P77,"&gt;0")</f>
        <v>0</v>
      </c>
      <c r="I77" s="183"/>
    </row>
    <row r="78" spans="1:9" x14ac:dyDescent="0.3">
      <c r="A78" s="104"/>
      <c r="B78" s="94"/>
      <c r="C78" s="191"/>
      <c r="D78" s="94"/>
      <c r="E78" s="95"/>
      <c r="F78" s="132"/>
      <c r="G78" s="6" t="s">
        <v>4</v>
      </c>
      <c r="H78" s="7">
        <f>COUNTIF(I78:P78,"=С")</f>
        <v>1</v>
      </c>
      <c r="I78" s="175" t="s">
        <v>5</v>
      </c>
    </row>
    <row r="79" spans="1:9" x14ac:dyDescent="0.3">
      <c r="A79" s="104" t="s">
        <v>196</v>
      </c>
      <c r="B79" s="94" t="s">
        <v>124</v>
      </c>
      <c r="C79" s="105">
        <v>68664</v>
      </c>
      <c r="D79" s="94">
        <v>1</v>
      </c>
      <c r="E79" s="79" t="s">
        <v>33</v>
      </c>
      <c r="F79" s="132" t="s">
        <v>125</v>
      </c>
      <c r="G79" s="12" t="s">
        <v>7</v>
      </c>
      <c r="H79" s="17">
        <f>COUNTIF(I79:P79,"&gt;0")</f>
        <v>1</v>
      </c>
      <c r="I79" s="169">
        <v>11</v>
      </c>
    </row>
    <row r="80" spans="1:9" x14ac:dyDescent="0.3">
      <c r="A80" s="106"/>
      <c r="B80" s="98"/>
      <c r="C80" s="107"/>
      <c r="D80" s="98"/>
      <c r="E80" s="100"/>
      <c r="F80" s="133"/>
      <c r="G80" s="15" t="s">
        <v>8</v>
      </c>
      <c r="H80" s="16">
        <f>COUNTIF(I80:P80,"&gt;0")</f>
        <v>0</v>
      </c>
      <c r="I80" s="134"/>
    </row>
    <row r="81" spans="1:9" x14ac:dyDescent="0.3">
      <c r="A81" s="88"/>
      <c r="B81" s="89"/>
      <c r="C81" s="192"/>
      <c r="D81" s="89"/>
      <c r="E81" s="91"/>
      <c r="F81" s="193"/>
      <c r="G81" s="6" t="s">
        <v>4</v>
      </c>
      <c r="H81" s="7">
        <f>COUNTIF(I81:P81,"=С")</f>
        <v>1</v>
      </c>
      <c r="I81" s="175" t="s">
        <v>5</v>
      </c>
    </row>
    <row r="82" spans="1:9" x14ac:dyDescent="0.3">
      <c r="A82" s="93" t="s">
        <v>196</v>
      </c>
      <c r="B82" s="94" t="s">
        <v>40</v>
      </c>
      <c r="C82" s="194">
        <v>69421</v>
      </c>
      <c r="D82" s="94">
        <v>1</v>
      </c>
      <c r="E82" s="95" t="s">
        <v>33</v>
      </c>
      <c r="F82" s="195" t="s">
        <v>126</v>
      </c>
      <c r="G82" s="12" t="s">
        <v>7</v>
      </c>
      <c r="H82" s="17">
        <f>COUNTIF(I82:P82,"&gt;0")</f>
        <v>1</v>
      </c>
      <c r="I82" s="169">
        <v>11</v>
      </c>
    </row>
    <row r="83" spans="1:9" x14ac:dyDescent="0.3">
      <c r="A83" s="97"/>
      <c r="B83" s="98"/>
      <c r="C83" s="196"/>
      <c r="D83" s="98"/>
      <c r="E83" s="100"/>
      <c r="F83" s="133"/>
      <c r="G83" s="15" t="s">
        <v>8</v>
      </c>
      <c r="H83" s="16">
        <f>COUNTIF(I83:P83,"&gt;0")</f>
        <v>0</v>
      </c>
      <c r="I83" s="134"/>
    </row>
    <row r="84" spans="1:9" x14ac:dyDescent="0.3">
      <c r="A84" s="197"/>
      <c r="B84" s="198"/>
      <c r="C84" s="199"/>
      <c r="D84" s="198"/>
      <c r="E84" s="200"/>
      <c r="F84" s="201"/>
      <c r="G84" s="6" t="s">
        <v>4</v>
      </c>
      <c r="H84" s="7">
        <f>COUNTIF(I84:P84,"=С")</f>
        <v>0</v>
      </c>
      <c r="I84" s="135"/>
    </row>
    <row r="85" spans="1:9" x14ac:dyDescent="0.3">
      <c r="A85" s="197" t="s">
        <v>197</v>
      </c>
      <c r="B85" s="198" t="s">
        <v>124</v>
      </c>
      <c r="C85" s="202">
        <v>68017</v>
      </c>
      <c r="D85" s="203">
        <v>1</v>
      </c>
      <c r="E85" s="204" t="s">
        <v>37</v>
      </c>
      <c r="F85" s="205" t="s">
        <v>39</v>
      </c>
      <c r="G85" s="12" t="s">
        <v>7</v>
      </c>
      <c r="H85" s="17">
        <f>COUNTIF(I85:P85,"&gt;0")</f>
        <v>0</v>
      </c>
      <c r="I85" s="168"/>
    </row>
    <row r="86" spans="1:9" x14ac:dyDescent="0.3">
      <c r="A86" s="207"/>
      <c r="B86" s="208"/>
      <c r="C86" s="209"/>
      <c r="D86" s="208"/>
      <c r="E86" s="210"/>
      <c r="F86" s="211"/>
      <c r="G86" s="15" t="s">
        <v>8</v>
      </c>
      <c r="H86" s="16">
        <f>COUNTIF(I86:P86,"&gt;0")</f>
        <v>0</v>
      </c>
      <c r="I86" s="134"/>
    </row>
    <row r="87" spans="1:9" x14ac:dyDescent="0.3">
      <c r="A87" s="212"/>
      <c r="B87" s="213"/>
      <c r="C87" s="214"/>
      <c r="D87" s="203"/>
      <c r="E87" s="204"/>
      <c r="F87" s="201"/>
      <c r="G87" s="6" t="s">
        <v>4</v>
      </c>
      <c r="H87" s="7">
        <f>COUNTIF(I87:P87,"=С")</f>
        <v>0</v>
      </c>
      <c r="I87" s="135"/>
    </row>
    <row r="88" spans="1:9" x14ac:dyDescent="0.3">
      <c r="A88" s="197" t="s">
        <v>197</v>
      </c>
      <c r="B88" s="198" t="s">
        <v>40</v>
      </c>
      <c r="C88" s="202">
        <v>68029</v>
      </c>
      <c r="D88" s="203">
        <v>1</v>
      </c>
      <c r="E88" s="204" t="s">
        <v>37</v>
      </c>
      <c r="F88" s="205" t="s">
        <v>79</v>
      </c>
      <c r="G88" s="12" t="s">
        <v>7</v>
      </c>
      <c r="H88" s="17">
        <f>COUNTIF(I88:P88,"&gt;0")</f>
        <v>0</v>
      </c>
      <c r="I88" s="215"/>
    </row>
    <row r="89" spans="1:9" ht="15" thickBot="1" x14ac:dyDescent="0.35">
      <c r="A89" s="207"/>
      <c r="B89" s="208"/>
      <c r="C89" s="209"/>
      <c r="D89" s="208"/>
      <c r="E89" s="210"/>
      <c r="F89" s="211"/>
      <c r="G89" s="15" t="s">
        <v>8</v>
      </c>
      <c r="H89" s="16">
        <f>COUNTIF(I89:P89,"&gt;0")</f>
        <v>0</v>
      </c>
      <c r="I89" s="134"/>
    </row>
    <row r="90" spans="1:9" x14ac:dyDescent="0.3">
      <c r="A90" s="216"/>
      <c r="B90" s="217"/>
      <c r="C90" s="218"/>
      <c r="D90" s="219"/>
      <c r="E90" s="220"/>
      <c r="F90" s="221"/>
      <c r="G90" s="6" t="s">
        <v>4</v>
      </c>
      <c r="H90" s="7">
        <f>COUNTIF(I90:P90,"=С")</f>
        <v>1</v>
      </c>
      <c r="I90" s="175" t="s">
        <v>5</v>
      </c>
    </row>
    <row r="91" spans="1:9" x14ac:dyDescent="0.3">
      <c r="A91" s="222" t="s">
        <v>198</v>
      </c>
      <c r="B91" s="223" t="s">
        <v>199</v>
      </c>
      <c r="C91" s="224"/>
      <c r="D91" s="225">
        <v>1</v>
      </c>
      <c r="E91" s="226" t="s">
        <v>33</v>
      </c>
      <c r="F91" s="227" t="s">
        <v>93</v>
      </c>
      <c r="G91" s="12" t="s">
        <v>7</v>
      </c>
      <c r="H91" s="17">
        <f>COUNTIF(I91:P91,"&gt;0")</f>
        <v>1</v>
      </c>
      <c r="I91" s="187">
        <v>11</v>
      </c>
    </row>
    <row r="92" spans="1:9" x14ac:dyDescent="0.3">
      <c r="A92" s="228"/>
      <c r="B92" s="229"/>
      <c r="C92" s="230"/>
      <c r="D92" s="231"/>
      <c r="E92" s="232"/>
      <c r="F92" s="233"/>
      <c r="G92" s="15" t="s">
        <v>8</v>
      </c>
      <c r="H92" s="16">
        <f>COUNTIF(I92:P92,"&gt;0")</f>
        <v>0</v>
      </c>
      <c r="I92" s="168"/>
    </row>
    <row r="93" spans="1:9" x14ac:dyDescent="0.3">
      <c r="A93" s="222"/>
      <c r="B93" s="223"/>
      <c r="C93" s="224"/>
      <c r="D93" s="225"/>
      <c r="E93" s="226"/>
      <c r="F93" s="234"/>
      <c r="G93" s="6" t="s">
        <v>4</v>
      </c>
      <c r="H93" s="7">
        <f>COUNTIF(I93:P93,"=С")</f>
        <v>0</v>
      </c>
      <c r="I93" s="135"/>
    </row>
    <row r="94" spans="1:9" x14ac:dyDescent="0.3">
      <c r="A94" s="222" t="s">
        <v>198</v>
      </c>
      <c r="B94" s="223" t="s">
        <v>40</v>
      </c>
      <c r="C94" s="224"/>
      <c r="D94" s="225">
        <v>1</v>
      </c>
      <c r="E94" s="226" t="s">
        <v>33</v>
      </c>
      <c r="F94" s="227" t="s">
        <v>159</v>
      </c>
      <c r="G94" s="12" t="s">
        <v>7</v>
      </c>
      <c r="H94" s="17">
        <f>COUNTIF(I94:P94,"&gt;0")</f>
        <v>0</v>
      </c>
      <c r="I94" s="215"/>
    </row>
    <row r="95" spans="1:9" ht="15" thickBot="1" x14ac:dyDescent="0.35">
      <c r="A95" s="235"/>
      <c r="B95" s="236"/>
      <c r="C95" s="237"/>
      <c r="D95" s="238"/>
      <c r="E95" s="239"/>
      <c r="F95" s="240"/>
      <c r="G95" s="15" t="s">
        <v>8</v>
      </c>
      <c r="H95" s="16">
        <f>COUNTIF(I95:P95,"&gt;0")</f>
        <v>0</v>
      </c>
      <c r="I95" s="134"/>
    </row>
    <row r="96" spans="1:9" x14ac:dyDescent="0.3">
      <c r="A96" s="241"/>
      <c r="B96" s="242"/>
      <c r="C96" s="241" t="s">
        <v>13</v>
      </c>
      <c r="D96" s="242">
        <f>COUNTA(D78:D95)</f>
        <v>6</v>
      </c>
      <c r="E96" s="243"/>
      <c r="F96" s="244"/>
      <c r="G96" s="245"/>
      <c r="H96" s="246"/>
      <c r="I96" s="246"/>
    </row>
    <row r="97" spans="1:9" x14ac:dyDescent="0.3">
      <c r="A97" s="247"/>
      <c r="B97" s="248"/>
      <c r="C97" s="247"/>
      <c r="D97" s="249"/>
      <c r="E97" s="249"/>
      <c r="F97" s="249" t="s">
        <v>42</v>
      </c>
      <c r="G97" s="152"/>
      <c r="H97" s="152"/>
      <c r="I97" s="152">
        <f t="shared" ref="I97" si="12">COUNT(I104,I107,I110,I119,I116,I113,I122,I125,I128,I131,I134,I137,I140,I143,I146,I149,I152,I155,I158,I161,I164,I167,I170,I173,I176,I179)</f>
        <v>0</v>
      </c>
    </row>
    <row r="98" spans="1:9" x14ac:dyDescent="0.3">
      <c r="A98" s="247"/>
      <c r="B98" s="248"/>
      <c r="C98" s="247"/>
      <c r="D98" s="249"/>
      <c r="E98" s="249"/>
      <c r="F98" s="249" t="s">
        <v>43</v>
      </c>
      <c r="G98" s="152"/>
      <c r="H98" s="152"/>
      <c r="I98" s="152">
        <f t="shared" ref="I98" si="13">COUNTIF(I102:I179,"&gt;0")</f>
        <v>25</v>
      </c>
    </row>
    <row r="99" spans="1:9" x14ac:dyDescent="0.3">
      <c r="A99" s="247"/>
      <c r="B99" s="248"/>
      <c r="C99" s="247"/>
      <c r="D99" s="249"/>
      <c r="E99" s="249"/>
      <c r="F99" s="249" t="s">
        <v>44</v>
      </c>
      <c r="G99" s="152"/>
      <c r="H99" s="152"/>
      <c r="I99" s="155">
        <f t="shared" ref="I99" si="14">SUM(I103,I106,I109,I112,I115,I118,I121,I124,I127,I130,I133,I136,I139,I142,I145,I148,I151,I154,I157,I160,I163,I166,I169,I172,I175,I178,)/8</f>
        <v>25</v>
      </c>
    </row>
    <row r="100" spans="1:9" x14ac:dyDescent="0.3">
      <c r="A100" s="156"/>
      <c r="B100" s="157"/>
      <c r="C100" s="156"/>
      <c r="D100" s="157"/>
      <c r="E100" s="157"/>
      <c r="F100" s="158" t="s">
        <v>45</v>
      </c>
      <c r="G100" s="157"/>
      <c r="H100" s="157"/>
      <c r="I100" s="42" t="s">
        <v>194</v>
      </c>
    </row>
    <row r="101" spans="1:9" x14ac:dyDescent="0.3">
      <c r="A101" s="156"/>
      <c r="B101" s="157"/>
      <c r="C101" s="156"/>
      <c r="D101" s="157"/>
      <c r="E101" s="157"/>
      <c r="F101" s="158"/>
      <c r="G101" s="157"/>
      <c r="H101" s="157"/>
      <c r="I101" s="45">
        <v>21</v>
      </c>
    </row>
    <row r="102" spans="1:9" x14ac:dyDescent="0.3">
      <c r="A102" s="250"/>
      <c r="B102" s="251"/>
      <c r="C102" s="252"/>
      <c r="D102" s="253"/>
      <c r="E102" s="254"/>
      <c r="F102" s="255"/>
      <c r="G102" s="6" t="s">
        <v>4</v>
      </c>
      <c r="H102" s="7">
        <f>COUNTIF(I102:P102,"=С")</f>
        <v>1</v>
      </c>
      <c r="I102" s="48" t="s">
        <v>5</v>
      </c>
    </row>
    <row r="103" spans="1:9" x14ac:dyDescent="0.3">
      <c r="A103" s="256" t="s">
        <v>198</v>
      </c>
      <c r="B103" s="257" t="s">
        <v>124</v>
      </c>
      <c r="C103" s="194">
        <v>69698</v>
      </c>
      <c r="D103" s="104">
        <v>1</v>
      </c>
      <c r="E103" s="79" t="s">
        <v>127</v>
      </c>
      <c r="F103" s="132" t="s">
        <v>128</v>
      </c>
      <c r="G103" s="12" t="s">
        <v>7</v>
      </c>
      <c r="H103" s="17">
        <f>COUNTIF(I103:P103,"&gt;0")</f>
        <v>1</v>
      </c>
      <c r="I103" s="49">
        <v>8</v>
      </c>
    </row>
    <row r="104" spans="1:9" x14ac:dyDescent="0.3">
      <c r="A104" s="258"/>
      <c r="B104" s="259"/>
      <c r="C104" s="260"/>
      <c r="D104" s="261"/>
      <c r="E104" s="262"/>
      <c r="F104" s="263"/>
      <c r="G104" s="15" t="s">
        <v>8</v>
      </c>
      <c r="H104" s="16">
        <f>COUNTIF(I104:P104,"&gt;0")</f>
        <v>0</v>
      </c>
      <c r="I104" s="52"/>
    </row>
    <row r="105" spans="1:9" x14ac:dyDescent="0.3">
      <c r="A105" s="197"/>
      <c r="B105" s="203"/>
      <c r="C105" s="202"/>
      <c r="D105" s="264"/>
      <c r="E105" s="200"/>
      <c r="F105" s="265"/>
      <c r="G105" s="6" t="s">
        <v>4</v>
      </c>
      <c r="H105" s="7">
        <f>COUNTIF(I105:P105,"=С")</f>
        <v>1</v>
      </c>
      <c r="I105" s="48" t="s">
        <v>5</v>
      </c>
    </row>
    <row r="106" spans="1:9" x14ac:dyDescent="0.3">
      <c r="A106" s="197" t="s">
        <v>197</v>
      </c>
      <c r="B106" s="203" t="s">
        <v>124</v>
      </c>
      <c r="C106" s="202">
        <v>68074</v>
      </c>
      <c r="D106" s="264">
        <v>1</v>
      </c>
      <c r="E106" s="200" t="s">
        <v>127</v>
      </c>
      <c r="F106" s="205" t="s">
        <v>68</v>
      </c>
      <c r="G106" s="12" t="s">
        <v>7</v>
      </c>
      <c r="H106" s="17">
        <f>COUNTIF(I106:P106,"&gt;0")</f>
        <v>1</v>
      </c>
      <c r="I106" s="49">
        <v>8</v>
      </c>
    </row>
    <row r="107" spans="1:9" x14ac:dyDescent="0.3">
      <c r="A107" s="207"/>
      <c r="B107" s="208"/>
      <c r="C107" s="266"/>
      <c r="D107" s="267"/>
      <c r="E107" s="210"/>
      <c r="F107" s="211"/>
      <c r="G107" s="15" t="s">
        <v>8</v>
      </c>
      <c r="H107" s="16">
        <f>COUNTIF(I107:P107,"&gt;0")</f>
        <v>0</v>
      </c>
      <c r="I107" s="52"/>
    </row>
    <row r="108" spans="1:9" x14ac:dyDescent="0.3">
      <c r="A108" s="268"/>
      <c r="B108" s="130"/>
      <c r="C108" s="78"/>
      <c r="D108" s="104"/>
      <c r="E108" s="95"/>
      <c r="F108" s="132"/>
      <c r="G108" s="6" t="s">
        <v>4</v>
      </c>
      <c r="H108" s="7">
        <f>COUNTIF(I108:P108,"=С")</f>
        <v>1</v>
      </c>
      <c r="I108" s="48" t="s">
        <v>5</v>
      </c>
    </row>
    <row r="109" spans="1:9" x14ac:dyDescent="0.3">
      <c r="A109" s="256" t="s">
        <v>198</v>
      </c>
      <c r="B109" s="130" t="s">
        <v>118</v>
      </c>
      <c r="C109" s="78">
        <v>68076</v>
      </c>
      <c r="D109" s="104">
        <v>1</v>
      </c>
      <c r="E109" s="95" t="s">
        <v>46</v>
      </c>
      <c r="F109" s="166" t="s">
        <v>48</v>
      </c>
      <c r="G109" s="12" t="s">
        <v>7</v>
      </c>
      <c r="H109" s="17">
        <f>COUNTIF(I109:P109,"&gt;0")</f>
        <v>1</v>
      </c>
      <c r="I109" s="49">
        <v>8</v>
      </c>
    </row>
    <row r="110" spans="1:9" x14ac:dyDescent="0.3">
      <c r="A110" s="269"/>
      <c r="B110" s="98"/>
      <c r="C110" s="270"/>
      <c r="D110" s="104"/>
      <c r="E110" s="271"/>
      <c r="F110" s="132"/>
      <c r="G110" s="15" t="s">
        <v>8</v>
      </c>
      <c r="H110" s="16">
        <f>COUNTIF(I110:P110,"&gt;0")</f>
        <v>0</v>
      </c>
      <c r="I110" s="52"/>
    </row>
    <row r="111" spans="1:9" x14ac:dyDescent="0.3">
      <c r="A111" s="93"/>
      <c r="B111" s="89"/>
      <c r="C111" s="90"/>
      <c r="D111" s="102"/>
      <c r="E111" s="91"/>
      <c r="F111" s="193"/>
      <c r="G111" s="6" t="s">
        <v>4</v>
      </c>
      <c r="H111" s="7">
        <f>COUNTIF(I111:P111,"=С")</f>
        <v>1</v>
      </c>
      <c r="I111" s="48" t="s">
        <v>5</v>
      </c>
    </row>
    <row r="112" spans="1:9" x14ac:dyDescent="0.3">
      <c r="A112" s="256" t="s">
        <v>200</v>
      </c>
      <c r="B112" s="130" t="s">
        <v>118</v>
      </c>
      <c r="C112" s="78">
        <v>68113</v>
      </c>
      <c r="D112" s="104">
        <v>1</v>
      </c>
      <c r="E112" s="95" t="s">
        <v>46</v>
      </c>
      <c r="F112" s="195" t="s">
        <v>49</v>
      </c>
      <c r="G112" s="12" t="s">
        <v>7</v>
      </c>
      <c r="H112" s="17">
        <f>COUNTIF(I112:P112,"&gt;0")</f>
        <v>1</v>
      </c>
      <c r="I112" s="49">
        <v>8</v>
      </c>
    </row>
    <row r="113" spans="1:9" x14ac:dyDescent="0.3">
      <c r="A113" s="97"/>
      <c r="B113" s="98"/>
      <c r="C113" s="99"/>
      <c r="D113" s="272"/>
      <c r="E113" s="109"/>
      <c r="F113" s="273"/>
      <c r="G113" s="15" t="s">
        <v>8</v>
      </c>
      <c r="H113" s="16">
        <f>COUNTIF(I113:P113,"&gt;0")</f>
        <v>0</v>
      </c>
      <c r="I113" s="52"/>
    </row>
    <row r="114" spans="1:9" x14ac:dyDescent="0.3">
      <c r="A114" s="197"/>
      <c r="B114" s="203"/>
      <c r="C114" s="202"/>
      <c r="D114" s="264"/>
      <c r="E114" s="200"/>
      <c r="F114" s="265"/>
      <c r="G114" s="6" t="s">
        <v>4</v>
      </c>
      <c r="H114" s="7">
        <f>COUNTIF(I114:P114,"=С")</f>
        <v>1</v>
      </c>
      <c r="I114" s="48" t="s">
        <v>5</v>
      </c>
    </row>
    <row r="115" spans="1:9" x14ac:dyDescent="0.3">
      <c r="A115" s="197" t="s">
        <v>197</v>
      </c>
      <c r="B115" s="203" t="s">
        <v>40</v>
      </c>
      <c r="C115" s="202">
        <v>68109</v>
      </c>
      <c r="D115" s="264">
        <v>1</v>
      </c>
      <c r="E115" s="200" t="s">
        <v>46</v>
      </c>
      <c r="F115" s="205" t="s">
        <v>47</v>
      </c>
      <c r="G115" s="12" t="s">
        <v>7</v>
      </c>
      <c r="H115" s="17">
        <f>COUNTIF(I115:P115,"&gt;0")</f>
        <v>1</v>
      </c>
      <c r="I115" s="49">
        <v>8</v>
      </c>
    </row>
    <row r="116" spans="1:9" x14ac:dyDescent="0.3">
      <c r="A116" s="207"/>
      <c r="B116" s="208"/>
      <c r="C116" s="266"/>
      <c r="D116" s="267"/>
      <c r="E116" s="210"/>
      <c r="F116" s="211"/>
      <c r="G116" s="15" t="s">
        <v>8</v>
      </c>
      <c r="H116" s="16">
        <f>COUNTIF(I116:P116,"&gt;0")</f>
        <v>0</v>
      </c>
      <c r="I116" s="52"/>
    </row>
    <row r="117" spans="1:9" x14ac:dyDescent="0.3">
      <c r="A117" s="88"/>
      <c r="B117" s="89"/>
      <c r="C117" s="90"/>
      <c r="D117" s="102"/>
      <c r="E117" s="91"/>
      <c r="F117" s="193"/>
      <c r="G117" s="6" t="s">
        <v>4</v>
      </c>
      <c r="H117" s="7">
        <f>COUNTIF(I117:P117,"=С")</f>
        <v>1</v>
      </c>
      <c r="I117" s="48" t="s">
        <v>5</v>
      </c>
    </row>
    <row r="118" spans="1:9" x14ac:dyDescent="0.3">
      <c r="A118" s="256" t="s">
        <v>198</v>
      </c>
      <c r="B118" s="257" t="s">
        <v>124</v>
      </c>
      <c r="C118" s="174">
        <v>69583</v>
      </c>
      <c r="D118" s="104">
        <v>1</v>
      </c>
      <c r="E118" s="95" t="s">
        <v>46</v>
      </c>
      <c r="F118" s="132" t="s">
        <v>129</v>
      </c>
      <c r="G118" s="12" t="s">
        <v>7</v>
      </c>
      <c r="H118" s="17">
        <f>COUNTIF(I118:P118,"&gt;0")</f>
        <v>1</v>
      </c>
      <c r="I118" s="49">
        <v>8</v>
      </c>
    </row>
    <row r="119" spans="1:9" x14ac:dyDescent="0.3">
      <c r="A119" s="97"/>
      <c r="B119" s="98"/>
      <c r="C119" s="99"/>
      <c r="D119" s="274"/>
      <c r="E119" s="109"/>
      <c r="F119" s="275"/>
      <c r="G119" s="15" t="s">
        <v>8</v>
      </c>
      <c r="H119" s="16">
        <f>COUNTIF(I119:P119,"&gt;0")</f>
        <v>0</v>
      </c>
      <c r="I119" s="52"/>
    </row>
    <row r="120" spans="1:9" x14ac:dyDescent="0.3">
      <c r="A120" s="93"/>
      <c r="B120" s="130"/>
      <c r="C120" s="78"/>
      <c r="D120" s="104"/>
      <c r="E120" s="95"/>
      <c r="F120" s="132"/>
      <c r="G120" s="6" t="s">
        <v>4</v>
      </c>
      <c r="H120" s="7">
        <f>COUNTIF(I120:P120,"=С")</f>
        <v>1</v>
      </c>
      <c r="I120" s="48" t="s">
        <v>5</v>
      </c>
    </row>
    <row r="121" spans="1:9" x14ac:dyDescent="0.3">
      <c r="A121" s="256" t="s">
        <v>198</v>
      </c>
      <c r="B121" s="257" t="s">
        <v>124</v>
      </c>
      <c r="C121" s="78">
        <v>69514</v>
      </c>
      <c r="D121" s="104">
        <v>1</v>
      </c>
      <c r="E121" s="95" t="s">
        <v>50</v>
      </c>
      <c r="F121" s="132" t="s">
        <v>101</v>
      </c>
      <c r="G121" s="12" t="s">
        <v>7</v>
      </c>
      <c r="H121" s="17">
        <f>COUNTIF(I121:P121,"&gt;0")</f>
        <v>1</v>
      </c>
      <c r="I121" s="49">
        <v>8</v>
      </c>
    </row>
    <row r="122" spans="1:9" x14ac:dyDescent="0.3">
      <c r="A122" s="97"/>
      <c r="B122" s="98"/>
      <c r="C122" s="99"/>
      <c r="D122" s="106"/>
      <c r="E122" s="109"/>
      <c r="F122" s="133"/>
      <c r="G122" s="15" t="s">
        <v>8</v>
      </c>
      <c r="H122" s="16">
        <f>COUNTIF(I122:P122,"&gt;0")</f>
        <v>0</v>
      </c>
      <c r="I122" s="52"/>
    </row>
    <row r="123" spans="1:9" x14ac:dyDescent="0.3">
      <c r="A123" s="268"/>
      <c r="B123" s="89"/>
      <c r="C123" s="90"/>
      <c r="D123" s="102"/>
      <c r="E123" s="91"/>
      <c r="F123" s="193"/>
      <c r="G123" s="6" t="s">
        <v>4</v>
      </c>
      <c r="H123" s="7">
        <f>COUNTIF(I123:P123,"=С")</f>
        <v>1</v>
      </c>
      <c r="I123" s="48" t="s">
        <v>5</v>
      </c>
    </row>
    <row r="124" spans="1:9" x14ac:dyDescent="0.3">
      <c r="A124" s="256" t="s">
        <v>200</v>
      </c>
      <c r="B124" s="130" t="s">
        <v>118</v>
      </c>
      <c r="C124" s="78">
        <v>68080</v>
      </c>
      <c r="D124" s="104">
        <v>1</v>
      </c>
      <c r="E124" s="95" t="s">
        <v>50</v>
      </c>
      <c r="F124" s="132" t="s">
        <v>51</v>
      </c>
      <c r="G124" s="12" t="s">
        <v>7</v>
      </c>
      <c r="H124" s="17">
        <f>COUNTIF(I124:P124,"&gt;0")</f>
        <v>1</v>
      </c>
      <c r="I124" s="49">
        <v>8</v>
      </c>
    </row>
    <row r="125" spans="1:9" x14ac:dyDescent="0.3">
      <c r="A125" s="269"/>
      <c r="B125" s="98"/>
      <c r="C125" s="99"/>
      <c r="D125" s="106"/>
      <c r="E125" s="100"/>
      <c r="F125" s="133"/>
      <c r="G125" s="15" t="s">
        <v>8</v>
      </c>
      <c r="H125" s="16">
        <f>COUNTIF(I125:P125,"&gt;0")</f>
        <v>0</v>
      </c>
      <c r="I125" s="52"/>
    </row>
    <row r="126" spans="1:9" x14ac:dyDescent="0.3">
      <c r="A126" s="197"/>
      <c r="B126" s="203"/>
      <c r="C126" s="202"/>
      <c r="D126" s="264"/>
      <c r="E126" s="200"/>
      <c r="F126" s="265"/>
      <c r="G126" s="6" t="s">
        <v>4</v>
      </c>
      <c r="H126" s="7">
        <f>COUNTIF(I126:P126,"=С")</f>
        <v>1</v>
      </c>
      <c r="I126" s="48" t="s">
        <v>5</v>
      </c>
    </row>
    <row r="127" spans="1:9" x14ac:dyDescent="0.3">
      <c r="A127" s="197" t="s">
        <v>201</v>
      </c>
      <c r="B127" s="203" t="s">
        <v>40</v>
      </c>
      <c r="C127" s="202">
        <v>68163</v>
      </c>
      <c r="D127" s="264">
        <v>1</v>
      </c>
      <c r="E127" s="200" t="s">
        <v>50</v>
      </c>
      <c r="F127" s="201" t="s">
        <v>52</v>
      </c>
      <c r="G127" s="12" t="s">
        <v>7</v>
      </c>
      <c r="H127" s="17">
        <f>COUNTIF(I127:P127,"&gt;0")</f>
        <v>1</v>
      </c>
      <c r="I127" s="49">
        <v>8</v>
      </c>
    </row>
    <row r="128" spans="1:9" x14ac:dyDescent="0.3">
      <c r="A128" s="207"/>
      <c r="B128" s="208"/>
      <c r="C128" s="266"/>
      <c r="D128" s="267"/>
      <c r="E128" s="210"/>
      <c r="F128" s="211"/>
      <c r="G128" s="15" t="s">
        <v>8</v>
      </c>
      <c r="H128" s="16">
        <f>COUNTIF(I128:P128,"&gt;0")</f>
        <v>0</v>
      </c>
      <c r="I128" s="52"/>
    </row>
    <row r="129" spans="1:9" x14ac:dyDescent="0.3">
      <c r="A129" s="93"/>
      <c r="B129" s="130"/>
      <c r="C129" s="78"/>
      <c r="D129" s="104"/>
      <c r="E129" s="95"/>
      <c r="F129" s="132"/>
      <c r="G129" s="6" t="s">
        <v>4</v>
      </c>
      <c r="H129" s="7">
        <f>COUNTIF(I129:P129,"=С")</f>
        <v>1</v>
      </c>
      <c r="I129" s="48" t="s">
        <v>5</v>
      </c>
    </row>
    <row r="130" spans="1:9" x14ac:dyDescent="0.3">
      <c r="A130" s="256" t="s">
        <v>198</v>
      </c>
      <c r="B130" s="130" t="s">
        <v>120</v>
      </c>
      <c r="C130" s="78">
        <v>68088</v>
      </c>
      <c r="D130" s="104">
        <v>1</v>
      </c>
      <c r="E130" s="95" t="s">
        <v>6</v>
      </c>
      <c r="F130" s="132" t="s">
        <v>53</v>
      </c>
      <c r="G130" s="12" t="s">
        <v>7</v>
      </c>
      <c r="H130" s="17">
        <f>COUNTIF(I130:P130,"&gt;0")</f>
        <v>1</v>
      </c>
      <c r="I130" s="49">
        <v>8</v>
      </c>
    </row>
    <row r="131" spans="1:9" x14ac:dyDescent="0.3">
      <c r="A131" s="97"/>
      <c r="B131" s="98"/>
      <c r="C131" s="99"/>
      <c r="D131" s="104"/>
      <c r="E131" s="95"/>
      <c r="F131" s="132"/>
      <c r="G131" s="15" t="s">
        <v>8</v>
      </c>
      <c r="H131" s="16">
        <f>COUNTIF(I131:P131,"&gt;0")</f>
        <v>0</v>
      </c>
      <c r="I131" s="52"/>
    </row>
    <row r="132" spans="1:9" x14ac:dyDescent="0.3">
      <c r="A132" s="102"/>
      <c r="B132" s="89"/>
      <c r="C132" s="103"/>
      <c r="D132" s="276"/>
      <c r="E132" s="92"/>
      <c r="F132" s="193"/>
      <c r="G132" s="6" t="s">
        <v>4</v>
      </c>
      <c r="H132" s="7">
        <f>COUNTIF(I132:P132,"=С")</f>
        <v>1</v>
      </c>
      <c r="I132" s="48" t="s">
        <v>5</v>
      </c>
    </row>
    <row r="133" spans="1:9" x14ac:dyDescent="0.3">
      <c r="A133" s="256" t="s">
        <v>198</v>
      </c>
      <c r="B133" s="257" t="s">
        <v>124</v>
      </c>
      <c r="C133" s="105">
        <v>68672</v>
      </c>
      <c r="D133" s="104">
        <v>1</v>
      </c>
      <c r="E133" s="79" t="s">
        <v>6</v>
      </c>
      <c r="F133" s="132" t="s">
        <v>130</v>
      </c>
      <c r="G133" s="12" t="s">
        <v>7</v>
      </c>
      <c r="H133" s="17">
        <f>COUNTIF(I133:P133,"&gt;0")</f>
        <v>1</v>
      </c>
      <c r="I133" s="49">
        <v>8</v>
      </c>
    </row>
    <row r="134" spans="1:9" x14ac:dyDescent="0.3">
      <c r="A134" s="106"/>
      <c r="B134" s="98"/>
      <c r="C134" s="107"/>
      <c r="D134" s="277"/>
      <c r="E134" s="101"/>
      <c r="F134" s="133"/>
      <c r="G134" s="15" t="s">
        <v>8</v>
      </c>
      <c r="H134" s="16">
        <f>COUNTIF(I134:P134,"&gt;0")</f>
        <v>0</v>
      </c>
      <c r="I134" s="52"/>
    </row>
    <row r="135" spans="1:9" x14ac:dyDescent="0.3">
      <c r="A135" s="88"/>
      <c r="B135" s="89"/>
      <c r="C135" s="90"/>
      <c r="D135" s="102"/>
      <c r="E135" s="91"/>
      <c r="F135" s="193"/>
      <c r="G135" s="6" t="s">
        <v>4</v>
      </c>
      <c r="H135" s="7">
        <f>COUNTIF(I135:P135,"=С")</f>
        <v>1</v>
      </c>
      <c r="I135" s="48" t="s">
        <v>5</v>
      </c>
    </row>
    <row r="136" spans="1:9" x14ac:dyDescent="0.3">
      <c r="A136" s="256" t="s">
        <v>200</v>
      </c>
      <c r="B136" s="130" t="s">
        <v>118</v>
      </c>
      <c r="C136" s="78">
        <v>68070</v>
      </c>
      <c r="D136" s="104">
        <v>1</v>
      </c>
      <c r="E136" s="95" t="s">
        <v>6</v>
      </c>
      <c r="F136" s="132" t="s">
        <v>54</v>
      </c>
      <c r="G136" s="12" t="s">
        <v>7</v>
      </c>
      <c r="H136" s="17">
        <f>COUNTIF(I136:P136,"&gt;0")</f>
        <v>1</v>
      </c>
      <c r="I136" s="49">
        <v>8</v>
      </c>
    </row>
    <row r="137" spans="1:9" x14ac:dyDescent="0.3">
      <c r="A137" s="93"/>
      <c r="B137" s="94"/>
      <c r="C137" s="78"/>
      <c r="D137" s="104"/>
      <c r="E137" s="95"/>
      <c r="F137" s="132"/>
      <c r="G137" s="15" t="s">
        <v>8</v>
      </c>
      <c r="H137" s="16">
        <f>COUNTIF(I137:P137,"&gt;0")</f>
        <v>0</v>
      </c>
      <c r="I137" s="52"/>
    </row>
    <row r="138" spans="1:9" x14ac:dyDescent="0.3">
      <c r="A138" s="461"/>
      <c r="B138" s="92"/>
      <c r="C138" s="103"/>
      <c r="D138" s="462"/>
      <c r="E138" s="92"/>
      <c r="F138" s="193"/>
      <c r="G138" s="6" t="s">
        <v>4</v>
      </c>
      <c r="H138" s="7">
        <f>COUNTIF(I138:P138,"=С")</f>
        <v>1</v>
      </c>
      <c r="I138" s="48" t="s">
        <v>5</v>
      </c>
    </row>
    <row r="139" spans="1:9" x14ac:dyDescent="0.3">
      <c r="A139" s="256" t="s">
        <v>198</v>
      </c>
      <c r="B139" s="79" t="s">
        <v>118</v>
      </c>
      <c r="C139" s="191">
        <v>68418</v>
      </c>
      <c r="D139" s="187">
        <v>1</v>
      </c>
      <c r="E139" s="79" t="s">
        <v>6</v>
      </c>
      <c r="F139" s="132" t="s">
        <v>131</v>
      </c>
      <c r="G139" s="12" t="s">
        <v>7</v>
      </c>
      <c r="H139" s="17">
        <f>COUNTIF(I139:P139,"&gt;0")</f>
        <v>1</v>
      </c>
      <c r="I139" s="49">
        <v>8</v>
      </c>
    </row>
    <row r="140" spans="1:9" x14ac:dyDescent="0.3">
      <c r="A140" s="463"/>
      <c r="B140" s="101"/>
      <c r="C140" s="107"/>
      <c r="D140" s="360"/>
      <c r="E140" s="101"/>
      <c r="F140" s="133"/>
      <c r="G140" s="15" t="s">
        <v>8</v>
      </c>
      <c r="H140" s="16">
        <f>COUNTIF(I140:P140,"&gt;0")</f>
        <v>0</v>
      </c>
      <c r="I140" s="52"/>
    </row>
    <row r="141" spans="1:9" x14ac:dyDescent="0.3">
      <c r="A141" s="88"/>
      <c r="B141" s="89"/>
      <c r="C141" s="90"/>
      <c r="D141" s="104"/>
      <c r="E141" s="293"/>
      <c r="F141" s="132"/>
      <c r="G141" s="6" t="s">
        <v>4</v>
      </c>
      <c r="H141" s="7">
        <f>COUNTIF(I141:P141,"=С")</f>
        <v>1</v>
      </c>
      <c r="I141" s="48" t="s">
        <v>5</v>
      </c>
    </row>
    <row r="142" spans="1:9" x14ac:dyDescent="0.3">
      <c r="A142" s="256" t="s">
        <v>198</v>
      </c>
      <c r="B142" s="257" t="s">
        <v>124</v>
      </c>
      <c r="C142" s="294">
        <v>68011</v>
      </c>
      <c r="D142" s="104">
        <v>1</v>
      </c>
      <c r="E142" s="95" t="s">
        <v>6</v>
      </c>
      <c r="F142" s="132" t="s">
        <v>132</v>
      </c>
      <c r="G142" s="12" t="s">
        <v>7</v>
      </c>
      <c r="H142" s="17">
        <f>COUNTIF(I142:P142,"&gt;0")</f>
        <v>1</v>
      </c>
      <c r="I142" s="49">
        <v>8</v>
      </c>
    </row>
    <row r="143" spans="1:9" x14ac:dyDescent="0.3">
      <c r="A143" s="97"/>
      <c r="B143" s="98"/>
      <c r="C143" s="99"/>
      <c r="D143" s="104"/>
      <c r="E143" s="293"/>
      <c r="F143" s="132"/>
      <c r="G143" s="15" t="s">
        <v>8</v>
      </c>
      <c r="H143" s="16">
        <f>COUNTIF(I143:P143,"&gt;0")</f>
        <v>0</v>
      </c>
      <c r="I143" s="52"/>
    </row>
    <row r="144" spans="1:9" x14ac:dyDescent="0.3">
      <c r="A144" s="93"/>
      <c r="B144" s="130"/>
      <c r="C144" s="78"/>
      <c r="D144" s="102"/>
      <c r="E144" s="91"/>
      <c r="F144" s="193"/>
      <c r="G144" s="6" t="s">
        <v>4</v>
      </c>
      <c r="H144" s="7">
        <f>COUNTIF(I144:P144,"=С")</f>
        <v>1</v>
      </c>
      <c r="I144" s="48" t="s">
        <v>5</v>
      </c>
    </row>
    <row r="145" spans="1:9" x14ac:dyDescent="0.3">
      <c r="A145" s="256" t="s">
        <v>198</v>
      </c>
      <c r="B145" s="130" t="s">
        <v>118</v>
      </c>
      <c r="C145" s="78">
        <v>68034</v>
      </c>
      <c r="D145" s="104">
        <v>1</v>
      </c>
      <c r="E145" s="95" t="s">
        <v>6</v>
      </c>
      <c r="F145" s="132" t="s">
        <v>55</v>
      </c>
      <c r="G145" s="12" t="s">
        <v>7</v>
      </c>
      <c r="H145" s="17">
        <f>COUNTIF(I145:P145,"&gt;0")</f>
        <v>1</v>
      </c>
      <c r="I145" s="49">
        <v>8</v>
      </c>
    </row>
    <row r="146" spans="1:9" x14ac:dyDescent="0.3">
      <c r="A146" s="93"/>
      <c r="B146" s="130"/>
      <c r="C146" s="78"/>
      <c r="D146" s="104"/>
      <c r="E146" s="271"/>
      <c r="F146" s="132"/>
      <c r="G146" s="15" t="s">
        <v>8</v>
      </c>
      <c r="H146" s="16">
        <f>COUNTIF(I146:P146,"&gt;0")</f>
        <v>0</v>
      </c>
      <c r="I146" s="52"/>
    </row>
    <row r="147" spans="1:9" x14ac:dyDescent="0.3">
      <c r="A147" s="295"/>
      <c r="B147" s="296"/>
      <c r="C147" s="280"/>
      <c r="D147" s="297"/>
      <c r="E147" s="279"/>
      <c r="F147" s="282"/>
      <c r="G147" s="6" t="s">
        <v>4</v>
      </c>
      <c r="H147" s="7">
        <f>COUNTIF(I147:P147,"=С")</f>
        <v>1</v>
      </c>
      <c r="I147" s="48" t="s">
        <v>5</v>
      </c>
    </row>
    <row r="148" spans="1:9" x14ac:dyDescent="0.3">
      <c r="A148" s="298" t="s">
        <v>198</v>
      </c>
      <c r="B148" s="299" t="s">
        <v>124</v>
      </c>
      <c r="C148" s="285">
        <v>69695</v>
      </c>
      <c r="D148" s="298">
        <v>1</v>
      </c>
      <c r="E148" s="284" t="s">
        <v>6</v>
      </c>
      <c r="F148" s="287" t="s">
        <v>133</v>
      </c>
      <c r="G148" s="12" t="s">
        <v>7</v>
      </c>
      <c r="H148" s="17">
        <f>COUNTIF(I148:P148,"&gt;0")</f>
        <v>1</v>
      </c>
      <c r="I148" s="49">
        <v>8</v>
      </c>
    </row>
    <row r="149" spans="1:9" x14ac:dyDescent="0.3">
      <c r="A149" s="300"/>
      <c r="B149" s="301"/>
      <c r="C149" s="290"/>
      <c r="D149" s="302"/>
      <c r="E149" s="289"/>
      <c r="F149" s="292"/>
      <c r="G149" s="15" t="s">
        <v>8</v>
      </c>
      <c r="H149" s="16">
        <f>COUNTIF(I149:P149,"&gt;0")</f>
        <v>0</v>
      </c>
      <c r="I149" s="52"/>
    </row>
    <row r="150" spans="1:9" x14ac:dyDescent="0.3">
      <c r="A150" s="102"/>
      <c r="B150" s="89"/>
      <c r="C150" s="103"/>
      <c r="D150" s="276"/>
      <c r="E150" s="92"/>
      <c r="F150" s="193"/>
      <c r="G150" s="6" t="s">
        <v>4</v>
      </c>
      <c r="H150" s="7">
        <f>COUNTIF(I150:P150,"=С")</f>
        <v>1</v>
      </c>
      <c r="I150" s="48" t="s">
        <v>5</v>
      </c>
    </row>
    <row r="151" spans="1:9" x14ac:dyDescent="0.3">
      <c r="A151" s="256" t="s">
        <v>198</v>
      </c>
      <c r="B151" s="94" t="s">
        <v>40</v>
      </c>
      <c r="C151" s="191">
        <v>69419</v>
      </c>
      <c r="D151" s="104">
        <v>1</v>
      </c>
      <c r="E151" s="79" t="s">
        <v>6</v>
      </c>
      <c r="F151" s="132" t="s">
        <v>134</v>
      </c>
      <c r="G151" s="12" t="s">
        <v>7</v>
      </c>
      <c r="H151" s="17">
        <f>COUNTIF(I151:P151,"&gt;0")</f>
        <v>1</v>
      </c>
      <c r="I151" s="49">
        <v>8</v>
      </c>
    </row>
    <row r="152" spans="1:9" x14ac:dyDescent="0.3">
      <c r="A152" s="106"/>
      <c r="B152" s="98"/>
      <c r="C152" s="107"/>
      <c r="D152" s="277"/>
      <c r="E152" s="101"/>
      <c r="F152" s="133"/>
      <c r="G152" s="15" t="s">
        <v>8</v>
      </c>
      <c r="H152" s="16">
        <f>COUNTIF(I152:P152,"&gt;0")</f>
        <v>0</v>
      </c>
      <c r="I152" s="52"/>
    </row>
    <row r="153" spans="1:9" x14ac:dyDescent="0.3">
      <c r="A153" s="88"/>
      <c r="B153" s="89"/>
      <c r="C153" s="90"/>
      <c r="D153" s="102"/>
      <c r="E153" s="91"/>
      <c r="F153" s="193"/>
      <c r="G153" s="6" t="s">
        <v>4</v>
      </c>
      <c r="H153" s="7">
        <f>COUNTIF(I153:P153,"=С")</f>
        <v>1</v>
      </c>
      <c r="I153" s="48" t="s">
        <v>5</v>
      </c>
    </row>
    <row r="154" spans="1:9" x14ac:dyDescent="0.3">
      <c r="A154" s="256" t="s">
        <v>198</v>
      </c>
      <c r="B154" s="94" t="s">
        <v>118</v>
      </c>
      <c r="C154" s="78">
        <v>68459</v>
      </c>
      <c r="D154" s="104"/>
      <c r="E154" s="95" t="s">
        <v>135</v>
      </c>
      <c r="F154" s="303" t="s">
        <v>136</v>
      </c>
      <c r="G154" s="12" t="s">
        <v>7</v>
      </c>
      <c r="H154" s="17">
        <f>COUNTIF(I154:P154,"&gt;0")</f>
        <v>0</v>
      </c>
      <c r="I154" s="49"/>
    </row>
    <row r="155" spans="1:9" x14ac:dyDescent="0.3">
      <c r="A155" s="97"/>
      <c r="B155" s="98"/>
      <c r="C155" s="99"/>
      <c r="D155" s="106"/>
      <c r="E155" s="100"/>
      <c r="F155" s="133"/>
      <c r="G155" s="15" t="s">
        <v>8</v>
      </c>
      <c r="H155" s="16">
        <f>COUNTIF(I155:P155,"&gt;0")</f>
        <v>0</v>
      </c>
      <c r="I155" s="52"/>
    </row>
    <row r="156" spans="1:9" x14ac:dyDescent="0.3">
      <c r="A156" s="102"/>
      <c r="B156" s="89"/>
      <c r="C156" s="304"/>
      <c r="D156" s="104"/>
      <c r="E156" s="95"/>
      <c r="F156" s="132"/>
      <c r="G156" s="6" t="s">
        <v>4</v>
      </c>
      <c r="H156" s="7">
        <f>COUNTIF(I156:P156,"=С")</f>
        <v>1</v>
      </c>
      <c r="I156" s="48" t="s">
        <v>5</v>
      </c>
    </row>
    <row r="157" spans="1:9" x14ac:dyDescent="0.3">
      <c r="A157" s="104" t="s">
        <v>198</v>
      </c>
      <c r="B157" s="130" t="s">
        <v>118</v>
      </c>
      <c r="C157" s="105">
        <v>69591</v>
      </c>
      <c r="D157" s="104">
        <v>1</v>
      </c>
      <c r="E157" s="95" t="s">
        <v>137</v>
      </c>
      <c r="F157" s="132" t="s">
        <v>138</v>
      </c>
      <c r="G157" s="12" t="s">
        <v>7</v>
      </c>
      <c r="H157" s="17">
        <f>COUNTIF(I157:P157,"&gt;0")</f>
        <v>1</v>
      </c>
      <c r="I157" s="49">
        <v>8</v>
      </c>
    </row>
    <row r="158" spans="1:9" x14ac:dyDescent="0.3">
      <c r="A158" s="104"/>
      <c r="B158" s="94"/>
      <c r="C158" s="105"/>
      <c r="D158" s="104"/>
      <c r="E158" s="95"/>
      <c r="F158" s="132"/>
      <c r="G158" s="15" t="s">
        <v>8</v>
      </c>
      <c r="H158" s="16">
        <f>COUNTIF(I158:P158,"&gt;0")</f>
        <v>0</v>
      </c>
      <c r="I158" s="52"/>
    </row>
    <row r="159" spans="1:9" x14ac:dyDescent="0.3">
      <c r="A159" s="102"/>
      <c r="B159" s="89"/>
      <c r="C159" s="103"/>
      <c r="D159" s="276"/>
      <c r="E159" s="92"/>
      <c r="F159" s="193"/>
      <c r="G159" s="6" t="s">
        <v>4</v>
      </c>
      <c r="H159" s="7">
        <f>COUNTIF(I159:P159,"=С")</f>
        <v>1</v>
      </c>
      <c r="I159" s="48" t="s">
        <v>5</v>
      </c>
    </row>
    <row r="160" spans="1:9" x14ac:dyDescent="0.3">
      <c r="A160" s="104" t="s">
        <v>198</v>
      </c>
      <c r="B160" s="94" t="s">
        <v>120</v>
      </c>
      <c r="C160" s="191">
        <v>69696</v>
      </c>
      <c r="D160" s="104">
        <v>1</v>
      </c>
      <c r="E160" s="79" t="s">
        <v>56</v>
      </c>
      <c r="F160" s="132" t="s">
        <v>139</v>
      </c>
      <c r="G160" s="12" t="s">
        <v>7</v>
      </c>
      <c r="H160" s="17">
        <f>COUNTIF(I160:P160,"&gt;0")</f>
        <v>1</v>
      </c>
      <c r="I160" s="49">
        <v>8</v>
      </c>
    </row>
    <row r="161" spans="1:9" x14ac:dyDescent="0.3">
      <c r="A161" s="106"/>
      <c r="B161" s="98"/>
      <c r="C161" s="107"/>
      <c r="D161" s="277"/>
      <c r="E161" s="101"/>
      <c r="F161" s="133"/>
      <c r="G161" s="15" t="s">
        <v>8</v>
      </c>
      <c r="H161" s="16">
        <f>COUNTIF(I161:P161,"&gt;0")</f>
        <v>0</v>
      </c>
      <c r="I161" s="52"/>
    </row>
    <row r="162" spans="1:9" x14ac:dyDescent="0.3">
      <c r="A162" s="102"/>
      <c r="B162" s="89"/>
      <c r="C162" s="103"/>
      <c r="D162" s="276"/>
      <c r="E162" s="92"/>
      <c r="F162" s="193"/>
      <c r="G162" s="6" t="s">
        <v>4</v>
      </c>
      <c r="H162" s="7">
        <f>COUNTIF(I162:P162,"=С")</f>
        <v>1</v>
      </c>
      <c r="I162" s="48" t="s">
        <v>5</v>
      </c>
    </row>
    <row r="163" spans="1:9" x14ac:dyDescent="0.3">
      <c r="A163" s="104" t="s">
        <v>198</v>
      </c>
      <c r="B163" s="94" t="s">
        <v>40</v>
      </c>
      <c r="C163" s="191">
        <v>68423</v>
      </c>
      <c r="D163" s="104">
        <v>1</v>
      </c>
      <c r="E163" s="79" t="s">
        <v>56</v>
      </c>
      <c r="F163" s="132" t="s">
        <v>140</v>
      </c>
      <c r="G163" s="12" t="s">
        <v>7</v>
      </c>
      <c r="H163" s="17">
        <f>COUNTIF(I163:P163,"&gt;0")</f>
        <v>1</v>
      </c>
      <c r="I163" s="49">
        <v>8</v>
      </c>
    </row>
    <row r="164" spans="1:9" x14ac:dyDescent="0.3">
      <c r="A164" s="104"/>
      <c r="B164" s="94"/>
      <c r="C164" s="191"/>
      <c r="D164" s="305"/>
      <c r="E164" s="79"/>
      <c r="F164" s="132"/>
      <c r="G164" s="15" t="s">
        <v>8</v>
      </c>
      <c r="H164" s="16">
        <f>COUNTIF(I164:P164,"&gt;0")</f>
        <v>0</v>
      </c>
      <c r="I164" s="52"/>
    </row>
    <row r="165" spans="1:9" x14ac:dyDescent="0.3">
      <c r="A165" s="278"/>
      <c r="B165" s="279"/>
      <c r="C165" s="280"/>
      <c r="D165" s="281"/>
      <c r="E165" s="279"/>
      <c r="F165" s="282"/>
      <c r="G165" s="6" t="s">
        <v>4</v>
      </c>
      <c r="H165" s="7">
        <f>COUNTIF(I165:P165,"=С")</f>
        <v>1</v>
      </c>
      <c r="I165" s="48" t="s">
        <v>5</v>
      </c>
    </row>
    <row r="166" spans="1:9" x14ac:dyDescent="0.3">
      <c r="A166" s="283" t="s">
        <v>198</v>
      </c>
      <c r="B166" s="284" t="s">
        <v>40</v>
      </c>
      <c r="C166" s="285">
        <v>68418</v>
      </c>
      <c r="D166" s="286">
        <v>1</v>
      </c>
      <c r="E166" s="284" t="s">
        <v>56</v>
      </c>
      <c r="F166" s="287" t="s">
        <v>141</v>
      </c>
      <c r="G166" s="12" t="s">
        <v>7</v>
      </c>
      <c r="H166" s="17">
        <f>COUNTIF(I166:P166,"&gt;0")</f>
        <v>1</v>
      </c>
      <c r="I166" s="49">
        <v>8</v>
      </c>
    </row>
    <row r="167" spans="1:9" x14ac:dyDescent="0.3">
      <c r="A167" s="288"/>
      <c r="B167" s="289"/>
      <c r="C167" s="290"/>
      <c r="D167" s="291"/>
      <c r="E167" s="289"/>
      <c r="F167" s="292"/>
      <c r="G167" s="15" t="s">
        <v>8</v>
      </c>
      <c r="H167" s="16">
        <f>COUNTIF(I167:P167,"&gt;0")</f>
        <v>0</v>
      </c>
      <c r="I167" s="52"/>
    </row>
    <row r="168" spans="1:9" x14ac:dyDescent="0.3">
      <c r="A168" s="212"/>
      <c r="B168" s="213"/>
      <c r="C168" s="306"/>
      <c r="D168" s="307"/>
      <c r="E168" s="308"/>
      <c r="F168" s="309"/>
      <c r="G168" s="6" t="s">
        <v>4</v>
      </c>
      <c r="H168" s="7">
        <f>COUNTIF(I168:P168,"=С")</f>
        <v>1</v>
      </c>
      <c r="I168" s="48" t="s">
        <v>5</v>
      </c>
    </row>
    <row r="169" spans="1:9" x14ac:dyDescent="0.3">
      <c r="A169" s="197" t="s">
        <v>201</v>
      </c>
      <c r="B169" s="203" t="s">
        <v>120</v>
      </c>
      <c r="C169" s="202">
        <v>68180</v>
      </c>
      <c r="D169" s="264">
        <v>1</v>
      </c>
      <c r="E169" s="200" t="s">
        <v>56</v>
      </c>
      <c r="F169" s="310" t="s">
        <v>57</v>
      </c>
      <c r="G169" s="12" t="s">
        <v>7</v>
      </c>
      <c r="H169" s="17">
        <f>COUNTIF(I169:P169,"&gt;0")</f>
        <v>1</v>
      </c>
      <c r="I169" s="49">
        <v>8</v>
      </c>
    </row>
    <row r="170" spans="1:9" x14ac:dyDescent="0.3">
      <c r="A170" s="207"/>
      <c r="B170" s="208"/>
      <c r="C170" s="266"/>
      <c r="D170" s="311"/>
      <c r="E170" s="312"/>
      <c r="F170" s="313"/>
      <c r="G170" s="15" t="s">
        <v>8</v>
      </c>
      <c r="H170" s="16">
        <f>COUNTIF(I170:P170,"&gt;0")</f>
        <v>0</v>
      </c>
      <c r="I170" s="52"/>
    </row>
    <row r="171" spans="1:9" x14ac:dyDescent="0.3">
      <c r="A171" s="88"/>
      <c r="B171" s="89"/>
      <c r="C171" s="90"/>
      <c r="D171" s="102"/>
      <c r="E171" s="314"/>
      <c r="F171" s="315"/>
      <c r="G171" s="6" t="s">
        <v>4</v>
      </c>
      <c r="H171" s="7">
        <f>COUNTIF(I171:P171,"=С")</f>
        <v>1</v>
      </c>
      <c r="I171" s="48" t="s">
        <v>5</v>
      </c>
    </row>
    <row r="172" spans="1:9" x14ac:dyDescent="0.3">
      <c r="A172" s="93" t="s">
        <v>198</v>
      </c>
      <c r="B172" s="257" t="s">
        <v>124</v>
      </c>
      <c r="C172" s="78">
        <v>69639</v>
      </c>
      <c r="D172" s="104">
        <v>1</v>
      </c>
      <c r="E172" s="95" t="s">
        <v>56</v>
      </c>
      <c r="F172" s="132" t="s">
        <v>142</v>
      </c>
      <c r="G172" s="12" t="s">
        <v>7</v>
      </c>
      <c r="H172" s="17">
        <f>COUNTIF(I172:P172,"&gt;0")</f>
        <v>1</v>
      </c>
      <c r="I172" s="49">
        <v>8</v>
      </c>
    </row>
    <row r="173" spans="1:9" x14ac:dyDescent="0.3">
      <c r="A173" s="97"/>
      <c r="B173" s="98"/>
      <c r="C173" s="99"/>
      <c r="D173" s="106"/>
      <c r="E173" s="316"/>
      <c r="F173" s="317"/>
      <c r="G173" s="15" t="s">
        <v>8</v>
      </c>
      <c r="H173" s="16">
        <f>COUNTIF(I173:P173,"&gt;0")</f>
        <v>0</v>
      </c>
      <c r="I173" s="52"/>
    </row>
    <row r="174" spans="1:9" x14ac:dyDescent="0.3">
      <c r="A174" s="102"/>
      <c r="B174" s="89"/>
      <c r="C174" s="103"/>
      <c r="D174" s="276"/>
      <c r="E174" s="92"/>
      <c r="F174" s="193"/>
      <c r="G174" s="6" t="s">
        <v>4</v>
      </c>
      <c r="H174" s="7">
        <f>COUNTIF(I174:P174,"=С")</f>
        <v>1</v>
      </c>
      <c r="I174" s="48" t="s">
        <v>5</v>
      </c>
    </row>
    <row r="175" spans="1:9" x14ac:dyDescent="0.3">
      <c r="A175" s="104" t="s">
        <v>198</v>
      </c>
      <c r="B175" s="94" t="s">
        <v>120</v>
      </c>
      <c r="C175" s="191">
        <v>68333</v>
      </c>
      <c r="D175" s="104">
        <v>1</v>
      </c>
      <c r="E175" s="79" t="s">
        <v>56</v>
      </c>
      <c r="F175" s="132" t="s">
        <v>143</v>
      </c>
      <c r="G175" s="12" t="s">
        <v>7</v>
      </c>
      <c r="H175" s="17">
        <f>COUNTIF(I175:P175,"&gt;0")</f>
        <v>1</v>
      </c>
      <c r="I175" s="49">
        <v>8</v>
      </c>
    </row>
    <row r="176" spans="1:9" x14ac:dyDescent="0.3">
      <c r="A176" s="106"/>
      <c r="B176" s="98"/>
      <c r="C176" s="107"/>
      <c r="D176" s="106"/>
      <c r="E176" s="101"/>
      <c r="F176" s="133"/>
      <c r="G176" s="15" t="s">
        <v>8</v>
      </c>
      <c r="H176" s="16">
        <f>COUNTIF(I176:P176,"&gt;0")</f>
        <v>0</v>
      </c>
      <c r="I176" s="52"/>
    </row>
    <row r="177" spans="1:9" x14ac:dyDescent="0.3">
      <c r="A177" s="102"/>
      <c r="B177" s="89"/>
      <c r="C177" s="103"/>
      <c r="D177" s="102"/>
      <c r="E177" s="92"/>
      <c r="F177" s="193"/>
      <c r="G177" s="6" t="s">
        <v>4</v>
      </c>
      <c r="H177" s="7">
        <f>COUNTIF(I177:P177,"=С")</f>
        <v>1</v>
      </c>
      <c r="I177" s="48" t="s">
        <v>5</v>
      </c>
    </row>
    <row r="178" spans="1:9" x14ac:dyDescent="0.3">
      <c r="A178" s="104" t="s">
        <v>198</v>
      </c>
      <c r="B178" s="94" t="s">
        <v>118</v>
      </c>
      <c r="C178" s="191">
        <v>69424</v>
      </c>
      <c r="D178" s="104">
        <v>1</v>
      </c>
      <c r="E178" s="79" t="s">
        <v>58</v>
      </c>
      <c r="F178" s="132" t="s">
        <v>144</v>
      </c>
      <c r="G178" s="12" t="s">
        <v>7</v>
      </c>
      <c r="H178" s="17">
        <f>COUNTIF(I178:P178,"&gt;0")</f>
        <v>1</v>
      </c>
      <c r="I178" s="49">
        <v>8</v>
      </c>
    </row>
    <row r="179" spans="1:9" x14ac:dyDescent="0.3">
      <c r="A179" s="106"/>
      <c r="B179" s="98"/>
      <c r="C179" s="107"/>
      <c r="D179" s="106"/>
      <c r="E179" s="101"/>
      <c r="F179" s="133"/>
      <c r="G179" s="15" t="s">
        <v>8</v>
      </c>
      <c r="H179" s="16">
        <f>COUNTIF(I179:P179,"&gt;0")</f>
        <v>0</v>
      </c>
      <c r="I179" s="52"/>
    </row>
    <row r="180" spans="1:9" x14ac:dyDescent="0.3">
      <c r="A180" s="318"/>
      <c r="B180" s="319"/>
      <c r="C180" s="318" t="s">
        <v>13</v>
      </c>
      <c r="D180" s="319">
        <f>COUNTA(D102:D179)</f>
        <v>25</v>
      </c>
      <c r="E180" s="320"/>
      <c r="F180" s="321"/>
      <c r="G180" s="320"/>
      <c r="H180" s="320"/>
      <c r="I180" s="320"/>
    </row>
    <row r="181" spans="1:9" x14ac:dyDescent="0.3">
      <c r="A181" s="247"/>
      <c r="B181" s="248"/>
      <c r="C181" s="247"/>
      <c r="D181" s="249"/>
      <c r="E181" s="249"/>
      <c r="F181" s="249" t="s">
        <v>60</v>
      </c>
      <c r="G181" s="152"/>
      <c r="H181" s="152"/>
      <c r="I181" s="155">
        <f t="shared" ref="I181" si="15">COUNT(I188,I191,I194,I197,I203,I206,I209,I212,I215,I218,I221,I224,I227,I230,I233,I236,I239,I242,I245,I248,I251,I254,I257,I260,I263,I266,I269,I272,I275,I281,I287,I290,I293,I296,I299,I302,I305,I200,I308,I311,I278,I284,I314,I317,I320,I323,I326,I329,I332,I335,I338,I341,I344,I347,I350,I353,I356,I362,I365,I368,I371,I374,I377,I359)</f>
        <v>0</v>
      </c>
    </row>
    <row r="182" spans="1:9" x14ac:dyDescent="0.3">
      <c r="A182" s="247"/>
      <c r="B182" s="248"/>
      <c r="C182" s="247"/>
      <c r="D182" s="249"/>
      <c r="E182" s="249"/>
      <c r="F182" s="249" t="s">
        <v>61</v>
      </c>
      <c r="G182" s="152"/>
      <c r="H182" s="152"/>
      <c r="I182" s="152">
        <f t="shared" ref="I182" si="16">COUNTIF(I186:I377,"&gt;0")</f>
        <v>18</v>
      </c>
    </row>
    <row r="183" spans="1:9" x14ac:dyDescent="0.3">
      <c r="A183" s="247"/>
      <c r="B183" s="248"/>
      <c r="C183" s="247"/>
      <c r="D183" s="249"/>
      <c r="E183" s="249"/>
      <c r="F183" s="249" t="s">
        <v>62</v>
      </c>
      <c r="G183" s="152"/>
      <c r="H183" s="152"/>
      <c r="I183" s="155">
        <f t="shared" ref="I183" si="17">SUM(I187,I190,I193,I196,I202,I205,I277,I283,I208,I211,I214,I217,I220,I223,I226,I229,I232,I235,I238,I241,I244,I247,I250,I253,I256,I259,I262,I265,I268,I271,I274,I280,I286,I289,I292,I295,I298,I301,I304,I307,I310,I313,I316,I319,I322,I325,I328,I331,I334,I337,I340,I343,I346,I349,I352,I355,I358,I361,I364,I367,I370,I373,I376,I199)/11</f>
        <v>18</v>
      </c>
    </row>
    <row r="184" spans="1:9" x14ac:dyDescent="0.3">
      <c r="A184" s="156"/>
      <c r="B184" s="157"/>
      <c r="C184" s="156"/>
      <c r="D184" s="157"/>
      <c r="E184" s="157"/>
      <c r="F184" s="158" t="s">
        <v>63</v>
      </c>
      <c r="G184" s="157"/>
      <c r="H184" s="157"/>
      <c r="I184" s="42" t="s">
        <v>194</v>
      </c>
    </row>
    <row r="185" spans="1:9" ht="15" thickBot="1" x14ac:dyDescent="0.35">
      <c r="A185" s="156"/>
      <c r="B185" s="157"/>
      <c r="C185" s="156"/>
      <c r="D185" s="322"/>
      <c r="E185" s="322"/>
      <c r="F185" s="158"/>
      <c r="G185" s="157"/>
      <c r="H185" s="157"/>
      <c r="I185" s="45">
        <v>21</v>
      </c>
    </row>
    <row r="186" spans="1:9" x14ac:dyDescent="0.3">
      <c r="A186" s="159"/>
      <c r="B186" s="161"/>
      <c r="C186" s="323"/>
      <c r="D186" s="324"/>
      <c r="E186" s="162"/>
      <c r="F186" s="163"/>
      <c r="G186" s="6" t="s">
        <v>4</v>
      </c>
      <c r="H186" s="7">
        <f>COUNTIF(I186:P186,"=С")</f>
        <v>1</v>
      </c>
      <c r="I186" s="175" t="s">
        <v>5</v>
      </c>
    </row>
    <row r="187" spans="1:9" x14ac:dyDescent="0.3">
      <c r="A187" s="165" t="s">
        <v>198</v>
      </c>
      <c r="B187" s="94" t="s">
        <v>118</v>
      </c>
      <c r="C187" s="105">
        <v>69688</v>
      </c>
      <c r="D187" s="104">
        <v>1</v>
      </c>
      <c r="E187" s="95" t="s">
        <v>145</v>
      </c>
      <c r="F187" s="167" t="s">
        <v>146</v>
      </c>
      <c r="G187" s="12" t="s">
        <v>7</v>
      </c>
      <c r="H187" s="17">
        <f>COUNTIF(I187:P187,"&gt;0")</f>
        <v>1</v>
      </c>
      <c r="I187" s="169">
        <v>11</v>
      </c>
    </row>
    <row r="188" spans="1:9" x14ac:dyDescent="0.3">
      <c r="A188" s="170"/>
      <c r="B188" s="98"/>
      <c r="C188" s="107"/>
      <c r="D188" s="274"/>
      <c r="E188" s="109"/>
      <c r="F188" s="325"/>
      <c r="G188" s="15" t="s">
        <v>8</v>
      </c>
      <c r="H188" s="16">
        <f>COUNTIF(I188:P188,"&gt;0")</f>
        <v>0</v>
      </c>
      <c r="I188" s="326"/>
    </row>
    <row r="189" spans="1:9" x14ac:dyDescent="0.3">
      <c r="A189" s="327"/>
      <c r="B189" s="89"/>
      <c r="C189" s="103"/>
      <c r="D189" s="94"/>
      <c r="E189" s="95"/>
      <c r="F189" s="167"/>
      <c r="G189" s="6" t="s">
        <v>4</v>
      </c>
      <c r="H189" s="7">
        <f>COUNTIF(I189:P189,"=С")</f>
        <v>0</v>
      </c>
      <c r="I189" s="135"/>
    </row>
    <row r="190" spans="1:9" x14ac:dyDescent="0.3">
      <c r="A190" s="165" t="s">
        <v>198</v>
      </c>
      <c r="B190" s="257" t="s">
        <v>124</v>
      </c>
      <c r="C190" s="105">
        <v>69684</v>
      </c>
      <c r="D190" s="94">
        <v>1</v>
      </c>
      <c r="E190" s="95" t="s">
        <v>65</v>
      </c>
      <c r="F190" s="167" t="s">
        <v>147</v>
      </c>
      <c r="G190" s="12" t="s">
        <v>7</v>
      </c>
      <c r="H190" s="17">
        <f>COUNTIF(I190:P190,"&gt;0")</f>
        <v>0</v>
      </c>
      <c r="I190" s="215"/>
    </row>
    <row r="191" spans="1:9" ht="15" thickBot="1" x14ac:dyDescent="0.35">
      <c r="A191" s="178"/>
      <c r="B191" s="180"/>
      <c r="C191" s="328"/>
      <c r="D191" s="180"/>
      <c r="E191" s="181"/>
      <c r="F191" s="182"/>
      <c r="G191" s="15" t="s">
        <v>8</v>
      </c>
      <c r="H191" s="16">
        <f>COUNTIF(I191:P191,"&gt;0")</f>
        <v>0</v>
      </c>
      <c r="I191" s="326"/>
    </row>
    <row r="192" spans="1:9" x14ac:dyDescent="0.3">
      <c r="A192" s="173"/>
      <c r="B192" s="161"/>
      <c r="C192" s="329"/>
      <c r="D192" s="161"/>
      <c r="E192" s="162"/>
      <c r="F192" s="163"/>
      <c r="G192" s="6" t="s">
        <v>4</v>
      </c>
      <c r="H192" s="7">
        <f>COUNTIF(I192:P192,"=С")</f>
        <v>1</v>
      </c>
      <c r="I192" s="175" t="s">
        <v>5</v>
      </c>
    </row>
    <row r="193" spans="1:9" x14ac:dyDescent="0.3">
      <c r="A193" s="165" t="s">
        <v>198</v>
      </c>
      <c r="B193" s="94" t="s">
        <v>40</v>
      </c>
      <c r="C193" s="78">
        <v>68178</v>
      </c>
      <c r="D193" s="94">
        <v>1</v>
      </c>
      <c r="E193" s="95" t="s">
        <v>65</v>
      </c>
      <c r="F193" s="167" t="s">
        <v>66</v>
      </c>
      <c r="G193" s="12" t="s">
        <v>7</v>
      </c>
      <c r="H193" s="17">
        <f>COUNTIF(I193:P193,"&gt;0")</f>
        <v>1</v>
      </c>
      <c r="I193" s="169">
        <v>11</v>
      </c>
    </row>
    <row r="194" spans="1:9" ht="15" thickBot="1" x14ac:dyDescent="0.35">
      <c r="A194" s="330"/>
      <c r="B194" s="98"/>
      <c r="C194" s="99"/>
      <c r="D194" s="98"/>
      <c r="E194" s="100"/>
      <c r="F194" s="172"/>
      <c r="G194" s="15" t="s">
        <v>8</v>
      </c>
      <c r="H194" s="16">
        <f>COUNTIF(I194:P194,"&gt;0")</f>
        <v>0</v>
      </c>
      <c r="I194" s="326"/>
    </row>
    <row r="195" spans="1:9" x14ac:dyDescent="0.3">
      <c r="A195" s="173"/>
      <c r="B195" s="161"/>
      <c r="C195" s="329"/>
      <c r="D195" s="161"/>
      <c r="E195" s="162"/>
      <c r="F195" s="163"/>
      <c r="G195" s="6" t="s">
        <v>4</v>
      </c>
      <c r="H195" s="7">
        <f>COUNTIF(I195:P195,"=С")</f>
        <v>0</v>
      </c>
      <c r="I195" s="135"/>
    </row>
    <row r="196" spans="1:9" x14ac:dyDescent="0.3">
      <c r="A196" s="165" t="s">
        <v>198</v>
      </c>
      <c r="B196" s="94" t="s">
        <v>40</v>
      </c>
      <c r="C196" s="78">
        <v>68404</v>
      </c>
      <c r="D196" s="94">
        <v>1</v>
      </c>
      <c r="E196" s="95" t="s">
        <v>15</v>
      </c>
      <c r="F196" s="167" t="s">
        <v>73</v>
      </c>
      <c r="G196" s="12" t="s">
        <v>7</v>
      </c>
      <c r="H196" s="17">
        <f>COUNTIF(I196:P196,"&gt;0")</f>
        <v>0</v>
      </c>
      <c r="I196" s="215"/>
    </row>
    <row r="197" spans="1:9" ht="15" thickBot="1" x14ac:dyDescent="0.35">
      <c r="A197" s="177"/>
      <c r="B197" s="180"/>
      <c r="C197" s="331"/>
      <c r="D197" s="180"/>
      <c r="E197" s="181"/>
      <c r="F197" s="182"/>
      <c r="G197" s="15" t="s">
        <v>8</v>
      </c>
      <c r="H197" s="16">
        <f>COUNTIF(I197:P197,"&gt;0")</f>
        <v>0</v>
      </c>
      <c r="I197" s="326"/>
    </row>
    <row r="198" spans="1:9" x14ac:dyDescent="0.3">
      <c r="A198" s="165"/>
      <c r="B198" s="94"/>
      <c r="C198" s="191"/>
      <c r="D198" s="94"/>
      <c r="E198" s="95"/>
      <c r="F198" s="167"/>
      <c r="G198" s="6" t="s">
        <v>4</v>
      </c>
      <c r="H198" s="7">
        <f>COUNTIF(I198:P198,"=С")</f>
        <v>0</v>
      </c>
      <c r="I198" s="135"/>
    </row>
    <row r="199" spans="1:9" x14ac:dyDescent="0.3">
      <c r="A199" s="165" t="s">
        <v>198</v>
      </c>
      <c r="B199" s="130" t="s">
        <v>120</v>
      </c>
      <c r="C199" s="105">
        <v>69417</v>
      </c>
      <c r="D199" s="94">
        <v>1</v>
      </c>
      <c r="E199" s="95" t="s">
        <v>15</v>
      </c>
      <c r="F199" s="167" t="s">
        <v>148</v>
      </c>
      <c r="G199" s="12" t="s">
        <v>7</v>
      </c>
      <c r="H199" s="17">
        <f>COUNTIF(I199:P199,"&gt;0")</f>
        <v>0</v>
      </c>
      <c r="I199" s="215"/>
    </row>
    <row r="200" spans="1:9" x14ac:dyDescent="0.3">
      <c r="A200" s="170"/>
      <c r="B200" s="98"/>
      <c r="C200" s="107"/>
      <c r="D200" s="98"/>
      <c r="E200" s="100"/>
      <c r="F200" s="172"/>
      <c r="G200" s="15" t="s">
        <v>8</v>
      </c>
      <c r="H200" s="16">
        <f>COUNTIF(I200:P200,"&gt;0")</f>
        <v>0</v>
      </c>
      <c r="I200" s="326"/>
    </row>
    <row r="201" spans="1:9" x14ac:dyDescent="0.3">
      <c r="A201" s="176"/>
      <c r="B201" s="94"/>
      <c r="C201" s="78"/>
      <c r="D201" s="94"/>
      <c r="E201" s="95"/>
      <c r="F201" s="167"/>
      <c r="G201" s="6" t="s">
        <v>4</v>
      </c>
      <c r="H201" s="7">
        <f>COUNTIF(I201:P201,"=С")</f>
        <v>1</v>
      </c>
      <c r="I201" s="175" t="s">
        <v>5</v>
      </c>
    </row>
    <row r="202" spans="1:9" x14ac:dyDescent="0.3">
      <c r="A202" s="165" t="s">
        <v>198</v>
      </c>
      <c r="B202" s="94" t="s">
        <v>120</v>
      </c>
      <c r="C202" s="78">
        <v>69510</v>
      </c>
      <c r="D202" s="94">
        <v>1</v>
      </c>
      <c r="E202" s="95" t="s">
        <v>64</v>
      </c>
      <c r="F202" s="332" t="s">
        <v>102</v>
      </c>
      <c r="G202" s="12" t="s">
        <v>7</v>
      </c>
      <c r="H202" s="17">
        <f>COUNTIF(I202:P202,"&gt;0")</f>
        <v>1</v>
      </c>
      <c r="I202" s="169">
        <v>11</v>
      </c>
    </row>
    <row r="203" spans="1:9" ht="15" thickBot="1" x14ac:dyDescent="0.35">
      <c r="A203" s="177"/>
      <c r="B203" s="180"/>
      <c r="C203" s="331"/>
      <c r="D203" s="180"/>
      <c r="E203" s="181"/>
      <c r="F203" s="182"/>
      <c r="G203" s="15" t="s">
        <v>8</v>
      </c>
      <c r="H203" s="16">
        <f>COUNTIF(I203:P203,"&gt;0")</f>
        <v>0</v>
      </c>
      <c r="I203" s="326"/>
    </row>
    <row r="204" spans="1:9" x14ac:dyDescent="0.3">
      <c r="A204" s="333"/>
      <c r="B204" s="334"/>
      <c r="C204" s="335"/>
      <c r="D204" s="334"/>
      <c r="E204" s="336"/>
      <c r="F204" s="337"/>
      <c r="G204" s="6" t="s">
        <v>4</v>
      </c>
      <c r="H204" s="7">
        <f>COUNTIF(I204:P204,"=С")</f>
        <v>0</v>
      </c>
      <c r="I204" s="135"/>
    </row>
    <row r="205" spans="1:9" x14ac:dyDescent="0.3">
      <c r="A205" s="338" t="s">
        <v>197</v>
      </c>
      <c r="B205" s="198" t="s">
        <v>69</v>
      </c>
      <c r="C205" s="202">
        <v>68184</v>
      </c>
      <c r="D205" s="198">
        <v>1</v>
      </c>
      <c r="E205" s="200" t="s">
        <v>65</v>
      </c>
      <c r="F205" s="339" t="s">
        <v>70</v>
      </c>
      <c r="G205" s="12" t="s">
        <v>7</v>
      </c>
      <c r="H205" s="17">
        <f>COUNTIF(I205:P205,"&gt;0")</f>
        <v>0</v>
      </c>
      <c r="I205" s="215"/>
    </row>
    <row r="206" spans="1:9" x14ac:dyDescent="0.3">
      <c r="A206" s="340"/>
      <c r="B206" s="208"/>
      <c r="C206" s="266"/>
      <c r="D206" s="208"/>
      <c r="E206" s="210"/>
      <c r="F206" s="341"/>
      <c r="G206" s="15" t="s">
        <v>8</v>
      </c>
      <c r="H206" s="16">
        <f>COUNTIF(I206:P206,"&gt;0")</f>
        <v>0</v>
      </c>
      <c r="I206" s="326"/>
    </row>
    <row r="207" spans="1:9" x14ac:dyDescent="0.3">
      <c r="A207" s="338"/>
      <c r="B207" s="198"/>
      <c r="C207" s="202"/>
      <c r="D207" s="198"/>
      <c r="E207" s="200"/>
      <c r="F207" s="339"/>
      <c r="G207" s="6" t="s">
        <v>4</v>
      </c>
      <c r="H207" s="7">
        <f>COUNTIF(I207:P207,"=С")</f>
        <v>1</v>
      </c>
      <c r="I207" s="175" t="s">
        <v>5</v>
      </c>
    </row>
    <row r="208" spans="1:9" x14ac:dyDescent="0.3">
      <c r="A208" s="338" t="s">
        <v>197</v>
      </c>
      <c r="B208" s="198" t="s">
        <v>124</v>
      </c>
      <c r="C208" s="202">
        <v>68018</v>
      </c>
      <c r="D208" s="198">
        <v>1</v>
      </c>
      <c r="E208" s="200" t="s">
        <v>15</v>
      </c>
      <c r="F208" s="339" t="s">
        <v>71</v>
      </c>
      <c r="G208" s="12" t="s">
        <v>7</v>
      </c>
      <c r="H208" s="17">
        <f>COUNTIF(I208:P208,"&gt;0")</f>
        <v>1</v>
      </c>
      <c r="I208" s="169">
        <v>11</v>
      </c>
    </row>
    <row r="209" spans="1:9" ht="15" thickBot="1" x14ac:dyDescent="0.35">
      <c r="A209" s="342"/>
      <c r="B209" s="343"/>
      <c r="C209" s="344"/>
      <c r="D209" s="343"/>
      <c r="E209" s="345"/>
      <c r="F209" s="346"/>
      <c r="G209" s="15" t="s">
        <v>8</v>
      </c>
      <c r="H209" s="16">
        <f>COUNTIF(I209:P209,"&gt;0")</f>
        <v>0</v>
      </c>
      <c r="I209" s="326"/>
    </row>
    <row r="210" spans="1:9" x14ac:dyDescent="0.3">
      <c r="A210" s="176"/>
      <c r="B210" s="94"/>
      <c r="C210" s="78"/>
      <c r="D210" s="104"/>
      <c r="E210" s="95"/>
      <c r="F210" s="167"/>
      <c r="G210" s="6" t="s">
        <v>4</v>
      </c>
      <c r="H210" s="7">
        <f>COUNTIF(I210:P210,"=С")</f>
        <v>0</v>
      </c>
      <c r="I210" s="135"/>
    </row>
    <row r="211" spans="1:9" x14ac:dyDescent="0.3">
      <c r="A211" s="165" t="s">
        <v>198</v>
      </c>
      <c r="B211" s="130" t="s">
        <v>120</v>
      </c>
      <c r="C211" s="78">
        <v>69513</v>
      </c>
      <c r="D211" s="104">
        <v>1</v>
      </c>
      <c r="E211" s="95" t="s">
        <v>15</v>
      </c>
      <c r="F211" s="167" t="s">
        <v>103</v>
      </c>
      <c r="G211" s="12" t="s">
        <v>7</v>
      </c>
      <c r="H211" s="17">
        <f>COUNTIF(I211:P211,"&gt;0")</f>
        <v>0</v>
      </c>
      <c r="I211" s="215"/>
    </row>
    <row r="212" spans="1:9" x14ac:dyDescent="0.3">
      <c r="A212" s="330"/>
      <c r="B212" s="98"/>
      <c r="C212" s="99"/>
      <c r="D212" s="106"/>
      <c r="E212" s="100"/>
      <c r="F212" s="172"/>
      <c r="G212" s="15" t="s">
        <v>8</v>
      </c>
      <c r="H212" s="16">
        <f>COUNTIF(I212:P212,"&gt;0")</f>
        <v>0</v>
      </c>
      <c r="I212" s="326"/>
    </row>
    <row r="213" spans="1:9" x14ac:dyDescent="0.3">
      <c r="A213" s="347"/>
      <c r="B213" s="348"/>
      <c r="C213" s="349"/>
      <c r="D213" s="350"/>
      <c r="E213" s="351"/>
      <c r="F213" s="352"/>
      <c r="G213" s="6" t="s">
        <v>4</v>
      </c>
      <c r="H213" s="7">
        <f>COUNTIF(I213:P213,"=С")</f>
        <v>1</v>
      </c>
      <c r="I213" s="175" t="s">
        <v>5</v>
      </c>
    </row>
    <row r="214" spans="1:9" x14ac:dyDescent="0.3">
      <c r="A214" s="347"/>
      <c r="B214" s="348"/>
      <c r="C214" s="349"/>
      <c r="D214" s="348"/>
      <c r="E214" s="353" t="s">
        <v>15</v>
      </c>
      <c r="F214" s="352" t="s">
        <v>76</v>
      </c>
      <c r="G214" s="12" t="s">
        <v>7</v>
      </c>
      <c r="H214" s="17">
        <f>COUNTIF(I214:P214,"&gt;0")</f>
        <v>0</v>
      </c>
      <c r="I214" s="215"/>
    </row>
    <row r="215" spans="1:9" ht="15" thickBot="1" x14ac:dyDescent="0.35">
      <c r="A215" s="354"/>
      <c r="B215" s="355"/>
      <c r="C215" s="356"/>
      <c r="D215" s="355"/>
      <c r="E215" s="357"/>
      <c r="F215" s="358"/>
      <c r="G215" s="15" t="s">
        <v>8</v>
      </c>
      <c r="H215" s="16">
        <f>COUNTIF(I215:P215,"&gt;0")</f>
        <v>0</v>
      </c>
      <c r="I215" s="326"/>
    </row>
    <row r="216" spans="1:9" x14ac:dyDescent="0.3">
      <c r="A216" s="159"/>
      <c r="B216" s="161"/>
      <c r="C216" s="359"/>
      <c r="D216" s="324"/>
      <c r="E216" s="162"/>
      <c r="F216" s="163"/>
      <c r="G216" s="6" t="s">
        <v>4</v>
      </c>
      <c r="H216" s="7">
        <f>COUNTIF(I216:P216,"=С")</f>
        <v>1</v>
      </c>
      <c r="I216" s="175" t="s">
        <v>5</v>
      </c>
    </row>
    <row r="217" spans="1:9" x14ac:dyDescent="0.3">
      <c r="A217" s="165" t="s">
        <v>198</v>
      </c>
      <c r="B217" s="130" t="s">
        <v>120</v>
      </c>
      <c r="C217" s="187">
        <v>69416</v>
      </c>
      <c r="D217" s="104">
        <v>1</v>
      </c>
      <c r="E217" s="95" t="s">
        <v>15</v>
      </c>
      <c r="F217" s="167" t="s">
        <v>149</v>
      </c>
      <c r="G217" s="12" t="s">
        <v>7</v>
      </c>
      <c r="H217" s="17">
        <f>COUNTIF(I217:P217,"&gt;0")</f>
        <v>1</v>
      </c>
      <c r="I217" s="169">
        <v>11</v>
      </c>
    </row>
    <row r="218" spans="1:9" x14ac:dyDescent="0.3">
      <c r="A218" s="170"/>
      <c r="B218" s="98"/>
      <c r="C218" s="360"/>
      <c r="D218" s="106"/>
      <c r="E218" s="100"/>
      <c r="F218" s="172"/>
      <c r="G218" s="15" t="s">
        <v>8</v>
      </c>
      <c r="H218" s="16">
        <f>COUNTIF(I218:P218,"&gt;0")</f>
        <v>0</v>
      </c>
      <c r="I218" s="326"/>
    </row>
    <row r="219" spans="1:9" x14ac:dyDescent="0.3">
      <c r="A219" s="361"/>
      <c r="B219" s="89"/>
      <c r="C219" s="362"/>
      <c r="D219" s="102"/>
      <c r="E219" s="91"/>
      <c r="F219" s="363"/>
      <c r="G219" s="6" t="s">
        <v>4</v>
      </c>
      <c r="H219" s="7">
        <f>COUNTIF(I219:P219,"=С")</f>
        <v>0</v>
      </c>
      <c r="I219" s="135"/>
    </row>
    <row r="220" spans="1:9" x14ac:dyDescent="0.3">
      <c r="A220" s="165" t="s">
        <v>198</v>
      </c>
      <c r="B220" s="94" t="s">
        <v>118</v>
      </c>
      <c r="C220" s="364">
        <v>69507</v>
      </c>
      <c r="D220" s="104">
        <v>1</v>
      </c>
      <c r="E220" s="95" t="s">
        <v>15</v>
      </c>
      <c r="F220" s="332" t="s">
        <v>105</v>
      </c>
      <c r="G220" s="12" t="s">
        <v>7</v>
      </c>
      <c r="H220" s="17">
        <f>COUNTIF(I220:P220,"&gt;0")</f>
        <v>0</v>
      </c>
      <c r="I220" s="215"/>
    </row>
    <row r="221" spans="1:9" ht="15" thickBot="1" x14ac:dyDescent="0.35">
      <c r="A221" s="177"/>
      <c r="B221" s="180"/>
      <c r="C221" s="365"/>
      <c r="D221" s="366"/>
      <c r="E221" s="181"/>
      <c r="F221" s="182"/>
      <c r="G221" s="15" t="s">
        <v>8</v>
      </c>
      <c r="H221" s="16">
        <f>COUNTIF(I221:P221,"&gt;0")</f>
        <v>0</v>
      </c>
      <c r="I221" s="326"/>
    </row>
    <row r="222" spans="1:9" x14ac:dyDescent="0.3">
      <c r="A222" s="338"/>
      <c r="B222" s="203"/>
      <c r="C222" s="202"/>
      <c r="D222" s="203"/>
      <c r="E222" s="204"/>
      <c r="F222" s="339"/>
      <c r="G222" s="6" t="s">
        <v>4</v>
      </c>
      <c r="H222" s="7">
        <f>COUNTIF(I222:P222,"=С")</f>
        <v>0</v>
      </c>
      <c r="I222" s="135"/>
    </row>
    <row r="223" spans="1:9" x14ac:dyDescent="0.3">
      <c r="A223" s="338" t="s">
        <v>197</v>
      </c>
      <c r="B223" s="203" t="s">
        <v>124</v>
      </c>
      <c r="C223" s="202">
        <v>68412</v>
      </c>
      <c r="D223" s="203">
        <v>1</v>
      </c>
      <c r="E223" s="204" t="s">
        <v>15</v>
      </c>
      <c r="F223" s="339" t="s">
        <v>74</v>
      </c>
      <c r="G223" s="12" t="s">
        <v>7</v>
      </c>
      <c r="H223" s="17">
        <f>COUNTIF(I223:P223,"&gt;0")</f>
        <v>0</v>
      </c>
      <c r="I223" s="215"/>
    </row>
    <row r="224" spans="1:9" ht="15" thickBot="1" x14ac:dyDescent="0.35">
      <c r="A224" s="342"/>
      <c r="B224" s="343"/>
      <c r="C224" s="344"/>
      <c r="D224" s="343"/>
      <c r="E224" s="345"/>
      <c r="F224" s="346"/>
      <c r="G224" s="15" t="s">
        <v>8</v>
      </c>
      <c r="H224" s="16">
        <f>COUNTIF(I224:P224,"&gt;0")</f>
        <v>0</v>
      </c>
      <c r="I224" s="326"/>
    </row>
    <row r="225" spans="1:9" x14ac:dyDescent="0.3">
      <c r="A225" s="104"/>
      <c r="B225" s="94"/>
      <c r="C225" s="191"/>
      <c r="D225" s="94"/>
      <c r="E225" s="95"/>
      <c r="F225" s="132"/>
      <c r="G225" s="6" t="s">
        <v>4</v>
      </c>
      <c r="H225" s="7">
        <f>COUNTIF(I225:P225,"=С")</f>
        <v>0</v>
      </c>
      <c r="I225" s="135"/>
    </row>
    <row r="226" spans="1:9" x14ac:dyDescent="0.3">
      <c r="A226" s="165" t="s">
        <v>198</v>
      </c>
      <c r="B226" s="94" t="s">
        <v>40</v>
      </c>
      <c r="C226" s="105">
        <v>69694</v>
      </c>
      <c r="D226" s="94">
        <v>1</v>
      </c>
      <c r="E226" s="95" t="s">
        <v>14</v>
      </c>
      <c r="F226" s="132" t="s">
        <v>150</v>
      </c>
      <c r="G226" s="12" t="s">
        <v>7</v>
      </c>
      <c r="H226" s="17">
        <f>COUNTIF(I226:P226,"&gt;0")</f>
        <v>0</v>
      </c>
      <c r="I226" s="215"/>
    </row>
    <row r="227" spans="1:9" ht="15" thickBot="1" x14ac:dyDescent="0.35">
      <c r="A227" s="106"/>
      <c r="B227" s="98"/>
      <c r="C227" s="107"/>
      <c r="D227" s="98"/>
      <c r="E227" s="100"/>
      <c r="F227" s="133"/>
      <c r="G227" s="15" t="s">
        <v>8</v>
      </c>
      <c r="H227" s="16">
        <f>COUNTIF(I227:P227,"&gt;0")</f>
        <v>0</v>
      </c>
      <c r="I227" s="326"/>
    </row>
    <row r="228" spans="1:9" x14ac:dyDescent="0.3">
      <c r="A228" s="367"/>
      <c r="B228" s="368"/>
      <c r="C228" s="369"/>
      <c r="D228" s="370"/>
      <c r="E228" s="368"/>
      <c r="F228" s="371"/>
      <c r="G228" s="6" t="s">
        <v>4</v>
      </c>
      <c r="H228" s="7">
        <f>COUNTIF(I228:P228,"=С")</f>
        <v>0</v>
      </c>
      <c r="I228" s="135"/>
    </row>
    <row r="229" spans="1:9" x14ac:dyDescent="0.3">
      <c r="A229" s="464" t="s">
        <v>198</v>
      </c>
      <c r="B229" s="284" t="s">
        <v>118</v>
      </c>
      <c r="C229" s="285">
        <v>68522</v>
      </c>
      <c r="D229" s="286">
        <v>1</v>
      </c>
      <c r="E229" s="284" t="s">
        <v>14</v>
      </c>
      <c r="F229" s="372" t="s">
        <v>151</v>
      </c>
      <c r="G229" s="12" t="s">
        <v>7</v>
      </c>
      <c r="H229" s="17">
        <f>COUNTIF(I229:P229,"&gt;0")</f>
        <v>0</v>
      </c>
      <c r="I229" s="215"/>
    </row>
    <row r="230" spans="1:9" x14ac:dyDescent="0.3">
      <c r="A230" s="373"/>
      <c r="B230" s="289"/>
      <c r="C230" s="290"/>
      <c r="D230" s="291"/>
      <c r="E230" s="289"/>
      <c r="F230" s="374"/>
      <c r="G230" s="15" t="s">
        <v>8</v>
      </c>
      <c r="H230" s="16">
        <f>COUNTIF(I230:P230,"&gt;0")</f>
        <v>0</v>
      </c>
      <c r="I230" s="326"/>
    </row>
    <row r="231" spans="1:9" x14ac:dyDescent="0.3">
      <c r="A231" s="338"/>
      <c r="B231" s="203"/>
      <c r="C231" s="202"/>
      <c r="D231" s="203"/>
      <c r="E231" s="204"/>
      <c r="F231" s="339"/>
      <c r="G231" s="6" t="s">
        <v>4</v>
      </c>
      <c r="H231" s="7">
        <f>COUNTIF(I231:P231,"=С")</f>
        <v>1</v>
      </c>
      <c r="I231" s="175" t="s">
        <v>5</v>
      </c>
    </row>
    <row r="232" spans="1:9" x14ac:dyDescent="0.3">
      <c r="A232" s="338" t="s">
        <v>201</v>
      </c>
      <c r="B232" s="203" t="s">
        <v>118</v>
      </c>
      <c r="C232" s="202">
        <v>68084</v>
      </c>
      <c r="D232" s="203">
        <v>1</v>
      </c>
      <c r="E232" s="204" t="s">
        <v>14</v>
      </c>
      <c r="F232" s="339" t="s">
        <v>75</v>
      </c>
      <c r="G232" s="12" t="s">
        <v>7</v>
      </c>
      <c r="H232" s="17">
        <f>COUNTIF(I232:P232,"&gt;0")</f>
        <v>1</v>
      </c>
      <c r="I232" s="169">
        <v>11</v>
      </c>
    </row>
    <row r="233" spans="1:9" ht="15" thickBot="1" x14ac:dyDescent="0.35">
      <c r="A233" s="342"/>
      <c r="B233" s="343"/>
      <c r="C233" s="344"/>
      <c r="D233" s="343"/>
      <c r="E233" s="345"/>
      <c r="F233" s="346"/>
      <c r="G233" s="15" t="s">
        <v>8</v>
      </c>
      <c r="H233" s="16">
        <f>COUNTIF(I233:P233,"&gt;0")</f>
        <v>0</v>
      </c>
      <c r="I233" s="326"/>
    </row>
    <row r="234" spans="1:9" x14ac:dyDescent="0.3">
      <c r="A234" s="173"/>
      <c r="B234" s="161"/>
      <c r="C234" s="329"/>
      <c r="D234" s="161"/>
      <c r="E234" s="162"/>
      <c r="F234" s="163"/>
      <c r="G234" s="6" t="s">
        <v>4</v>
      </c>
      <c r="H234" s="7">
        <f>COUNTIF(I234:P234,"=С")</f>
        <v>0</v>
      </c>
      <c r="I234" s="135"/>
    </row>
    <row r="235" spans="1:9" x14ac:dyDescent="0.3">
      <c r="A235" s="165" t="s">
        <v>198</v>
      </c>
      <c r="B235" s="257" t="s">
        <v>124</v>
      </c>
      <c r="C235" s="78">
        <v>68123</v>
      </c>
      <c r="D235" s="94">
        <v>1</v>
      </c>
      <c r="E235" s="95" t="s">
        <v>14</v>
      </c>
      <c r="F235" s="167" t="s">
        <v>81</v>
      </c>
      <c r="G235" s="12" t="s">
        <v>7</v>
      </c>
      <c r="H235" s="17">
        <f>COUNTIF(I235:P235,"&gt;0")</f>
        <v>0</v>
      </c>
      <c r="I235" s="215"/>
    </row>
    <row r="236" spans="1:9" x14ac:dyDescent="0.3">
      <c r="A236" s="330"/>
      <c r="B236" s="98"/>
      <c r="C236" s="99"/>
      <c r="D236" s="98"/>
      <c r="E236" s="100"/>
      <c r="F236" s="172"/>
      <c r="G236" s="15" t="s">
        <v>8</v>
      </c>
      <c r="H236" s="16">
        <f>COUNTIF(I236:P236,"&gt;0")</f>
        <v>0</v>
      </c>
      <c r="I236" s="326"/>
    </row>
    <row r="237" spans="1:9" x14ac:dyDescent="0.3">
      <c r="A237" s="338"/>
      <c r="B237" s="198"/>
      <c r="C237" s="375"/>
      <c r="D237" s="264"/>
      <c r="E237" s="200"/>
      <c r="F237" s="339"/>
      <c r="G237" s="6" t="s">
        <v>4</v>
      </c>
      <c r="H237" s="7">
        <f>COUNTIF(I237:P237,"=С")</f>
        <v>1</v>
      </c>
      <c r="I237" s="175" t="s">
        <v>5</v>
      </c>
    </row>
    <row r="238" spans="1:9" x14ac:dyDescent="0.3">
      <c r="A238" s="338" t="s">
        <v>202</v>
      </c>
      <c r="B238" s="198" t="s">
        <v>120</v>
      </c>
      <c r="C238" s="375">
        <v>69515</v>
      </c>
      <c r="D238" s="264">
        <v>1</v>
      </c>
      <c r="E238" s="200" t="s">
        <v>14</v>
      </c>
      <c r="F238" s="376" t="s">
        <v>106</v>
      </c>
      <c r="G238" s="12" t="s">
        <v>7</v>
      </c>
      <c r="H238" s="17">
        <f>COUNTIF(I238:P238,"&gt;0")</f>
        <v>1</v>
      </c>
      <c r="I238" s="169">
        <v>11</v>
      </c>
    </row>
    <row r="239" spans="1:9" ht="15" thickBot="1" x14ac:dyDescent="0.35">
      <c r="A239" s="342"/>
      <c r="B239" s="343"/>
      <c r="C239" s="377"/>
      <c r="D239" s="378"/>
      <c r="E239" s="345"/>
      <c r="F239" s="346"/>
      <c r="G239" s="15" t="s">
        <v>8</v>
      </c>
      <c r="H239" s="16">
        <f>COUNTIF(I239:P239,"&gt;0")</f>
        <v>0</v>
      </c>
      <c r="I239" s="326"/>
    </row>
    <row r="240" spans="1:9" x14ac:dyDescent="0.3">
      <c r="A240" s="379"/>
      <c r="B240" s="380"/>
      <c r="C240" s="381"/>
      <c r="D240" s="380"/>
      <c r="E240" s="220"/>
      <c r="F240" s="221"/>
      <c r="G240" s="6" t="s">
        <v>4</v>
      </c>
      <c r="H240" s="7">
        <f>COUNTIF(I240:P240,"=С")</f>
        <v>1</v>
      </c>
      <c r="I240" s="175" t="s">
        <v>5</v>
      </c>
    </row>
    <row r="241" spans="1:9" x14ac:dyDescent="0.3">
      <c r="A241" s="382"/>
      <c r="B241" s="383"/>
      <c r="C241" s="384"/>
      <c r="D241" s="383"/>
      <c r="E241" s="226" t="s">
        <v>152</v>
      </c>
      <c r="F241" s="234" t="s">
        <v>76</v>
      </c>
      <c r="G241" s="12" t="s">
        <v>7</v>
      </c>
      <c r="H241" s="17">
        <f>COUNTIF(I241:P241,"&gt;0")</f>
        <v>0</v>
      </c>
      <c r="I241" s="215"/>
    </row>
    <row r="242" spans="1:9" x14ac:dyDescent="0.3">
      <c r="A242" s="385"/>
      <c r="B242" s="386"/>
      <c r="C242" s="387"/>
      <c r="D242" s="386"/>
      <c r="E242" s="232"/>
      <c r="F242" s="233"/>
      <c r="G242" s="15" t="s">
        <v>8</v>
      </c>
      <c r="H242" s="16">
        <f>COUNTIF(I242:P242,"&gt;0")</f>
        <v>0</v>
      </c>
      <c r="I242" s="326"/>
    </row>
    <row r="243" spans="1:9" x14ac:dyDescent="0.3">
      <c r="A243" s="176"/>
      <c r="B243" s="94"/>
      <c r="C243" s="78"/>
      <c r="D243" s="94"/>
      <c r="E243" s="95"/>
      <c r="F243" s="167"/>
      <c r="G243" s="6" t="s">
        <v>4</v>
      </c>
      <c r="H243" s="7">
        <f>COUNTIF(I243:P243,"=С")</f>
        <v>0</v>
      </c>
      <c r="I243" s="135"/>
    </row>
    <row r="244" spans="1:9" x14ac:dyDescent="0.3">
      <c r="A244" s="165" t="s">
        <v>198</v>
      </c>
      <c r="B244" s="94" t="s">
        <v>40</v>
      </c>
      <c r="C244" s="78">
        <v>68432</v>
      </c>
      <c r="D244" s="94"/>
      <c r="E244" s="95" t="s">
        <v>14</v>
      </c>
      <c r="F244" s="167" t="s">
        <v>153</v>
      </c>
      <c r="G244" s="12" t="s">
        <v>7</v>
      </c>
      <c r="H244" s="17">
        <f>COUNTIF(I244:P244,"&gt;0")</f>
        <v>0</v>
      </c>
      <c r="I244" s="215"/>
    </row>
    <row r="245" spans="1:9" ht="15" thickBot="1" x14ac:dyDescent="0.35">
      <c r="A245" s="176"/>
      <c r="B245" s="94"/>
      <c r="C245" s="78"/>
      <c r="D245" s="94"/>
      <c r="E245" s="95"/>
      <c r="F245" s="167"/>
      <c r="G245" s="15" t="s">
        <v>8</v>
      </c>
      <c r="H245" s="16">
        <f>COUNTIF(I245:P245,"&gt;0")</f>
        <v>0</v>
      </c>
      <c r="I245" s="326"/>
    </row>
    <row r="246" spans="1:9" x14ac:dyDescent="0.3">
      <c r="A246" s="159"/>
      <c r="B246" s="161"/>
      <c r="C246" s="323"/>
      <c r="D246" s="161"/>
      <c r="E246" s="162"/>
      <c r="F246" s="163"/>
      <c r="G246" s="6" t="s">
        <v>4</v>
      </c>
      <c r="H246" s="7">
        <f>COUNTIF(I246:P246,"=С")</f>
        <v>0</v>
      </c>
      <c r="I246" s="135"/>
    </row>
    <row r="247" spans="1:9" x14ac:dyDescent="0.3">
      <c r="A247" s="165" t="s">
        <v>198</v>
      </c>
      <c r="B247" s="94" t="s">
        <v>118</v>
      </c>
      <c r="C247" s="78">
        <v>68668</v>
      </c>
      <c r="D247" s="94">
        <v>1</v>
      </c>
      <c r="E247" s="166" t="s">
        <v>15</v>
      </c>
      <c r="F247" s="167" t="s">
        <v>154</v>
      </c>
      <c r="G247" s="12" t="s">
        <v>7</v>
      </c>
      <c r="H247" s="17">
        <f>COUNTIF(I247:P247,"&gt;0")</f>
        <v>0</v>
      </c>
      <c r="I247" s="215"/>
    </row>
    <row r="248" spans="1:9" x14ac:dyDescent="0.3">
      <c r="A248" s="170"/>
      <c r="B248" s="98"/>
      <c r="C248" s="107"/>
      <c r="D248" s="98"/>
      <c r="E248" s="100"/>
      <c r="F248" s="172"/>
      <c r="G248" s="15" t="s">
        <v>8</v>
      </c>
      <c r="H248" s="16">
        <f>COUNTIF(I248:P248,"&gt;0")</f>
        <v>0</v>
      </c>
      <c r="I248" s="326"/>
    </row>
    <row r="249" spans="1:9" x14ac:dyDescent="0.3">
      <c r="A249" s="176"/>
      <c r="B249" s="94"/>
      <c r="C249" s="174"/>
      <c r="D249" s="94"/>
      <c r="E249" s="95"/>
      <c r="F249" s="167"/>
      <c r="G249" s="6" t="s">
        <v>4</v>
      </c>
      <c r="H249" s="7">
        <f>COUNTIF(I249:P249,"=С")</f>
        <v>1</v>
      </c>
      <c r="I249" s="175" t="s">
        <v>5</v>
      </c>
    </row>
    <row r="250" spans="1:9" x14ac:dyDescent="0.3">
      <c r="A250" s="165" t="s">
        <v>198</v>
      </c>
      <c r="B250" s="94" t="s">
        <v>118</v>
      </c>
      <c r="C250" s="78">
        <v>69508</v>
      </c>
      <c r="D250" s="94">
        <v>1</v>
      </c>
      <c r="E250" s="95" t="s">
        <v>15</v>
      </c>
      <c r="F250" s="167" t="s">
        <v>108</v>
      </c>
      <c r="G250" s="12" t="s">
        <v>7</v>
      </c>
      <c r="H250" s="17">
        <f>COUNTIF(I250:P250,"&gt;0")</f>
        <v>0</v>
      </c>
      <c r="I250" s="206" t="s">
        <v>12</v>
      </c>
    </row>
    <row r="251" spans="1:9" ht="15" thickBot="1" x14ac:dyDescent="0.35">
      <c r="A251" s="177"/>
      <c r="B251" s="180"/>
      <c r="C251" s="179"/>
      <c r="D251" s="180"/>
      <c r="E251" s="181"/>
      <c r="F251" s="182"/>
      <c r="G251" s="15" t="s">
        <v>8</v>
      </c>
      <c r="H251" s="16">
        <f>COUNTIF(I251:P251,"&gt;0")</f>
        <v>0</v>
      </c>
      <c r="I251" s="326"/>
    </row>
    <row r="252" spans="1:9" x14ac:dyDescent="0.3">
      <c r="A252" s="173"/>
      <c r="B252" s="161"/>
      <c r="C252" s="329"/>
      <c r="D252" s="161"/>
      <c r="E252" s="162"/>
      <c r="F252" s="163"/>
      <c r="G252" s="6" t="s">
        <v>4</v>
      </c>
      <c r="H252" s="7">
        <f>COUNTIF(I252:P252,"=С")</f>
        <v>0</v>
      </c>
      <c r="I252" s="135"/>
    </row>
    <row r="253" spans="1:9" x14ac:dyDescent="0.3">
      <c r="A253" s="165" t="s">
        <v>198</v>
      </c>
      <c r="B253" s="130" t="s">
        <v>120</v>
      </c>
      <c r="C253" s="78">
        <v>69555</v>
      </c>
      <c r="D253" s="130">
        <v>1</v>
      </c>
      <c r="E253" s="131" t="s">
        <v>14</v>
      </c>
      <c r="F253" s="167" t="s">
        <v>155</v>
      </c>
      <c r="G253" s="12" t="s">
        <v>7</v>
      </c>
      <c r="H253" s="17">
        <f>COUNTIF(I253:P253,"&gt;0")</f>
        <v>0</v>
      </c>
      <c r="I253" s="206" t="s">
        <v>12</v>
      </c>
    </row>
    <row r="254" spans="1:9" x14ac:dyDescent="0.3">
      <c r="A254" s="330"/>
      <c r="B254" s="98"/>
      <c r="C254" s="99"/>
      <c r="D254" s="98"/>
      <c r="E254" s="100"/>
      <c r="F254" s="172"/>
      <c r="G254" s="15" t="s">
        <v>8</v>
      </c>
      <c r="H254" s="16">
        <f>COUNTIF(I254:P254,"&gt;0")</f>
        <v>0</v>
      </c>
      <c r="I254" s="326"/>
    </row>
    <row r="255" spans="1:9" x14ac:dyDescent="0.3">
      <c r="A255" s="327"/>
      <c r="B255" s="89"/>
      <c r="C255" s="304"/>
      <c r="D255" s="89"/>
      <c r="E255" s="91"/>
      <c r="F255" s="363"/>
      <c r="G255" s="6" t="s">
        <v>4</v>
      </c>
      <c r="H255" s="7">
        <f>COUNTIF(I255:P255,"=С")</f>
        <v>1</v>
      </c>
      <c r="I255" s="175" t="s">
        <v>5</v>
      </c>
    </row>
    <row r="256" spans="1:9" x14ac:dyDescent="0.3">
      <c r="A256" s="165" t="s">
        <v>198</v>
      </c>
      <c r="B256" s="130" t="s">
        <v>118</v>
      </c>
      <c r="C256" s="105">
        <v>69351</v>
      </c>
      <c r="D256" s="130">
        <v>1</v>
      </c>
      <c r="E256" s="131" t="s">
        <v>14</v>
      </c>
      <c r="F256" s="167" t="s">
        <v>156</v>
      </c>
      <c r="G256" s="12" t="s">
        <v>7</v>
      </c>
      <c r="H256" s="17">
        <f>COUNTIF(I256:P256,"&gt;0")</f>
        <v>1</v>
      </c>
      <c r="I256" s="169">
        <v>11</v>
      </c>
    </row>
    <row r="257" spans="1:9" ht="15" thickBot="1" x14ac:dyDescent="0.35">
      <c r="A257" s="178"/>
      <c r="B257" s="180"/>
      <c r="C257" s="388"/>
      <c r="D257" s="180"/>
      <c r="E257" s="181"/>
      <c r="F257" s="182"/>
      <c r="G257" s="15" t="s">
        <v>8</v>
      </c>
      <c r="H257" s="16">
        <f>COUNTIF(I257:P257,"&gt;0")</f>
        <v>0</v>
      </c>
      <c r="I257" s="326"/>
    </row>
    <row r="258" spans="1:9" x14ac:dyDescent="0.3">
      <c r="A258" s="333"/>
      <c r="B258" s="334"/>
      <c r="C258" s="335"/>
      <c r="D258" s="334"/>
      <c r="E258" s="336"/>
      <c r="F258" s="337"/>
      <c r="G258" s="6" t="s">
        <v>4</v>
      </c>
      <c r="H258" s="7">
        <f>COUNTIF(I258:P258,"=С")</f>
        <v>0</v>
      </c>
      <c r="I258" s="135"/>
    </row>
    <row r="259" spans="1:9" x14ac:dyDescent="0.3">
      <c r="A259" s="338" t="s">
        <v>201</v>
      </c>
      <c r="B259" s="198" t="s">
        <v>120</v>
      </c>
      <c r="C259" s="202">
        <v>68020</v>
      </c>
      <c r="D259" s="198">
        <v>1</v>
      </c>
      <c r="E259" s="200" t="s">
        <v>14</v>
      </c>
      <c r="F259" s="339" t="s">
        <v>78</v>
      </c>
      <c r="G259" s="12" t="s">
        <v>7</v>
      </c>
      <c r="H259" s="17">
        <f>COUNTIF(I259:P259,"&gt;0")</f>
        <v>0</v>
      </c>
      <c r="I259" s="215"/>
    </row>
    <row r="260" spans="1:9" x14ac:dyDescent="0.3">
      <c r="A260" s="340"/>
      <c r="B260" s="208"/>
      <c r="C260" s="266"/>
      <c r="D260" s="208"/>
      <c r="E260" s="210"/>
      <c r="F260" s="341"/>
      <c r="G260" s="15" t="s">
        <v>8</v>
      </c>
      <c r="H260" s="16">
        <f>COUNTIF(I260:P260,"&gt;0")</f>
        <v>0</v>
      </c>
      <c r="I260" s="326"/>
    </row>
    <row r="261" spans="1:9" x14ac:dyDescent="0.3">
      <c r="A261" s="327"/>
      <c r="B261" s="89"/>
      <c r="C261" s="304"/>
      <c r="D261" s="89"/>
      <c r="E261" s="91"/>
      <c r="F261" s="363"/>
      <c r="G261" s="6" t="s">
        <v>4</v>
      </c>
      <c r="H261" s="7">
        <f>COUNTIF(I261:P261,"=С")</f>
        <v>1</v>
      </c>
      <c r="I261" s="175" t="s">
        <v>5</v>
      </c>
    </row>
    <row r="262" spans="1:9" x14ac:dyDescent="0.3">
      <c r="A262" s="165" t="s">
        <v>198</v>
      </c>
      <c r="B262" s="94" t="s">
        <v>40</v>
      </c>
      <c r="C262" s="105">
        <v>69643</v>
      </c>
      <c r="D262" s="94">
        <v>1</v>
      </c>
      <c r="E262" s="95" t="s">
        <v>14</v>
      </c>
      <c r="F262" s="167" t="s">
        <v>157</v>
      </c>
      <c r="G262" s="12" t="s">
        <v>7</v>
      </c>
      <c r="H262" s="17">
        <f>COUNTIF(I262:P262,"&gt;0")</f>
        <v>0</v>
      </c>
      <c r="I262" s="206" t="s">
        <v>12</v>
      </c>
    </row>
    <row r="263" spans="1:9" ht="15" thickBot="1" x14ac:dyDescent="0.35">
      <c r="A263" s="170"/>
      <c r="B263" s="98"/>
      <c r="C263" s="171"/>
      <c r="D263" s="98"/>
      <c r="E263" s="100"/>
      <c r="F263" s="172"/>
      <c r="G263" s="15" t="s">
        <v>8</v>
      </c>
      <c r="H263" s="16">
        <f>COUNTIF(I263:P263,"&gt;0")</f>
        <v>0</v>
      </c>
      <c r="I263" s="326"/>
    </row>
    <row r="264" spans="1:9" x14ac:dyDescent="0.3">
      <c r="A264" s="173"/>
      <c r="B264" s="161"/>
      <c r="C264" s="389"/>
      <c r="D264" s="161"/>
      <c r="E264" s="162"/>
      <c r="F264" s="163"/>
      <c r="G264" s="6" t="s">
        <v>4</v>
      </c>
      <c r="H264" s="7">
        <f>COUNTIF(I264:P264,"=С")</f>
        <v>1</v>
      </c>
      <c r="I264" s="175" t="s">
        <v>5</v>
      </c>
    </row>
    <row r="265" spans="1:9" x14ac:dyDescent="0.3">
      <c r="A265" s="165" t="s">
        <v>198</v>
      </c>
      <c r="B265" s="130" t="s">
        <v>120</v>
      </c>
      <c r="C265" s="78">
        <v>69553</v>
      </c>
      <c r="D265" s="130">
        <v>1</v>
      </c>
      <c r="E265" s="131" t="s">
        <v>14</v>
      </c>
      <c r="F265" s="167" t="s">
        <v>158</v>
      </c>
      <c r="G265" s="12" t="s">
        <v>7</v>
      </c>
      <c r="H265" s="17">
        <f>COUNTIF(I265:P265,"&gt;0")</f>
        <v>1</v>
      </c>
      <c r="I265" s="169">
        <v>11</v>
      </c>
    </row>
    <row r="266" spans="1:9" x14ac:dyDescent="0.3">
      <c r="A266" s="330"/>
      <c r="B266" s="98"/>
      <c r="C266" s="196"/>
      <c r="D266" s="98"/>
      <c r="E266" s="100"/>
      <c r="F266" s="172"/>
      <c r="G266" s="15" t="s">
        <v>8</v>
      </c>
      <c r="H266" s="16">
        <f>COUNTIF(I266:P266,"&gt;0")</f>
        <v>0</v>
      </c>
      <c r="I266" s="326"/>
    </row>
    <row r="267" spans="1:9" x14ac:dyDescent="0.3">
      <c r="A267" s="176"/>
      <c r="B267" s="130"/>
      <c r="C267" s="78"/>
      <c r="D267" s="130"/>
      <c r="E267" s="131"/>
      <c r="F267" s="167"/>
      <c r="G267" s="6" t="s">
        <v>4</v>
      </c>
      <c r="H267" s="7">
        <f>COUNTIF(I267:P267,"=С")</f>
        <v>0</v>
      </c>
      <c r="I267" s="135"/>
    </row>
    <row r="268" spans="1:9" x14ac:dyDescent="0.3">
      <c r="A268" s="165" t="s">
        <v>198</v>
      </c>
      <c r="B268" s="130" t="s">
        <v>120</v>
      </c>
      <c r="C268" s="78">
        <v>68518</v>
      </c>
      <c r="D268" s="130">
        <v>1</v>
      </c>
      <c r="E268" s="131" t="s">
        <v>15</v>
      </c>
      <c r="F268" s="167" t="s">
        <v>86</v>
      </c>
      <c r="G268" s="12" t="s">
        <v>7</v>
      </c>
      <c r="H268" s="17">
        <f>COUNTIF(I268:P268,"&gt;0")</f>
        <v>0</v>
      </c>
      <c r="I268" s="215"/>
    </row>
    <row r="269" spans="1:9" ht="15" thickBot="1" x14ac:dyDescent="0.35">
      <c r="A269" s="176"/>
      <c r="B269" s="94"/>
      <c r="C269" s="78"/>
      <c r="D269" s="94"/>
      <c r="E269" s="95"/>
      <c r="F269" s="167"/>
      <c r="G269" s="15" t="s">
        <v>8</v>
      </c>
      <c r="H269" s="16">
        <f>COUNTIF(I269:P269,"&gt;0")</f>
        <v>0</v>
      </c>
      <c r="I269" s="326"/>
    </row>
    <row r="270" spans="1:9" x14ac:dyDescent="0.3">
      <c r="A270" s="422"/>
      <c r="B270" s="423"/>
      <c r="C270" s="323"/>
      <c r="D270" s="359"/>
      <c r="E270" s="423"/>
      <c r="F270" s="163"/>
      <c r="G270" s="6" t="s">
        <v>4</v>
      </c>
      <c r="H270" s="7">
        <f>COUNTIF(I270:P270,"=С")</f>
        <v>0</v>
      </c>
      <c r="I270" s="135"/>
    </row>
    <row r="271" spans="1:9" x14ac:dyDescent="0.3">
      <c r="A271" s="419" t="s">
        <v>198</v>
      </c>
      <c r="B271" s="79" t="s">
        <v>40</v>
      </c>
      <c r="C271" s="191">
        <v>68440</v>
      </c>
      <c r="D271" s="187"/>
      <c r="E271" s="79" t="s">
        <v>14</v>
      </c>
      <c r="F271" s="167" t="s">
        <v>159</v>
      </c>
      <c r="G271" s="12" t="s">
        <v>7</v>
      </c>
      <c r="H271" s="17">
        <f>COUNTIF(I271:P271,"&gt;0")</f>
        <v>0</v>
      </c>
      <c r="I271" s="215"/>
    </row>
    <row r="272" spans="1:9" x14ac:dyDescent="0.3">
      <c r="A272" s="424"/>
      <c r="B272" s="101"/>
      <c r="C272" s="107"/>
      <c r="D272" s="360"/>
      <c r="E272" s="101"/>
      <c r="F272" s="172"/>
      <c r="G272" s="15" t="s">
        <v>8</v>
      </c>
      <c r="H272" s="16">
        <f>COUNTIF(I272:P272,"&gt;0")</f>
        <v>0</v>
      </c>
      <c r="I272" s="326"/>
    </row>
    <row r="273" spans="1:9" x14ac:dyDescent="0.3">
      <c r="A273" s="165"/>
      <c r="B273" s="94"/>
      <c r="C273" s="187"/>
      <c r="D273" s="305"/>
      <c r="E273" s="79"/>
      <c r="F273" s="167"/>
      <c r="G273" s="6" t="s">
        <v>4</v>
      </c>
      <c r="H273" s="7">
        <f>COUNTIF(I273:P273,"=С")</f>
        <v>1</v>
      </c>
      <c r="I273" s="175" t="s">
        <v>5</v>
      </c>
    </row>
    <row r="274" spans="1:9" x14ac:dyDescent="0.3">
      <c r="A274" s="165" t="s">
        <v>198</v>
      </c>
      <c r="B274" s="257" t="s">
        <v>124</v>
      </c>
      <c r="C274" s="94">
        <v>68671</v>
      </c>
      <c r="D274" s="104">
        <v>1</v>
      </c>
      <c r="E274" s="79" t="s">
        <v>14</v>
      </c>
      <c r="F274" s="167" t="s">
        <v>160</v>
      </c>
      <c r="G274" s="12" t="s">
        <v>7</v>
      </c>
      <c r="H274" s="17">
        <f>COUNTIF(I274:P274,"&gt;0")</f>
        <v>1</v>
      </c>
      <c r="I274" s="169">
        <v>11</v>
      </c>
    </row>
    <row r="275" spans="1:9" ht="15" thickBot="1" x14ac:dyDescent="0.35">
      <c r="A275" s="165"/>
      <c r="B275" s="94"/>
      <c r="C275" s="187"/>
      <c r="D275" s="305"/>
      <c r="E275" s="79"/>
      <c r="F275" s="167"/>
      <c r="G275" s="15" t="s">
        <v>8</v>
      </c>
      <c r="H275" s="16">
        <f>COUNTIF(I275:P275,"&gt;0")</f>
        <v>0</v>
      </c>
      <c r="I275" s="326"/>
    </row>
    <row r="276" spans="1:9" x14ac:dyDescent="0.3">
      <c r="A276" s="390"/>
      <c r="B276" s="391"/>
      <c r="C276" s="392"/>
      <c r="D276" s="391"/>
      <c r="E276" s="393"/>
      <c r="F276" s="394"/>
      <c r="G276" s="6" t="s">
        <v>4</v>
      </c>
      <c r="H276" s="7">
        <f>COUNTIF(I276:P276,"=С")</f>
        <v>1</v>
      </c>
      <c r="I276" s="175" t="s">
        <v>5</v>
      </c>
    </row>
    <row r="277" spans="1:9" x14ac:dyDescent="0.3">
      <c r="A277" s="347"/>
      <c r="B277" s="348"/>
      <c r="C277" s="349"/>
      <c r="D277" s="348"/>
      <c r="E277" s="353" t="s">
        <v>15</v>
      </c>
      <c r="F277" s="352" t="s">
        <v>76</v>
      </c>
      <c r="G277" s="12" t="s">
        <v>7</v>
      </c>
      <c r="H277" s="17">
        <f>COUNTIF(I277:P277,"&gt;0")</f>
        <v>0</v>
      </c>
      <c r="I277" s="215"/>
    </row>
    <row r="278" spans="1:9" x14ac:dyDescent="0.3">
      <c r="A278" s="354"/>
      <c r="B278" s="355"/>
      <c r="C278" s="356"/>
      <c r="D278" s="348"/>
      <c r="E278" s="353"/>
      <c r="F278" s="352"/>
      <c r="G278" s="15" t="s">
        <v>8</v>
      </c>
      <c r="H278" s="16">
        <f>COUNTIF(I278:P278,"&gt;0")</f>
        <v>0</v>
      </c>
      <c r="I278" s="326"/>
    </row>
    <row r="279" spans="1:9" x14ac:dyDescent="0.3">
      <c r="A279" s="176"/>
      <c r="B279" s="94"/>
      <c r="C279" s="78"/>
      <c r="D279" s="94"/>
      <c r="E279" s="95"/>
      <c r="F279" s="167"/>
      <c r="G279" s="6" t="s">
        <v>4</v>
      </c>
      <c r="H279" s="7">
        <f>COUNTIF(I279:P279,"=С")</f>
        <v>0</v>
      </c>
      <c r="I279" s="135"/>
    </row>
    <row r="280" spans="1:9" x14ac:dyDescent="0.3">
      <c r="A280" s="165" t="s">
        <v>198</v>
      </c>
      <c r="B280" s="94" t="s">
        <v>40</v>
      </c>
      <c r="C280" s="78">
        <v>69573</v>
      </c>
      <c r="D280" s="94">
        <v>1</v>
      </c>
      <c r="E280" s="95" t="s">
        <v>14</v>
      </c>
      <c r="F280" s="167" t="s">
        <v>161</v>
      </c>
      <c r="G280" s="12" t="s">
        <v>7</v>
      </c>
      <c r="H280" s="17">
        <f>COUNTIF(I280:P280,"&gt;0")</f>
        <v>0</v>
      </c>
      <c r="I280" s="215"/>
    </row>
    <row r="281" spans="1:9" ht="15" thickBot="1" x14ac:dyDescent="0.35">
      <c r="A281" s="177"/>
      <c r="B281" s="180"/>
      <c r="C281" s="331"/>
      <c r="D281" s="180"/>
      <c r="E281" s="181"/>
      <c r="F281" s="182"/>
      <c r="G281" s="15" t="s">
        <v>8</v>
      </c>
      <c r="H281" s="16">
        <f>COUNTIF(I281:P281,"&gt;0")</f>
        <v>0</v>
      </c>
      <c r="I281" s="326"/>
    </row>
    <row r="282" spans="1:9" x14ac:dyDescent="0.3">
      <c r="A282" s="347"/>
      <c r="B282" s="348"/>
      <c r="C282" s="349"/>
      <c r="D282" s="350"/>
      <c r="E282" s="351"/>
      <c r="F282" s="352"/>
      <c r="G282" s="6" t="s">
        <v>4</v>
      </c>
      <c r="H282" s="7">
        <f>COUNTIF(I282:P282,"=С")</f>
        <v>1</v>
      </c>
      <c r="I282" s="175" t="s">
        <v>5</v>
      </c>
    </row>
    <row r="283" spans="1:9" x14ac:dyDescent="0.3">
      <c r="A283" s="347"/>
      <c r="B283" s="348"/>
      <c r="C283" s="349"/>
      <c r="D283" s="348"/>
      <c r="E283" s="353" t="s">
        <v>15</v>
      </c>
      <c r="F283" s="352" t="s">
        <v>76</v>
      </c>
      <c r="G283" s="12" t="s">
        <v>7</v>
      </c>
      <c r="H283" s="17">
        <f>COUNTIF(I283:P283,"&gt;0")</f>
        <v>0</v>
      </c>
      <c r="I283" s="215"/>
    </row>
    <row r="284" spans="1:9" x14ac:dyDescent="0.3">
      <c r="A284" s="354"/>
      <c r="B284" s="355"/>
      <c r="C284" s="356"/>
      <c r="D284" s="355"/>
      <c r="E284" s="357"/>
      <c r="F284" s="358"/>
      <c r="G284" s="15" t="s">
        <v>8</v>
      </c>
      <c r="H284" s="16">
        <f>COUNTIF(I284:P284,"&gt;0")</f>
        <v>0</v>
      </c>
      <c r="I284" s="326"/>
    </row>
    <row r="285" spans="1:9" x14ac:dyDescent="0.3">
      <c r="A285" s="165"/>
      <c r="B285" s="94"/>
      <c r="C285" s="191"/>
      <c r="D285" s="94"/>
      <c r="E285" s="95"/>
      <c r="F285" s="167"/>
      <c r="G285" s="6" t="s">
        <v>4</v>
      </c>
      <c r="H285" s="7">
        <f>COUNTIF(I285:P285,"=С")</f>
        <v>0</v>
      </c>
      <c r="I285" s="135"/>
    </row>
    <row r="286" spans="1:9" x14ac:dyDescent="0.3">
      <c r="A286" s="165" t="s">
        <v>198</v>
      </c>
      <c r="B286" s="94" t="s">
        <v>120</v>
      </c>
      <c r="C286" s="191">
        <v>69640</v>
      </c>
      <c r="D286" s="94">
        <v>1</v>
      </c>
      <c r="E286" s="95" t="s">
        <v>15</v>
      </c>
      <c r="F286" s="167" t="s">
        <v>162</v>
      </c>
      <c r="G286" s="12" t="s">
        <v>7</v>
      </c>
      <c r="H286" s="17">
        <f>COUNTIF(I286:P286,"&gt;0")</f>
        <v>0</v>
      </c>
      <c r="I286" s="215"/>
    </row>
    <row r="287" spans="1:9" ht="15" thickBot="1" x14ac:dyDescent="0.35">
      <c r="A287" s="178"/>
      <c r="B287" s="180"/>
      <c r="C287" s="328"/>
      <c r="D287" s="180"/>
      <c r="E287" s="181"/>
      <c r="F287" s="182"/>
      <c r="G287" s="15" t="s">
        <v>8</v>
      </c>
      <c r="H287" s="16">
        <f>COUNTIF(I287:P287,"&gt;0")</f>
        <v>0</v>
      </c>
      <c r="I287" s="326"/>
    </row>
    <row r="288" spans="1:9" x14ac:dyDescent="0.3">
      <c r="A288" s="176"/>
      <c r="B288" s="130"/>
      <c r="C288" s="78"/>
      <c r="D288" s="130"/>
      <c r="E288" s="131"/>
      <c r="F288" s="167"/>
      <c r="G288" s="6" t="s">
        <v>4</v>
      </c>
      <c r="H288" s="7">
        <f>COUNTIF(I288:P288,"=С")</f>
        <v>0</v>
      </c>
      <c r="I288" s="135"/>
    </row>
    <row r="289" spans="1:9" x14ac:dyDescent="0.3">
      <c r="A289" s="165" t="s">
        <v>198</v>
      </c>
      <c r="B289" s="130" t="s">
        <v>120</v>
      </c>
      <c r="C289" s="78">
        <v>69537</v>
      </c>
      <c r="D289" s="130">
        <v>1</v>
      </c>
      <c r="E289" s="131" t="s">
        <v>67</v>
      </c>
      <c r="F289" s="395" t="s">
        <v>163</v>
      </c>
      <c r="G289" s="12" t="s">
        <v>7</v>
      </c>
      <c r="H289" s="17">
        <f>COUNTIF(I289:P289,"&gt;0")</f>
        <v>0</v>
      </c>
      <c r="I289" s="215"/>
    </row>
    <row r="290" spans="1:9" x14ac:dyDescent="0.3">
      <c r="A290" s="330"/>
      <c r="B290" s="98"/>
      <c r="C290" s="99"/>
      <c r="D290" s="98"/>
      <c r="E290" s="100"/>
      <c r="F290" s="172"/>
      <c r="G290" s="15" t="s">
        <v>8</v>
      </c>
      <c r="H290" s="16">
        <f>COUNTIF(I290:P290,"&gt;0")</f>
        <v>0</v>
      </c>
      <c r="I290" s="326"/>
    </row>
    <row r="291" spans="1:9" x14ac:dyDescent="0.3">
      <c r="A291" s="176"/>
      <c r="B291" s="130"/>
      <c r="C291" s="78"/>
      <c r="D291" s="130"/>
      <c r="E291" s="131"/>
      <c r="F291" s="167"/>
      <c r="G291" s="6" t="s">
        <v>4</v>
      </c>
      <c r="H291" s="7">
        <f>COUNTIF(I291:P291,"=С")</f>
        <v>1</v>
      </c>
      <c r="I291" s="175" t="s">
        <v>5</v>
      </c>
    </row>
    <row r="292" spans="1:9" x14ac:dyDescent="0.3">
      <c r="A292" s="165" t="s">
        <v>198</v>
      </c>
      <c r="B292" s="130" t="s">
        <v>120</v>
      </c>
      <c r="C292" s="78">
        <v>68409</v>
      </c>
      <c r="D292" s="130">
        <v>1</v>
      </c>
      <c r="E292" s="131" t="s">
        <v>67</v>
      </c>
      <c r="F292" s="395" t="s">
        <v>164</v>
      </c>
      <c r="G292" s="12" t="s">
        <v>7</v>
      </c>
      <c r="H292" s="17">
        <f>COUNTIF(I292:P292,"&gt;0")</f>
        <v>1</v>
      </c>
      <c r="I292" s="169">
        <v>11</v>
      </c>
    </row>
    <row r="293" spans="1:9" ht="15" thickBot="1" x14ac:dyDescent="0.35">
      <c r="A293" s="177"/>
      <c r="B293" s="180"/>
      <c r="C293" s="331"/>
      <c r="D293" s="180"/>
      <c r="E293" s="181"/>
      <c r="F293" s="182"/>
      <c r="G293" s="15" t="s">
        <v>8</v>
      </c>
      <c r="H293" s="16">
        <f>COUNTIF(I293:P293,"&gt;0")</f>
        <v>0</v>
      </c>
      <c r="I293" s="326"/>
    </row>
    <row r="294" spans="1:9" x14ac:dyDescent="0.3">
      <c r="A294" s="176"/>
      <c r="B294" s="130"/>
      <c r="C294" s="78"/>
      <c r="D294" s="130"/>
      <c r="E294" s="131"/>
      <c r="F294" s="167"/>
      <c r="G294" s="6" t="s">
        <v>4</v>
      </c>
      <c r="H294" s="7">
        <f>COUNTIF(I294:P294,"=С")</f>
        <v>0</v>
      </c>
      <c r="I294" s="135"/>
    </row>
    <row r="295" spans="1:9" x14ac:dyDescent="0.3">
      <c r="A295" s="165" t="s">
        <v>200</v>
      </c>
      <c r="B295" s="130" t="s">
        <v>118</v>
      </c>
      <c r="C295" s="78">
        <v>68111</v>
      </c>
      <c r="D295" s="130">
        <v>1</v>
      </c>
      <c r="E295" s="131" t="s">
        <v>67</v>
      </c>
      <c r="F295" s="395" t="s">
        <v>80</v>
      </c>
      <c r="G295" s="12" t="s">
        <v>7</v>
      </c>
      <c r="H295" s="17">
        <f>COUNTIF(I295:P295,"&gt;0")</f>
        <v>0</v>
      </c>
      <c r="I295" s="215"/>
    </row>
    <row r="296" spans="1:9" x14ac:dyDescent="0.3">
      <c r="A296" s="330"/>
      <c r="B296" s="98"/>
      <c r="C296" s="99"/>
      <c r="D296" s="98"/>
      <c r="E296" s="100"/>
      <c r="F296" s="172"/>
      <c r="G296" s="15" t="s">
        <v>8</v>
      </c>
      <c r="H296" s="16">
        <f>COUNTIF(I296:P296,"&gt;0")</f>
        <v>0</v>
      </c>
      <c r="I296" s="326"/>
    </row>
    <row r="297" spans="1:9" x14ac:dyDescent="0.3">
      <c r="A297" s="165"/>
      <c r="B297" s="130"/>
      <c r="C297" s="191"/>
      <c r="D297" s="104"/>
      <c r="E297" s="131"/>
      <c r="F297" s="167"/>
      <c r="G297" s="6" t="s">
        <v>4</v>
      </c>
      <c r="H297" s="7">
        <f>COUNTIF(I297:P297,"=С")</f>
        <v>1</v>
      </c>
      <c r="I297" s="175" t="s">
        <v>5</v>
      </c>
    </row>
    <row r="298" spans="1:9" x14ac:dyDescent="0.3">
      <c r="A298" s="165" t="s">
        <v>198</v>
      </c>
      <c r="B298" s="257" t="s">
        <v>124</v>
      </c>
      <c r="C298" s="194">
        <v>69701</v>
      </c>
      <c r="D298" s="104">
        <v>1</v>
      </c>
      <c r="E298" s="131" t="s">
        <v>15</v>
      </c>
      <c r="F298" s="395" t="s">
        <v>165</v>
      </c>
      <c r="G298" s="12" t="s">
        <v>7</v>
      </c>
      <c r="H298" s="17">
        <f>COUNTIF(I298:P298,"&gt;0")</f>
        <v>1</v>
      </c>
      <c r="I298" s="169">
        <v>11</v>
      </c>
    </row>
    <row r="299" spans="1:9" ht="15" thickBot="1" x14ac:dyDescent="0.35">
      <c r="A299" s="178"/>
      <c r="B299" s="180"/>
      <c r="C299" s="328"/>
      <c r="D299" s="366"/>
      <c r="E299" s="181"/>
      <c r="F299" s="182"/>
      <c r="G299" s="15" t="s">
        <v>8</v>
      </c>
      <c r="H299" s="16">
        <f>COUNTIF(I299:P299,"&gt;0")</f>
        <v>0</v>
      </c>
      <c r="I299" s="326"/>
    </row>
    <row r="300" spans="1:9" x14ac:dyDescent="0.3">
      <c r="A300" s="379"/>
      <c r="B300" s="380"/>
      <c r="C300" s="396"/>
      <c r="D300" s="380"/>
      <c r="E300" s="220"/>
      <c r="F300" s="221"/>
      <c r="G300" s="6" t="s">
        <v>4</v>
      </c>
      <c r="H300" s="7">
        <f>COUNTIF(I300:P300,"=С")</f>
        <v>1</v>
      </c>
      <c r="I300" s="175" t="s">
        <v>5</v>
      </c>
    </row>
    <row r="301" spans="1:9" x14ac:dyDescent="0.3">
      <c r="A301" s="382" t="s">
        <v>12</v>
      </c>
      <c r="B301" s="383"/>
      <c r="C301" s="397"/>
      <c r="D301" s="383"/>
      <c r="E301" s="226" t="s">
        <v>67</v>
      </c>
      <c r="F301" s="234" t="s">
        <v>76</v>
      </c>
      <c r="G301" s="12" t="s">
        <v>7</v>
      </c>
      <c r="H301" s="17">
        <f>COUNTIF(I301:P301,"&gt;0")</f>
        <v>0</v>
      </c>
      <c r="I301" s="215"/>
    </row>
    <row r="302" spans="1:9" x14ac:dyDescent="0.3">
      <c r="A302" s="385"/>
      <c r="B302" s="386"/>
      <c r="C302" s="398"/>
      <c r="D302" s="386"/>
      <c r="E302" s="232"/>
      <c r="F302" s="233"/>
      <c r="G302" s="15" t="s">
        <v>8</v>
      </c>
      <c r="H302" s="16">
        <f>COUNTIF(I302:P302,"&gt;0")</f>
        <v>0</v>
      </c>
      <c r="I302" s="326"/>
    </row>
    <row r="303" spans="1:9" x14ac:dyDescent="0.3">
      <c r="A303" s="165"/>
      <c r="B303" s="130"/>
      <c r="C303" s="105"/>
      <c r="D303" s="130"/>
      <c r="E303" s="131"/>
      <c r="F303" s="167"/>
      <c r="G303" s="6" t="s">
        <v>4</v>
      </c>
      <c r="H303" s="7">
        <f>COUNTIF(I303:P303,"=С")</f>
        <v>0</v>
      </c>
      <c r="I303" s="135"/>
    </row>
    <row r="304" spans="1:9" x14ac:dyDescent="0.3">
      <c r="A304" s="165" t="s">
        <v>198</v>
      </c>
      <c r="B304" s="130" t="s">
        <v>120</v>
      </c>
      <c r="C304" s="105">
        <v>69551</v>
      </c>
      <c r="D304" s="130">
        <v>1</v>
      </c>
      <c r="E304" s="131" t="s">
        <v>67</v>
      </c>
      <c r="F304" s="395" t="s">
        <v>166</v>
      </c>
      <c r="G304" s="12" t="s">
        <v>7</v>
      </c>
      <c r="H304" s="17">
        <f>COUNTIF(I304:P304,"&gt;0")</f>
        <v>0</v>
      </c>
      <c r="I304" s="215"/>
    </row>
    <row r="305" spans="1:9" ht="15" thickBot="1" x14ac:dyDescent="0.35">
      <c r="A305" s="165"/>
      <c r="B305" s="130"/>
      <c r="C305" s="105"/>
      <c r="D305" s="130"/>
      <c r="E305" s="131"/>
      <c r="F305" s="167"/>
      <c r="G305" s="15" t="s">
        <v>8</v>
      </c>
      <c r="H305" s="16">
        <f>COUNTIF(I305:P305,"&gt;0")</f>
        <v>0</v>
      </c>
      <c r="I305" s="326"/>
    </row>
    <row r="306" spans="1:9" x14ac:dyDescent="0.3">
      <c r="A306" s="379"/>
      <c r="B306" s="380"/>
      <c r="C306" s="396"/>
      <c r="D306" s="380"/>
      <c r="E306" s="220"/>
      <c r="F306" s="221"/>
      <c r="G306" s="6" t="s">
        <v>4</v>
      </c>
      <c r="H306" s="7">
        <f>COUNTIF(I306:P306,"=С")</f>
        <v>1</v>
      </c>
      <c r="I306" s="175" t="s">
        <v>5</v>
      </c>
    </row>
    <row r="307" spans="1:9" x14ac:dyDescent="0.3">
      <c r="A307" s="382" t="s">
        <v>12</v>
      </c>
      <c r="B307" s="383"/>
      <c r="C307" s="397"/>
      <c r="D307" s="383"/>
      <c r="E307" s="226" t="s">
        <v>67</v>
      </c>
      <c r="F307" s="234" t="s">
        <v>76</v>
      </c>
      <c r="G307" s="12" t="s">
        <v>7</v>
      </c>
      <c r="H307" s="17">
        <f>COUNTIF(I307:P307,"&gt;0")</f>
        <v>0</v>
      </c>
      <c r="I307" s="215"/>
    </row>
    <row r="308" spans="1:9" x14ac:dyDescent="0.3">
      <c r="A308" s="385"/>
      <c r="B308" s="386"/>
      <c r="C308" s="398"/>
      <c r="D308" s="386"/>
      <c r="E308" s="232"/>
      <c r="F308" s="233"/>
      <c r="G308" s="15" t="s">
        <v>8</v>
      </c>
      <c r="H308" s="16">
        <f>COUNTIF(I308:P308,"&gt;0")</f>
        <v>0</v>
      </c>
      <c r="I308" s="326"/>
    </row>
    <row r="309" spans="1:9" x14ac:dyDescent="0.3">
      <c r="A309" s="165"/>
      <c r="B309" s="94"/>
      <c r="C309" s="191"/>
      <c r="D309" s="104"/>
      <c r="E309" s="95"/>
      <c r="F309" s="167"/>
      <c r="G309" s="6" t="s">
        <v>4</v>
      </c>
      <c r="H309" s="7">
        <f>COUNTIF(I309:P309,"=С")</f>
        <v>0</v>
      </c>
      <c r="I309" s="135"/>
    </row>
    <row r="310" spans="1:9" x14ac:dyDescent="0.3">
      <c r="A310" s="165" t="s">
        <v>198</v>
      </c>
      <c r="B310" s="130" t="s">
        <v>120</v>
      </c>
      <c r="C310" s="194">
        <v>69700</v>
      </c>
      <c r="D310" s="104">
        <v>1</v>
      </c>
      <c r="E310" s="95" t="s">
        <v>67</v>
      </c>
      <c r="F310" s="399" t="s">
        <v>167</v>
      </c>
      <c r="G310" s="12" t="s">
        <v>7</v>
      </c>
      <c r="H310" s="17">
        <f>COUNTIF(I310:P310,"&gt;0")</f>
        <v>0</v>
      </c>
      <c r="I310" s="215"/>
    </row>
    <row r="311" spans="1:9" ht="15" thickBot="1" x14ac:dyDescent="0.35">
      <c r="A311" s="178"/>
      <c r="B311" s="180"/>
      <c r="C311" s="328"/>
      <c r="D311" s="366"/>
      <c r="E311" s="181"/>
      <c r="F311" s="182"/>
      <c r="G311" s="15" t="s">
        <v>8</v>
      </c>
      <c r="H311" s="16">
        <f>COUNTIF(I311:P311,"&gt;0")</f>
        <v>0</v>
      </c>
      <c r="I311" s="326"/>
    </row>
    <row r="312" spans="1:9" x14ac:dyDescent="0.3">
      <c r="A312" s="173"/>
      <c r="B312" s="161"/>
      <c r="C312" s="329"/>
      <c r="D312" s="161"/>
      <c r="E312" s="162"/>
      <c r="F312" s="163"/>
      <c r="G312" s="6" t="s">
        <v>4</v>
      </c>
      <c r="H312" s="7">
        <f>COUNTIF(I312:P312,"=С")</f>
        <v>0</v>
      </c>
      <c r="I312" s="135"/>
    </row>
    <row r="313" spans="1:9" x14ac:dyDescent="0.3">
      <c r="A313" s="165" t="s">
        <v>198</v>
      </c>
      <c r="B313" s="94" t="s">
        <v>118</v>
      </c>
      <c r="C313" s="78">
        <v>69354</v>
      </c>
      <c r="D313" s="94">
        <v>1</v>
      </c>
      <c r="E313" s="95" t="s">
        <v>67</v>
      </c>
      <c r="F313" s="395" t="s">
        <v>168</v>
      </c>
      <c r="G313" s="12" t="s">
        <v>7</v>
      </c>
      <c r="H313" s="17">
        <f>COUNTIF(I313:P313,"&gt;0")</f>
        <v>0</v>
      </c>
      <c r="I313" s="215"/>
    </row>
    <row r="314" spans="1:9" x14ac:dyDescent="0.3">
      <c r="A314" s="330"/>
      <c r="B314" s="98"/>
      <c r="C314" s="99"/>
      <c r="D314" s="98"/>
      <c r="E314" s="100"/>
      <c r="F314" s="172"/>
      <c r="G314" s="15" t="s">
        <v>8</v>
      </c>
      <c r="H314" s="16">
        <f>COUNTIF(I314:P314,"&gt;0")</f>
        <v>0</v>
      </c>
      <c r="I314" s="326"/>
    </row>
    <row r="315" spans="1:9" x14ac:dyDescent="0.3">
      <c r="A315" s="382"/>
      <c r="B315" s="383"/>
      <c r="C315" s="384"/>
      <c r="D315" s="383"/>
      <c r="E315" s="226"/>
      <c r="F315" s="234"/>
      <c r="G315" s="6" t="s">
        <v>4</v>
      </c>
      <c r="H315" s="7">
        <f>COUNTIF(I315:P315,"=С")</f>
        <v>1</v>
      </c>
      <c r="I315" s="175" t="s">
        <v>5</v>
      </c>
    </row>
    <row r="316" spans="1:9" x14ac:dyDescent="0.3">
      <c r="A316" s="382" t="s">
        <v>12</v>
      </c>
      <c r="B316" s="383"/>
      <c r="C316" s="397"/>
      <c r="D316" s="383"/>
      <c r="E316" s="226" t="s">
        <v>67</v>
      </c>
      <c r="F316" s="234" t="s">
        <v>76</v>
      </c>
      <c r="G316" s="12" t="s">
        <v>7</v>
      </c>
      <c r="H316" s="17">
        <f>COUNTIF(I316:P316,"&gt;0")</f>
        <v>0</v>
      </c>
      <c r="I316" s="215"/>
    </row>
    <row r="317" spans="1:9" ht="15" thickBot="1" x14ac:dyDescent="0.35">
      <c r="A317" s="385"/>
      <c r="B317" s="386"/>
      <c r="C317" s="398"/>
      <c r="D317" s="386"/>
      <c r="E317" s="232"/>
      <c r="F317" s="233"/>
      <c r="G317" s="15" t="s">
        <v>8</v>
      </c>
      <c r="H317" s="16">
        <f>COUNTIF(I317:P317,"&gt;0")</f>
        <v>0</v>
      </c>
      <c r="I317" s="326"/>
    </row>
    <row r="318" spans="1:9" x14ac:dyDescent="0.3">
      <c r="A318" s="159"/>
      <c r="B318" s="161"/>
      <c r="C318" s="160"/>
      <c r="D318" s="161"/>
      <c r="E318" s="161"/>
      <c r="F318" s="400"/>
      <c r="G318" s="6" t="s">
        <v>4</v>
      </c>
      <c r="H318" s="7">
        <f>COUNTIF(I318:P318,"=С")</f>
        <v>0</v>
      </c>
      <c r="I318" s="135"/>
    </row>
    <row r="319" spans="1:9" x14ac:dyDescent="0.3">
      <c r="A319" s="165" t="s">
        <v>198</v>
      </c>
      <c r="B319" s="94" t="s">
        <v>40</v>
      </c>
      <c r="C319" s="105">
        <v>69625</v>
      </c>
      <c r="D319" s="94">
        <v>1</v>
      </c>
      <c r="E319" s="187" t="s">
        <v>67</v>
      </c>
      <c r="F319" s="395" t="s">
        <v>169</v>
      </c>
      <c r="G319" s="12" t="s">
        <v>7</v>
      </c>
      <c r="H319" s="17">
        <f>COUNTIF(I319:P319,"&gt;0")</f>
        <v>0</v>
      </c>
      <c r="I319" s="215"/>
    </row>
    <row r="320" spans="1:9" x14ac:dyDescent="0.3">
      <c r="A320" s="170"/>
      <c r="B320" s="98"/>
      <c r="C320" s="171"/>
      <c r="D320" s="98"/>
      <c r="E320" s="100"/>
      <c r="F320" s="172"/>
      <c r="G320" s="15" t="s">
        <v>8</v>
      </c>
      <c r="H320" s="16">
        <f>COUNTIF(I320:P320,"&gt;0")</f>
        <v>0</v>
      </c>
      <c r="I320" s="326"/>
    </row>
    <row r="321" spans="1:9" x14ac:dyDescent="0.3">
      <c r="A321" s="176"/>
      <c r="B321" s="94"/>
      <c r="C321" s="364"/>
      <c r="D321" s="104"/>
      <c r="E321" s="95"/>
      <c r="F321" s="167"/>
      <c r="G321" s="6" t="s">
        <v>4</v>
      </c>
      <c r="H321" s="7">
        <f>COUNTIF(I321:P321,"=С")</f>
        <v>1</v>
      </c>
      <c r="I321" s="175" t="s">
        <v>5</v>
      </c>
    </row>
    <row r="322" spans="1:9" x14ac:dyDescent="0.3">
      <c r="A322" s="165" t="s">
        <v>198</v>
      </c>
      <c r="B322" s="94" t="s">
        <v>40</v>
      </c>
      <c r="C322" s="364">
        <v>69509</v>
      </c>
      <c r="D322" s="104">
        <v>1</v>
      </c>
      <c r="E322" s="95" t="s">
        <v>67</v>
      </c>
      <c r="F322" s="395" t="s">
        <v>107</v>
      </c>
      <c r="G322" s="12" t="s">
        <v>7</v>
      </c>
      <c r="H322" s="17">
        <f>COUNTIF(I322:P322,"&gt;0")</f>
        <v>1</v>
      </c>
      <c r="I322" s="169">
        <v>11</v>
      </c>
    </row>
    <row r="323" spans="1:9" ht="15" thickBot="1" x14ac:dyDescent="0.35">
      <c r="A323" s="177"/>
      <c r="B323" s="180"/>
      <c r="C323" s="365"/>
      <c r="D323" s="366"/>
      <c r="E323" s="181"/>
      <c r="F323" s="182"/>
      <c r="G323" s="15" t="s">
        <v>8</v>
      </c>
      <c r="H323" s="16">
        <f>COUNTIF(I323:P323,"&gt;0")</f>
        <v>0</v>
      </c>
      <c r="I323" s="326"/>
    </row>
    <row r="324" spans="1:9" x14ac:dyDescent="0.3">
      <c r="A324" s="338"/>
      <c r="B324" s="198"/>
      <c r="C324" s="202"/>
      <c r="D324" s="198"/>
      <c r="E324" s="200"/>
      <c r="F324" s="339"/>
      <c r="G324" s="6" t="s">
        <v>4</v>
      </c>
      <c r="H324" s="7">
        <f>COUNTIF(I324:P324,"=С")</f>
        <v>1</v>
      </c>
      <c r="I324" s="175" t="s">
        <v>5</v>
      </c>
    </row>
    <row r="325" spans="1:9" x14ac:dyDescent="0.3">
      <c r="A325" s="338" t="s">
        <v>201</v>
      </c>
      <c r="B325" s="198" t="s">
        <v>124</v>
      </c>
      <c r="C325" s="202">
        <v>68158</v>
      </c>
      <c r="D325" s="198">
        <v>1</v>
      </c>
      <c r="E325" s="200" t="s">
        <v>67</v>
      </c>
      <c r="F325" s="401" t="s">
        <v>36</v>
      </c>
      <c r="G325" s="12" t="s">
        <v>7</v>
      </c>
      <c r="H325" s="17">
        <f>COUNTIF(I325:P325,"&gt;0")</f>
        <v>1</v>
      </c>
      <c r="I325" s="169">
        <v>11</v>
      </c>
    </row>
    <row r="326" spans="1:9" ht="15" thickBot="1" x14ac:dyDescent="0.35">
      <c r="A326" s="342"/>
      <c r="B326" s="343"/>
      <c r="C326" s="344"/>
      <c r="D326" s="343"/>
      <c r="E326" s="345"/>
      <c r="F326" s="346"/>
      <c r="G326" s="15" t="s">
        <v>8</v>
      </c>
      <c r="H326" s="16">
        <f>COUNTIF(I326:P326,"&gt;0")</f>
        <v>0</v>
      </c>
      <c r="I326" s="326"/>
    </row>
    <row r="327" spans="1:9" x14ac:dyDescent="0.3">
      <c r="A327" s="165"/>
      <c r="B327" s="94"/>
      <c r="C327" s="191"/>
      <c r="D327" s="94"/>
      <c r="E327" s="95"/>
      <c r="F327" s="167"/>
      <c r="G327" s="6" t="s">
        <v>4</v>
      </c>
      <c r="H327" s="7">
        <f>COUNTIF(I327:P327,"=С")</f>
        <v>0</v>
      </c>
      <c r="I327" s="135"/>
    </row>
    <row r="328" spans="1:9" x14ac:dyDescent="0.3">
      <c r="A328" s="165" t="s">
        <v>198</v>
      </c>
      <c r="B328" s="94" t="s">
        <v>118</v>
      </c>
      <c r="C328" s="194">
        <v>69422</v>
      </c>
      <c r="D328" s="94">
        <v>1</v>
      </c>
      <c r="E328" s="95" t="s">
        <v>67</v>
      </c>
      <c r="F328" s="395" t="s">
        <v>170</v>
      </c>
      <c r="G328" s="12" t="s">
        <v>7</v>
      </c>
      <c r="H328" s="17">
        <f>COUNTIF(I328:P328,"&gt;0")</f>
        <v>0</v>
      </c>
      <c r="I328" s="215"/>
    </row>
    <row r="329" spans="1:9" ht="15" thickBot="1" x14ac:dyDescent="0.35">
      <c r="A329" s="178"/>
      <c r="B329" s="180"/>
      <c r="C329" s="328"/>
      <c r="D329" s="180"/>
      <c r="E329" s="181"/>
      <c r="F329" s="182"/>
      <c r="G329" s="15" t="s">
        <v>8</v>
      </c>
      <c r="H329" s="16">
        <f>COUNTIF(I329:P329,"&gt;0")</f>
        <v>0</v>
      </c>
      <c r="I329" s="326"/>
    </row>
    <row r="330" spans="1:9" x14ac:dyDescent="0.3">
      <c r="A330" s="338"/>
      <c r="B330" s="198"/>
      <c r="C330" s="202"/>
      <c r="D330" s="198"/>
      <c r="E330" s="200"/>
      <c r="F330" s="339"/>
      <c r="G330" s="6" t="s">
        <v>4</v>
      </c>
      <c r="H330" s="7">
        <f>COUNTIF(I330:P330,"=С")</f>
        <v>0</v>
      </c>
      <c r="I330" s="135"/>
    </row>
    <row r="331" spans="1:9" x14ac:dyDescent="0.3">
      <c r="A331" s="338" t="s">
        <v>197</v>
      </c>
      <c r="B331" s="198" t="s">
        <v>40</v>
      </c>
      <c r="C331" s="202">
        <v>68436</v>
      </c>
      <c r="D331" s="198">
        <v>1</v>
      </c>
      <c r="E331" s="200" t="s">
        <v>67</v>
      </c>
      <c r="F331" s="401" t="s">
        <v>84</v>
      </c>
      <c r="G331" s="12" t="s">
        <v>7</v>
      </c>
      <c r="H331" s="17">
        <f>COUNTIF(I331:P331,"&gt;0")</f>
        <v>0</v>
      </c>
      <c r="I331" s="215"/>
    </row>
    <row r="332" spans="1:9" ht="15" thickBot="1" x14ac:dyDescent="0.35">
      <c r="A332" s="342"/>
      <c r="B332" s="343"/>
      <c r="C332" s="344"/>
      <c r="D332" s="343"/>
      <c r="E332" s="345"/>
      <c r="F332" s="346"/>
      <c r="G332" s="15" t="s">
        <v>8</v>
      </c>
      <c r="H332" s="16">
        <f>COUNTIF(I332:P332,"&gt;0")</f>
        <v>0</v>
      </c>
      <c r="I332" s="326"/>
    </row>
    <row r="333" spans="1:9" x14ac:dyDescent="0.3">
      <c r="A333" s="104"/>
      <c r="B333" s="130"/>
      <c r="C333" s="323"/>
      <c r="D333" s="94"/>
      <c r="E333" s="131"/>
      <c r="F333" s="167"/>
      <c r="G333" s="6" t="s">
        <v>4</v>
      </c>
      <c r="H333" s="7">
        <f>COUNTIF(I333:P333,"=С")</f>
        <v>1</v>
      </c>
      <c r="I333" s="175" t="s">
        <v>5</v>
      </c>
    </row>
    <row r="334" spans="1:9" x14ac:dyDescent="0.3">
      <c r="A334" s="165" t="s">
        <v>198</v>
      </c>
      <c r="B334" s="130" t="s">
        <v>120</v>
      </c>
      <c r="C334" s="194">
        <v>69688</v>
      </c>
      <c r="D334" s="94">
        <v>1</v>
      </c>
      <c r="E334" s="131" t="s">
        <v>67</v>
      </c>
      <c r="F334" s="395" t="s">
        <v>171</v>
      </c>
      <c r="G334" s="12" t="s">
        <v>7</v>
      </c>
      <c r="H334" s="17">
        <f>COUNTIF(I334:P334,"&gt;0")</f>
        <v>1</v>
      </c>
      <c r="I334" s="169">
        <v>11</v>
      </c>
    </row>
    <row r="335" spans="1:9" x14ac:dyDescent="0.3">
      <c r="A335" s="106"/>
      <c r="B335" s="98"/>
      <c r="C335" s="107"/>
      <c r="D335" s="98"/>
      <c r="E335" s="100"/>
      <c r="F335" s="172"/>
      <c r="G335" s="15" t="s">
        <v>8</v>
      </c>
      <c r="H335" s="16">
        <f>COUNTIF(I335:P335,"&gt;0")</f>
        <v>0</v>
      </c>
      <c r="I335" s="326"/>
    </row>
    <row r="336" spans="1:9" x14ac:dyDescent="0.3">
      <c r="A336" s="165"/>
      <c r="B336" s="94"/>
      <c r="C336" s="191"/>
      <c r="D336" s="94"/>
      <c r="E336" s="95"/>
      <c r="F336" s="167"/>
      <c r="G336" s="6" t="s">
        <v>4</v>
      </c>
      <c r="H336" s="7">
        <f>COUNTIF(I336:P336,"=С")</f>
        <v>0</v>
      </c>
      <c r="I336" s="135"/>
    </row>
    <row r="337" spans="1:9" x14ac:dyDescent="0.3">
      <c r="A337" s="165" t="s">
        <v>198</v>
      </c>
      <c r="B337" s="257" t="s">
        <v>124</v>
      </c>
      <c r="C337" s="105">
        <v>69425</v>
      </c>
      <c r="D337" s="94">
        <v>1</v>
      </c>
      <c r="E337" s="131" t="s">
        <v>67</v>
      </c>
      <c r="F337" s="167" t="s">
        <v>172</v>
      </c>
      <c r="G337" s="12" t="s">
        <v>7</v>
      </c>
      <c r="H337" s="17">
        <f>COUNTIF(I337:P337,"&gt;0")</f>
        <v>0</v>
      </c>
      <c r="I337" s="215"/>
    </row>
    <row r="338" spans="1:9" ht="15" thickBot="1" x14ac:dyDescent="0.35">
      <c r="A338" s="170"/>
      <c r="B338" s="98"/>
      <c r="C338" s="107"/>
      <c r="D338" s="98"/>
      <c r="E338" s="100"/>
      <c r="F338" s="172"/>
      <c r="G338" s="15" t="s">
        <v>8</v>
      </c>
      <c r="H338" s="16">
        <f>COUNTIF(I338:P338,"&gt;0")</f>
        <v>0</v>
      </c>
      <c r="I338" s="326"/>
    </row>
    <row r="339" spans="1:9" x14ac:dyDescent="0.3">
      <c r="A339" s="402"/>
      <c r="B339" s="403"/>
      <c r="C339" s="404"/>
      <c r="D339" s="403"/>
      <c r="E339" s="405"/>
      <c r="F339" s="406"/>
      <c r="G339" s="6" t="s">
        <v>4</v>
      </c>
      <c r="H339" s="7">
        <f>COUNTIF(I339:P339,"=С")</f>
        <v>1</v>
      </c>
      <c r="I339" s="175" t="s">
        <v>5</v>
      </c>
    </row>
    <row r="340" spans="1:9" x14ac:dyDescent="0.3">
      <c r="A340" s="407"/>
      <c r="B340" s="408"/>
      <c r="C340" s="409"/>
      <c r="D340" s="408"/>
      <c r="E340" s="410" t="s">
        <v>67</v>
      </c>
      <c r="F340" s="411" t="s">
        <v>76</v>
      </c>
      <c r="G340" s="12" t="s">
        <v>7</v>
      </c>
      <c r="H340" s="17">
        <f>COUNTIF(I340:P340,"&gt;0")</f>
        <v>0</v>
      </c>
      <c r="I340" s="215"/>
    </row>
    <row r="341" spans="1:9" x14ac:dyDescent="0.3">
      <c r="A341" s="412"/>
      <c r="B341" s="413"/>
      <c r="C341" s="414"/>
      <c r="D341" s="413"/>
      <c r="E341" s="415"/>
      <c r="F341" s="416"/>
      <c r="G341" s="15" t="s">
        <v>8</v>
      </c>
      <c r="H341" s="16">
        <f>COUNTIF(I341:P341,"&gt;0")</f>
        <v>0</v>
      </c>
      <c r="I341" s="326"/>
    </row>
    <row r="342" spans="1:9" x14ac:dyDescent="0.3">
      <c r="A342" s="93"/>
      <c r="B342" s="94"/>
      <c r="C342" s="78"/>
      <c r="D342" s="94"/>
      <c r="E342" s="95"/>
      <c r="F342" s="167"/>
      <c r="G342" s="6" t="s">
        <v>4</v>
      </c>
      <c r="H342" s="7">
        <f>COUNTIF(I342:P342,"=С")</f>
        <v>0</v>
      </c>
      <c r="I342" s="135"/>
    </row>
    <row r="343" spans="1:9" x14ac:dyDescent="0.3">
      <c r="A343" s="165" t="s">
        <v>198</v>
      </c>
      <c r="B343" s="130" t="s">
        <v>120</v>
      </c>
      <c r="C343" s="78">
        <v>68593</v>
      </c>
      <c r="D343" s="94">
        <v>1</v>
      </c>
      <c r="E343" s="95" t="s">
        <v>67</v>
      </c>
      <c r="F343" s="167" t="s">
        <v>173</v>
      </c>
      <c r="G343" s="12" t="s">
        <v>7</v>
      </c>
      <c r="H343" s="17">
        <f>COUNTIF(I343:P343,"&gt;0")</f>
        <v>0</v>
      </c>
      <c r="I343" s="215"/>
    </row>
    <row r="344" spans="1:9" ht="15" thickBot="1" x14ac:dyDescent="0.35">
      <c r="A344" s="97"/>
      <c r="B344" s="98"/>
      <c r="C344" s="99"/>
      <c r="D344" s="98"/>
      <c r="E344" s="100"/>
      <c r="F344" s="172"/>
      <c r="G344" s="15" t="s">
        <v>8</v>
      </c>
      <c r="H344" s="16">
        <f>COUNTIF(I344:P344,"&gt;0")</f>
        <v>0</v>
      </c>
      <c r="I344" s="326"/>
    </row>
    <row r="345" spans="1:9" x14ac:dyDescent="0.3">
      <c r="A345" s="173"/>
      <c r="B345" s="161"/>
      <c r="C345" s="329"/>
      <c r="D345" s="324"/>
      <c r="E345" s="162"/>
      <c r="F345" s="163"/>
      <c r="G345" s="6" t="s">
        <v>4</v>
      </c>
      <c r="H345" s="7">
        <f>COUNTIF(I345:P345,"=С")</f>
        <v>0</v>
      </c>
      <c r="I345" s="135"/>
    </row>
    <row r="346" spans="1:9" x14ac:dyDescent="0.3">
      <c r="A346" s="165" t="s">
        <v>198</v>
      </c>
      <c r="B346" s="94" t="s">
        <v>40</v>
      </c>
      <c r="C346" s="78">
        <v>69554</v>
      </c>
      <c r="D346" s="104">
        <v>1</v>
      </c>
      <c r="E346" s="95" t="s">
        <v>82</v>
      </c>
      <c r="F346" s="167" t="s">
        <v>174</v>
      </c>
      <c r="G346" s="12" t="s">
        <v>7</v>
      </c>
      <c r="H346" s="17">
        <f>COUNTIF(I346:P346,"&gt;0")</f>
        <v>0</v>
      </c>
      <c r="I346" s="215"/>
    </row>
    <row r="347" spans="1:9" x14ac:dyDescent="0.3">
      <c r="A347" s="417"/>
      <c r="B347" s="94"/>
      <c r="C347" s="78"/>
      <c r="D347" s="106"/>
      <c r="E347" s="100"/>
      <c r="F347" s="172"/>
      <c r="G347" s="15" t="s">
        <v>8</v>
      </c>
      <c r="H347" s="16">
        <f>COUNTIF(I347:P347,"&gt;0")</f>
        <v>0</v>
      </c>
      <c r="I347" s="326"/>
    </row>
    <row r="348" spans="1:9" x14ac:dyDescent="0.3">
      <c r="A348" s="418"/>
      <c r="B348" s="92"/>
      <c r="C348" s="103"/>
      <c r="D348" s="187"/>
      <c r="E348" s="79"/>
      <c r="F348" s="167"/>
      <c r="G348" s="6" t="s">
        <v>4</v>
      </c>
      <c r="H348" s="7">
        <f>COUNTIF(I348:P348,"=С")</f>
        <v>1</v>
      </c>
      <c r="I348" s="175" t="s">
        <v>5</v>
      </c>
    </row>
    <row r="349" spans="1:9" x14ac:dyDescent="0.3">
      <c r="A349" s="165" t="s">
        <v>198</v>
      </c>
      <c r="B349" s="79" t="s">
        <v>118</v>
      </c>
      <c r="C349" s="191">
        <v>68425</v>
      </c>
      <c r="D349" s="187">
        <v>1</v>
      </c>
      <c r="E349" s="79" t="s">
        <v>67</v>
      </c>
      <c r="F349" s="167" t="s">
        <v>175</v>
      </c>
      <c r="G349" s="12" t="s">
        <v>7</v>
      </c>
      <c r="H349" s="17">
        <f>COUNTIF(I349:P349,"&gt;0")</f>
        <v>1</v>
      </c>
      <c r="I349" s="169">
        <v>11</v>
      </c>
    </row>
    <row r="350" spans="1:9" ht="15" thickBot="1" x14ac:dyDescent="0.35">
      <c r="A350" s="420"/>
      <c r="B350" s="421"/>
      <c r="C350" s="328"/>
      <c r="D350" s="190"/>
      <c r="E350" s="421"/>
      <c r="F350" s="182"/>
      <c r="G350" s="15" t="s">
        <v>8</v>
      </c>
      <c r="H350" s="16">
        <f>COUNTIF(I350:P350,"&gt;0")</f>
        <v>0</v>
      </c>
      <c r="I350" s="326"/>
    </row>
    <row r="351" spans="1:9" x14ac:dyDescent="0.3">
      <c r="A351" s="422"/>
      <c r="B351" s="423"/>
      <c r="C351" s="323"/>
      <c r="D351" s="359"/>
      <c r="E351" s="423"/>
      <c r="F351" s="163"/>
      <c r="G351" s="6" t="s">
        <v>4</v>
      </c>
      <c r="H351" s="7">
        <f>COUNTIF(I351:P351,"=С")</f>
        <v>0</v>
      </c>
      <c r="I351" s="135"/>
    </row>
    <row r="352" spans="1:9" x14ac:dyDescent="0.3">
      <c r="A352" s="165" t="s">
        <v>198</v>
      </c>
      <c r="B352" s="130" t="s">
        <v>120</v>
      </c>
      <c r="C352" s="191">
        <v>68422</v>
      </c>
      <c r="D352" s="187">
        <v>1</v>
      </c>
      <c r="E352" s="79" t="s">
        <v>67</v>
      </c>
      <c r="F352" s="167" t="s">
        <v>176</v>
      </c>
      <c r="G352" s="12" t="s">
        <v>7</v>
      </c>
      <c r="H352" s="17">
        <f>COUNTIF(I352:P352,"&gt;0")</f>
        <v>0</v>
      </c>
      <c r="I352" s="215"/>
    </row>
    <row r="353" spans="1:9" x14ac:dyDescent="0.3">
      <c r="A353" s="424"/>
      <c r="B353" s="101"/>
      <c r="C353" s="107"/>
      <c r="D353" s="360"/>
      <c r="E353" s="101"/>
      <c r="F353" s="172"/>
      <c r="G353" s="15" t="s">
        <v>8</v>
      </c>
      <c r="H353" s="16">
        <f>COUNTIF(I353:P353,"&gt;0")</f>
        <v>0</v>
      </c>
      <c r="I353" s="326"/>
    </row>
    <row r="354" spans="1:9" x14ac:dyDescent="0.3">
      <c r="A354" s="425"/>
      <c r="B354" s="426"/>
      <c r="C354" s="427"/>
      <c r="D354" s="428"/>
      <c r="E354" s="426"/>
      <c r="F354" s="429"/>
      <c r="G354" s="6" t="s">
        <v>4</v>
      </c>
      <c r="H354" s="7">
        <f>COUNTIF(I354:P354,"=С")</f>
        <v>1</v>
      </c>
      <c r="I354" s="175" t="s">
        <v>5</v>
      </c>
    </row>
    <row r="355" spans="1:9" x14ac:dyDescent="0.3">
      <c r="A355" s="430"/>
      <c r="B355" s="431"/>
      <c r="C355" s="427"/>
      <c r="D355" s="431"/>
      <c r="E355" s="426" t="s">
        <v>67</v>
      </c>
      <c r="F355" s="411" t="s">
        <v>76</v>
      </c>
      <c r="G355" s="12" t="s">
        <v>7</v>
      </c>
      <c r="H355" s="17">
        <f>COUNTIF(I355:P355,"&gt;0")</f>
        <v>0</v>
      </c>
      <c r="I355" s="215"/>
    </row>
    <row r="356" spans="1:9" ht="15" thickBot="1" x14ac:dyDescent="0.35">
      <c r="A356" s="432"/>
      <c r="B356" s="433"/>
      <c r="C356" s="434"/>
      <c r="D356" s="435"/>
      <c r="E356" s="433"/>
      <c r="F356" s="436"/>
      <c r="G356" s="15" t="s">
        <v>8</v>
      </c>
      <c r="H356" s="16">
        <f>COUNTIF(I356:P356,"&gt;0")</f>
        <v>0</v>
      </c>
      <c r="I356" s="326"/>
    </row>
    <row r="357" spans="1:9" x14ac:dyDescent="0.3">
      <c r="A357" s="422"/>
      <c r="B357" s="423"/>
      <c r="C357" s="323"/>
      <c r="D357" s="359"/>
      <c r="E357" s="423"/>
      <c r="F357" s="163"/>
      <c r="G357" s="6" t="s">
        <v>4</v>
      </c>
      <c r="H357" s="7">
        <f>COUNTIF(I357:P357,"=С")</f>
        <v>0</v>
      </c>
      <c r="I357" s="135"/>
    </row>
    <row r="358" spans="1:9" x14ac:dyDescent="0.3">
      <c r="A358" s="165" t="s">
        <v>198</v>
      </c>
      <c r="B358" s="257" t="s">
        <v>124</v>
      </c>
      <c r="C358" s="191">
        <v>68177</v>
      </c>
      <c r="D358" s="187">
        <v>1</v>
      </c>
      <c r="E358" s="79" t="s">
        <v>82</v>
      </c>
      <c r="F358" s="167" t="s">
        <v>34</v>
      </c>
      <c r="G358" s="12" t="s">
        <v>7</v>
      </c>
      <c r="H358" s="17">
        <f>COUNTIF(I358:P358,"&gt;0")</f>
        <v>0</v>
      </c>
      <c r="I358" s="215"/>
    </row>
    <row r="359" spans="1:9" x14ac:dyDescent="0.3">
      <c r="A359" s="424"/>
      <c r="B359" s="101"/>
      <c r="C359" s="107"/>
      <c r="D359" s="360"/>
      <c r="E359" s="101"/>
      <c r="F359" s="172"/>
      <c r="G359" s="15" t="s">
        <v>8</v>
      </c>
      <c r="H359" s="16">
        <f>COUNTIF(I359:P359,"&gt;0")</f>
        <v>0</v>
      </c>
      <c r="I359" s="326"/>
    </row>
    <row r="360" spans="1:9" x14ac:dyDescent="0.3">
      <c r="A360" s="437"/>
      <c r="B360" s="89"/>
      <c r="C360" s="438"/>
      <c r="D360" s="187"/>
      <c r="E360" s="79"/>
      <c r="F360" s="132"/>
      <c r="G360" s="6" t="s">
        <v>4</v>
      </c>
      <c r="H360" s="7">
        <f>COUNTIF(I360:P360,"=С")</f>
        <v>1</v>
      </c>
      <c r="I360" s="175" t="s">
        <v>5</v>
      </c>
    </row>
    <row r="361" spans="1:9" x14ac:dyDescent="0.3">
      <c r="A361" s="165" t="s">
        <v>198</v>
      </c>
      <c r="B361" s="130" t="s">
        <v>120</v>
      </c>
      <c r="C361" s="78">
        <v>69596</v>
      </c>
      <c r="D361" s="187">
        <v>1</v>
      </c>
      <c r="E361" s="79" t="s">
        <v>82</v>
      </c>
      <c r="F361" s="439" t="s">
        <v>177</v>
      </c>
      <c r="G361" s="12" t="s">
        <v>7</v>
      </c>
      <c r="H361" s="17">
        <f>COUNTIF(I361:P361,"&gt;0")</f>
        <v>1</v>
      </c>
      <c r="I361" s="169">
        <v>11</v>
      </c>
    </row>
    <row r="362" spans="1:9" ht="15" thickBot="1" x14ac:dyDescent="0.35">
      <c r="A362" s="440"/>
      <c r="B362" s="98"/>
      <c r="C362" s="441"/>
      <c r="D362" s="360"/>
      <c r="E362" s="101"/>
      <c r="F362" s="133"/>
      <c r="G362" s="15" t="s">
        <v>8</v>
      </c>
      <c r="H362" s="16">
        <f>COUNTIF(I362:P362,"&gt;0")</f>
        <v>0</v>
      </c>
      <c r="I362" s="326"/>
    </row>
    <row r="363" spans="1:9" x14ac:dyDescent="0.3">
      <c r="A363" s="159"/>
      <c r="B363" s="161"/>
      <c r="C363" s="160"/>
      <c r="D363" s="161"/>
      <c r="E363" s="162"/>
      <c r="F363" s="163"/>
      <c r="G363" s="6" t="s">
        <v>4</v>
      </c>
      <c r="H363" s="7">
        <f>COUNTIF(I363:P363,"=С")</f>
        <v>0</v>
      </c>
      <c r="I363" s="135"/>
    </row>
    <row r="364" spans="1:9" x14ac:dyDescent="0.3">
      <c r="A364" s="165" t="s">
        <v>198</v>
      </c>
      <c r="B364" s="94" t="s">
        <v>118</v>
      </c>
      <c r="C364" s="105">
        <v>69572</v>
      </c>
      <c r="D364" s="94">
        <v>1</v>
      </c>
      <c r="E364" s="95" t="s">
        <v>82</v>
      </c>
      <c r="F364" s="167" t="s">
        <v>178</v>
      </c>
      <c r="G364" s="12" t="s">
        <v>7</v>
      </c>
      <c r="H364" s="17">
        <f>COUNTIF(I364:P364,"&gt;0")</f>
        <v>0</v>
      </c>
      <c r="I364" s="215"/>
    </row>
    <row r="365" spans="1:9" x14ac:dyDescent="0.3">
      <c r="A365" s="170"/>
      <c r="B365" s="98"/>
      <c r="C365" s="171"/>
      <c r="D365" s="98"/>
      <c r="E365" s="100"/>
      <c r="F365" s="172"/>
      <c r="G365" s="15" t="s">
        <v>8</v>
      </c>
      <c r="H365" s="16">
        <f>COUNTIF(I365:P365,"&gt;0")</f>
        <v>0</v>
      </c>
      <c r="I365" s="326"/>
    </row>
    <row r="366" spans="1:9" x14ac:dyDescent="0.3">
      <c r="A366" s="327"/>
      <c r="B366" s="89"/>
      <c r="C366" s="304"/>
      <c r="D366" s="442"/>
      <c r="E366" s="92"/>
      <c r="F366" s="363"/>
      <c r="G366" s="6" t="s">
        <v>4</v>
      </c>
      <c r="H366" s="7">
        <f>COUNTIF(I366:P366,"=С")</f>
        <v>1</v>
      </c>
      <c r="I366" s="175" t="s">
        <v>5</v>
      </c>
    </row>
    <row r="367" spans="1:9" x14ac:dyDescent="0.3">
      <c r="A367" s="165" t="s">
        <v>198</v>
      </c>
      <c r="B367" s="257" t="s">
        <v>124</v>
      </c>
      <c r="C367" s="94">
        <v>69692</v>
      </c>
      <c r="D367" s="104">
        <v>1</v>
      </c>
      <c r="E367" s="79" t="s">
        <v>82</v>
      </c>
      <c r="F367" s="167" t="s">
        <v>179</v>
      </c>
      <c r="G367" s="12" t="s">
        <v>7</v>
      </c>
      <c r="H367" s="17">
        <f>COUNTIF(I367:P367,"&gt;0")</f>
        <v>1</v>
      </c>
      <c r="I367" s="169">
        <v>11</v>
      </c>
    </row>
    <row r="368" spans="1:9" ht="15" thickBot="1" x14ac:dyDescent="0.35">
      <c r="A368" s="178"/>
      <c r="B368" s="180"/>
      <c r="C368" s="388"/>
      <c r="D368" s="443"/>
      <c r="E368" s="421"/>
      <c r="F368" s="182"/>
      <c r="G368" s="15" t="s">
        <v>8</v>
      </c>
      <c r="H368" s="16">
        <f>COUNTIF(I368:P368,"&gt;0")</f>
        <v>0</v>
      </c>
      <c r="I368" s="326"/>
    </row>
    <row r="369" spans="1:9" x14ac:dyDescent="0.3">
      <c r="A369" s="425"/>
      <c r="B369" s="426"/>
      <c r="C369" s="427"/>
      <c r="D369" s="428"/>
      <c r="E369" s="426"/>
      <c r="F369" s="429"/>
      <c r="G369" s="6" t="s">
        <v>4</v>
      </c>
      <c r="H369" s="7">
        <f>COUNTIF(I369:P369,"=С")</f>
        <v>1</v>
      </c>
      <c r="I369" s="175" t="s">
        <v>5</v>
      </c>
    </row>
    <row r="370" spans="1:9" x14ac:dyDescent="0.3">
      <c r="A370" s="430"/>
      <c r="B370" s="431"/>
      <c r="C370" s="427"/>
      <c r="D370" s="431"/>
      <c r="E370" s="426" t="s">
        <v>67</v>
      </c>
      <c r="F370" s="411" t="s">
        <v>76</v>
      </c>
      <c r="G370" s="12" t="s">
        <v>7</v>
      </c>
      <c r="H370" s="17">
        <f>COUNTIF(I370:P370,"&gt;0")</f>
        <v>0</v>
      </c>
      <c r="I370" s="215"/>
    </row>
    <row r="371" spans="1:9" ht="15" thickBot="1" x14ac:dyDescent="0.35">
      <c r="A371" s="432"/>
      <c r="B371" s="433"/>
      <c r="C371" s="434"/>
      <c r="D371" s="435"/>
      <c r="E371" s="433"/>
      <c r="F371" s="436"/>
      <c r="G371" s="15" t="s">
        <v>8</v>
      </c>
      <c r="H371" s="16">
        <f>COUNTIF(I371:P371,"&gt;0")</f>
        <v>0</v>
      </c>
      <c r="I371" s="326"/>
    </row>
    <row r="372" spans="1:9" x14ac:dyDescent="0.3">
      <c r="A372" s="176"/>
      <c r="B372" s="130"/>
      <c r="C372" s="78"/>
      <c r="D372" s="130"/>
      <c r="E372" s="131"/>
      <c r="F372" s="167"/>
      <c r="G372" s="6" t="s">
        <v>4</v>
      </c>
      <c r="H372" s="7">
        <f>COUNTIF(I372:P372,"=С")</f>
        <v>0</v>
      </c>
      <c r="I372" s="135"/>
    </row>
    <row r="373" spans="1:9" x14ac:dyDescent="0.3">
      <c r="A373" s="165" t="s">
        <v>198</v>
      </c>
      <c r="B373" s="130" t="s">
        <v>118</v>
      </c>
      <c r="C373" s="78">
        <v>68350</v>
      </c>
      <c r="D373" s="130">
        <v>1</v>
      </c>
      <c r="E373" s="131" t="s">
        <v>85</v>
      </c>
      <c r="F373" s="167" t="s">
        <v>109</v>
      </c>
      <c r="G373" s="12" t="s">
        <v>7</v>
      </c>
      <c r="H373" s="17">
        <f>COUNTIF(I373:P373,"&gt;0")</f>
        <v>0</v>
      </c>
      <c r="I373" s="215"/>
    </row>
    <row r="374" spans="1:9" ht="15" thickBot="1" x14ac:dyDescent="0.35">
      <c r="A374" s="177"/>
      <c r="B374" s="180"/>
      <c r="C374" s="331"/>
      <c r="D374" s="180"/>
      <c r="E374" s="181"/>
      <c r="F374" s="182"/>
      <c r="G374" s="15" t="s">
        <v>8</v>
      </c>
      <c r="H374" s="16">
        <f>COUNTIF(I374:P374,"&gt;0")</f>
        <v>0</v>
      </c>
      <c r="I374" s="326"/>
    </row>
    <row r="375" spans="1:9" x14ac:dyDescent="0.3">
      <c r="A375" s="444"/>
      <c r="B375" s="92"/>
      <c r="C375" s="103"/>
      <c r="D375" s="423"/>
      <c r="E375" s="423"/>
      <c r="F375" s="445"/>
      <c r="G375" s="6" t="s">
        <v>4</v>
      </c>
      <c r="H375" s="7">
        <f>COUNTIF(I375:P375,"=С")</f>
        <v>0</v>
      </c>
      <c r="I375" s="135"/>
    </row>
    <row r="376" spans="1:9" x14ac:dyDescent="0.3">
      <c r="A376" s="165" t="s">
        <v>198</v>
      </c>
      <c r="B376" s="446" t="s">
        <v>40</v>
      </c>
      <c r="C376" s="191">
        <v>69699</v>
      </c>
      <c r="D376" s="187">
        <v>1</v>
      </c>
      <c r="E376" s="446" t="s">
        <v>85</v>
      </c>
      <c r="F376" s="195" t="s">
        <v>180</v>
      </c>
      <c r="G376" s="12" t="s">
        <v>7</v>
      </c>
      <c r="H376" s="17">
        <f>COUNTIF(I376:P376,"&gt;0")</f>
        <v>0</v>
      </c>
      <c r="I376" s="215"/>
    </row>
    <row r="377" spans="1:9" x14ac:dyDescent="0.3">
      <c r="A377" s="447"/>
      <c r="B377" s="101"/>
      <c r="C377" s="107"/>
      <c r="D377" s="101"/>
      <c r="E377" s="101"/>
      <c r="F377" s="133"/>
      <c r="G377" s="15" t="s">
        <v>8</v>
      </c>
      <c r="H377" s="16">
        <f>COUNTIF(I377:P377,"&gt;0")</f>
        <v>0</v>
      </c>
      <c r="I377" s="326"/>
    </row>
    <row r="378" spans="1:9" x14ac:dyDescent="0.3">
      <c r="A378" s="448"/>
      <c r="B378" s="152"/>
      <c r="C378" s="449" t="s">
        <v>13</v>
      </c>
      <c r="D378" s="152">
        <f>COUNTA(D186:D377)</f>
        <v>52</v>
      </c>
      <c r="E378" s="450"/>
      <c r="F378" s="154" t="s">
        <v>87</v>
      </c>
      <c r="G378" s="450"/>
      <c r="H378" s="451"/>
      <c r="I378" s="452">
        <f t="shared" ref="I378" si="18">SUM(I382:I426)/11</f>
        <v>5.995454545454546</v>
      </c>
    </row>
    <row r="379" spans="1:9" ht="15" thickBot="1" x14ac:dyDescent="0.35">
      <c r="A379" s="448"/>
      <c r="B379" s="152"/>
      <c r="C379" s="449"/>
      <c r="D379" s="453"/>
      <c r="E379" s="453"/>
      <c r="F379" s="154" t="s">
        <v>88</v>
      </c>
      <c r="G379" s="152"/>
      <c r="H379" s="152"/>
      <c r="I379" s="248">
        <f t="shared" ref="I379" si="19">COUNTIF(I382:I426,"&gt;0")</f>
        <v>10</v>
      </c>
    </row>
    <row r="380" spans="1:9" x14ac:dyDescent="0.3">
      <c r="A380" s="454"/>
      <c r="B380" s="455"/>
      <c r="C380" s="454"/>
      <c r="D380" s="157"/>
      <c r="E380" s="157"/>
      <c r="F380" s="158" t="s">
        <v>89</v>
      </c>
      <c r="G380" s="122"/>
      <c r="H380" s="119"/>
      <c r="I380" s="456" t="s">
        <v>194</v>
      </c>
    </row>
    <row r="381" spans="1:9" x14ac:dyDescent="0.3">
      <c r="A381" s="156"/>
      <c r="B381" s="157"/>
      <c r="C381" s="156"/>
      <c r="D381" s="157"/>
      <c r="E381" s="157"/>
      <c r="F381" s="158"/>
      <c r="G381" s="128"/>
      <c r="H381" s="125"/>
      <c r="I381" s="457">
        <v>21</v>
      </c>
    </row>
    <row r="382" spans="1:9" x14ac:dyDescent="0.3">
      <c r="A382" s="212"/>
      <c r="B382" s="213"/>
      <c r="C382" s="306"/>
      <c r="D382" s="213"/>
      <c r="E382" s="308"/>
      <c r="F382" s="458"/>
      <c r="G382" s="12" t="s">
        <v>4</v>
      </c>
      <c r="H382" s="17">
        <f>COUNTIF(I382:P382,"=С")</f>
        <v>1</v>
      </c>
      <c r="I382" s="184" t="s">
        <v>5</v>
      </c>
    </row>
    <row r="383" spans="1:9" x14ac:dyDescent="0.3">
      <c r="A383" s="197" t="s">
        <v>197</v>
      </c>
      <c r="B383" s="198" t="s">
        <v>118</v>
      </c>
      <c r="C383" s="202">
        <v>68195</v>
      </c>
      <c r="D383" s="198">
        <v>0.8</v>
      </c>
      <c r="E383" s="200" t="s">
        <v>181</v>
      </c>
      <c r="F383" s="201" t="s">
        <v>90</v>
      </c>
      <c r="G383" s="12" t="s">
        <v>7</v>
      </c>
      <c r="H383" s="17">
        <f>COUNTIF(I383:P383,"&gt;0")</f>
        <v>1</v>
      </c>
      <c r="I383" s="187">
        <v>6.4</v>
      </c>
    </row>
    <row r="384" spans="1:9" x14ac:dyDescent="0.3">
      <c r="A384" s="207"/>
      <c r="B384" s="208"/>
      <c r="C384" s="266"/>
      <c r="D384" s="208"/>
      <c r="E384" s="210"/>
      <c r="F384" s="211"/>
      <c r="G384" s="15" t="s">
        <v>8</v>
      </c>
      <c r="H384" s="16">
        <f>COUNTIF(I384:P384,"&gt;0")</f>
        <v>0</v>
      </c>
      <c r="I384" s="326"/>
    </row>
    <row r="385" spans="1:9" x14ac:dyDescent="0.3">
      <c r="A385" s="212"/>
      <c r="B385" s="213"/>
      <c r="C385" s="306"/>
      <c r="D385" s="213"/>
      <c r="E385" s="308"/>
      <c r="F385" s="458"/>
      <c r="G385" s="6" t="s">
        <v>4</v>
      </c>
      <c r="H385" s="7">
        <f>COUNTIF(I385:P385,"=С")</f>
        <v>1</v>
      </c>
      <c r="I385" s="184" t="s">
        <v>5</v>
      </c>
    </row>
    <row r="386" spans="1:9" x14ac:dyDescent="0.3">
      <c r="A386" s="197" t="s">
        <v>197</v>
      </c>
      <c r="B386" s="198" t="s">
        <v>40</v>
      </c>
      <c r="C386" s="202">
        <v>68170</v>
      </c>
      <c r="D386" s="198">
        <v>0.9</v>
      </c>
      <c r="E386" s="200" t="s">
        <v>182</v>
      </c>
      <c r="F386" s="201" t="s">
        <v>91</v>
      </c>
      <c r="G386" s="12" t="s">
        <v>7</v>
      </c>
      <c r="H386" s="17">
        <f>COUNTIF(I386:P386,"&gt;0")</f>
        <v>1</v>
      </c>
      <c r="I386" s="169">
        <v>7</v>
      </c>
    </row>
    <row r="387" spans="1:9" x14ac:dyDescent="0.3">
      <c r="A387" s="207"/>
      <c r="B387" s="208"/>
      <c r="C387" s="266"/>
      <c r="D387" s="208"/>
      <c r="E387" s="210"/>
      <c r="F387" s="211"/>
      <c r="G387" s="15" t="s">
        <v>8</v>
      </c>
      <c r="H387" s="16">
        <f>COUNTIF(I387:P387,"&gt;0")</f>
        <v>0</v>
      </c>
      <c r="I387" s="326"/>
    </row>
    <row r="388" spans="1:9" x14ac:dyDescent="0.3">
      <c r="A388" s="93"/>
      <c r="B388" s="94"/>
      <c r="C388" s="78"/>
      <c r="D388" s="94"/>
      <c r="E388" s="95"/>
      <c r="F388" s="132"/>
      <c r="G388" s="6" t="s">
        <v>4</v>
      </c>
      <c r="H388" s="7">
        <f>COUNTIF(I388:P388,"=С")</f>
        <v>1</v>
      </c>
      <c r="I388" s="184" t="s">
        <v>5</v>
      </c>
    </row>
    <row r="389" spans="1:9" x14ac:dyDescent="0.3">
      <c r="A389" s="93" t="s">
        <v>198</v>
      </c>
      <c r="B389" s="257" t="s">
        <v>124</v>
      </c>
      <c r="C389" s="78">
        <v>68433</v>
      </c>
      <c r="D389" s="104">
        <v>0.8</v>
      </c>
      <c r="E389" s="95" t="s">
        <v>183</v>
      </c>
      <c r="F389" s="132" t="s">
        <v>59</v>
      </c>
      <c r="G389" s="12" t="s">
        <v>7</v>
      </c>
      <c r="H389" s="17">
        <f>COUNTIF(I389:P389,"&gt;0")</f>
        <v>1</v>
      </c>
      <c r="I389" s="187">
        <v>6.4</v>
      </c>
    </row>
    <row r="390" spans="1:9" x14ac:dyDescent="0.3">
      <c r="A390" s="97"/>
      <c r="B390" s="98"/>
      <c r="C390" s="99"/>
      <c r="D390" s="98"/>
      <c r="E390" s="100"/>
      <c r="F390" s="133"/>
      <c r="G390" s="15" t="s">
        <v>8</v>
      </c>
      <c r="H390" s="16">
        <f>COUNTIF(I390:P390,"&gt;0")</f>
        <v>0</v>
      </c>
      <c r="I390" s="326"/>
    </row>
    <row r="391" spans="1:9" x14ac:dyDescent="0.3">
      <c r="A391" s="93"/>
      <c r="B391" s="94"/>
      <c r="C391" s="78"/>
      <c r="D391" s="94"/>
      <c r="E391" s="95"/>
      <c r="F391" s="132"/>
      <c r="G391" s="6" t="s">
        <v>4</v>
      </c>
      <c r="H391" s="7">
        <f>COUNTIF(I391:P391,"=С")</f>
        <v>1</v>
      </c>
      <c r="I391" s="175" t="s">
        <v>5</v>
      </c>
    </row>
    <row r="392" spans="1:9" x14ac:dyDescent="0.3">
      <c r="A392" s="93" t="s">
        <v>198</v>
      </c>
      <c r="B392" s="94" t="s">
        <v>118</v>
      </c>
      <c r="C392" s="78">
        <v>69575</v>
      </c>
      <c r="D392" s="104">
        <v>0.8</v>
      </c>
      <c r="E392" s="95" t="s">
        <v>184</v>
      </c>
      <c r="F392" s="195" t="s">
        <v>185</v>
      </c>
      <c r="G392" s="12" t="s">
        <v>7</v>
      </c>
      <c r="H392" s="17">
        <f>COUNTIF(I392:P392,"&gt;0")</f>
        <v>1</v>
      </c>
      <c r="I392" s="187">
        <v>6.4</v>
      </c>
    </row>
    <row r="393" spans="1:9" x14ac:dyDescent="0.3">
      <c r="A393" s="97"/>
      <c r="B393" s="98"/>
      <c r="C393" s="99"/>
      <c r="D393" s="98"/>
      <c r="E393" s="100"/>
      <c r="F393" s="133"/>
      <c r="G393" s="15" t="s">
        <v>8</v>
      </c>
      <c r="H393" s="16">
        <f>COUNTIF(I393:P393,"&gt;0")</f>
        <v>0</v>
      </c>
      <c r="I393" s="326"/>
    </row>
    <row r="394" spans="1:9" x14ac:dyDescent="0.3">
      <c r="A394" s="88"/>
      <c r="B394" s="89"/>
      <c r="C394" s="90"/>
      <c r="D394" s="89"/>
      <c r="E394" s="91"/>
      <c r="F394" s="193"/>
      <c r="G394" s="6" t="s">
        <v>4</v>
      </c>
      <c r="H394" s="7">
        <f>COUNTIF(I394:P394,"=С")</f>
        <v>1</v>
      </c>
      <c r="I394" s="175" t="s">
        <v>5</v>
      </c>
    </row>
    <row r="395" spans="1:9" x14ac:dyDescent="0.3">
      <c r="A395" s="93" t="s">
        <v>198</v>
      </c>
      <c r="B395" s="94" t="s">
        <v>118</v>
      </c>
      <c r="C395" s="78">
        <v>68128</v>
      </c>
      <c r="D395" s="94">
        <v>0.8</v>
      </c>
      <c r="E395" s="95" t="s">
        <v>96</v>
      </c>
      <c r="F395" s="132" t="s">
        <v>94</v>
      </c>
      <c r="G395" s="12" t="s">
        <v>7</v>
      </c>
      <c r="H395" s="17">
        <f>COUNTIF(I395:P395,"&gt;0")</f>
        <v>1</v>
      </c>
      <c r="I395" s="465">
        <v>5.35</v>
      </c>
    </row>
    <row r="396" spans="1:9" x14ac:dyDescent="0.3">
      <c r="A396" s="97"/>
      <c r="B396" s="98"/>
      <c r="C396" s="99"/>
      <c r="D396" s="98"/>
      <c r="E396" s="100"/>
      <c r="F396" s="133"/>
      <c r="G396" s="15" t="s">
        <v>8</v>
      </c>
      <c r="H396" s="16">
        <f>COUNTIF(I396:P396,"&gt;0")</f>
        <v>0</v>
      </c>
      <c r="I396" s="326"/>
    </row>
    <row r="397" spans="1:9" x14ac:dyDescent="0.3">
      <c r="A397" s="102"/>
      <c r="B397" s="89"/>
      <c r="C397" s="103"/>
      <c r="D397" s="89"/>
      <c r="E397" s="91"/>
      <c r="F397" s="193"/>
      <c r="G397" s="6" t="s">
        <v>4</v>
      </c>
      <c r="H397" s="7">
        <f>COUNTIF(I397:P397,"=С")</f>
        <v>0</v>
      </c>
      <c r="I397" s="135"/>
    </row>
    <row r="398" spans="1:9" x14ac:dyDescent="0.3">
      <c r="A398" s="93" t="s">
        <v>198</v>
      </c>
      <c r="B398" s="130" t="s">
        <v>120</v>
      </c>
      <c r="C398" s="105">
        <v>69691</v>
      </c>
      <c r="D398" s="94">
        <v>0.5</v>
      </c>
      <c r="E398" s="95" t="s">
        <v>186</v>
      </c>
      <c r="F398" s="132" t="s">
        <v>187</v>
      </c>
      <c r="G398" s="12" t="s">
        <v>7</v>
      </c>
      <c r="H398" s="17">
        <f>COUNTIF(I398:P398,"&gt;0")</f>
        <v>0</v>
      </c>
      <c r="I398" s="215"/>
    </row>
    <row r="399" spans="1:9" x14ac:dyDescent="0.3">
      <c r="A399" s="106"/>
      <c r="B399" s="98"/>
      <c r="C399" s="107"/>
      <c r="D399" s="98"/>
      <c r="E399" s="100"/>
      <c r="F399" s="133"/>
      <c r="G399" s="15" t="s">
        <v>8</v>
      </c>
      <c r="H399" s="16">
        <f>COUNTIF(I399:P399,"&gt;0")</f>
        <v>0</v>
      </c>
      <c r="I399" s="326"/>
    </row>
    <row r="400" spans="1:9" x14ac:dyDescent="0.3">
      <c r="A400" s="88"/>
      <c r="B400" s="89"/>
      <c r="C400" s="90"/>
      <c r="D400" s="89"/>
      <c r="E400" s="91"/>
      <c r="F400" s="193"/>
      <c r="G400" s="6" t="s">
        <v>4</v>
      </c>
      <c r="H400" s="7">
        <f>COUNTIF(I400:P400,"=С")</f>
        <v>1</v>
      </c>
      <c r="I400" s="175" t="s">
        <v>5</v>
      </c>
    </row>
    <row r="401" spans="1:9" x14ac:dyDescent="0.3">
      <c r="A401" s="93" t="s">
        <v>198</v>
      </c>
      <c r="B401" s="130" t="s">
        <v>120</v>
      </c>
      <c r="C401" s="78">
        <v>68039</v>
      </c>
      <c r="D401" s="94">
        <v>0.5</v>
      </c>
      <c r="E401" s="95" t="s">
        <v>96</v>
      </c>
      <c r="F401" s="132" t="s">
        <v>110</v>
      </c>
      <c r="G401" s="12" t="s">
        <v>7</v>
      </c>
      <c r="H401" s="17">
        <f>COUNTIF(I401:P401,"&gt;0")</f>
        <v>1</v>
      </c>
      <c r="I401" s="187">
        <v>5.5</v>
      </c>
    </row>
    <row r="402" spans="1:9" x14ac:dyDescent="0.3">
      <c r="A402" s="97"/>
      <c r="B402" s="98"/>
      <c r="C402" s="99"/>
      <c r="D402" s="98"/>
      <c r="E402" s="100"/>
      <c r="F402" s="133"/>
      <c r="G402" s="15" t="s">
        <v>8</v>
      </c>
      <c r="H402" s="16">
        <f>COUNTIF(I402:P402,"&gt;0")</f>
        <v>0</v>
      </c>
      <c r="I402" s="326"/>
    </row>
    <row r="403" spans="1:9" x14ac:dyDescent="0.3">
      <c r="A403" s="93"/>
      <c r="B403" s="94"/>
      <c r="C403" s="78"/>
      <c r="D403" s="94"/>
      <c r="E403" s="95"/>
      <c r="F403" s="132"/>
      <c r="G403" s="6" t="s">
        <v>4</v>
      </c>
      <c r="H403" s="7">
        <f>COUNTIF(I403:P403,"=С")</f>
        <v>0</v>
      </c>
      <c r="I403" s="135"/>
    </row>
    <row r="404" spans="1:9" x14ac:dyDescent="0.3">
      <c r="A404" s="93" t="s">
        <v>200</v>
      </c>
      <c r="B404" s="94" t="s">
        <v>118</v>
      </c>
      <c r="C404" s="78">
        <v>68116</v>
      </c>
      <c r="D404" s="94">
        <v>0.75</v>
      </c>
      <c r="E404" s="95" t="s">
        <v>127</v>
      </c>
      <c r="F404" s="132" t="s">
        <v>95</v>
      </c>
      <c r="G404" s="12" t="s">
        <v>7</v>
      </c>
      <c r="H404" s="17">
        <f>COUNTIF(I404:P404,"&gt;0")</f>
        <v>0</v>
      </c>
      <c r="I404" s="215"/>
    </row>
    <row r="405" spans="1:9" x14ac:dyDescent="0.3">
      <c r="A405" s="97"/>
      <c r="B405" s="98"/>
      <c r="C405" s="99"/>
      <c r="D405" s="98"/>
      <c r="E405" s="100"/>
      <c r="F405" s="133"/>
      <c r="G405" s="15" t="s">
        <v>8</v>
      </c>
      <c r="H405" s="16">
        <f>COUNTIF(I405:P405,"&gt;0")</f>
        <v>0</v>
      </c>
      <c r="I405" s="326"/>
    </row>
    <row r="406" spans="1:9" x14ac:dyDescent="0.3">
      <c r="A406" s="93"/>
      <c r="B406" s="130"/>
      <c r="C406" s="78"/>
      <c r="D406" s="130"/>
      <c r="E406" s="131"/>
      <c r="F406" s="132"/>
      <c r="G406" s="6" t="s">
        <v>4</v>
      </c>
      <c r="H406" s="7">
        <f>COUNTIF(I406:P406,"=С")</f>
        <v>0</v>
      </c>
      <c r="I406" s="135"/>
    </row>
    <row r="407" spans="1:9" x14ac:dyDescent="0.3">
      <c r="A407" s="93" t="s">
        <v>198</v>
      </c>
      <c r="B407" s="130" t="s">
        <v>40</v>
      </c>
      <c r="C407" s="78">
        <v>68353</v>
      </c>
      <c r="D407" s="130">
        <v>0.75</v>
      </c>
      <c r="E407" s="131" t="s">
        <v>46</v>
      </c>
      <c r="F407" s="195" t="s">
        <v>100</v>
      </c>
      <c r="G407" s="12" t="s">
        <v>7</v>
      </c>
      <c r="H407" s="17">
        <f>COUNTIF(I407:P407,"&gt;0")</f>
        <v>0</v>
      </c>
      <c r="I407" s="215"/>
    </row>
    <row r="408" spans="1:9" x14ac:dyDescent="0.3">
      <c r="A408" s="97"/>
      <c r="B408" s="98"/>
      <c r="C408" s="99"/>
      <c r="D408" s="98"/>
      <c r="E408" s="100"/>
      <c r="F408" s="133"/>
      <c r="G408" s="15" t="s">
        <v>8</v>
      </c>
      <c r="H408" s="16">
        <f>COUNTIF(I408:P408,"&gt;0")</f>
        <v>0</v>
      </c>
      <c r="I408" s="326"/>
    </row>
    <row r="409" spans="1:9" x14ac:dyDescent="0.3">
      <c r="A409" s="338"/>
      <c r="B409" s="203"/>
      <c r="C409" s="202"/>
      <c r="D409" s="213"/>
      <c r="E409" s="308"/>
      <c r="F409" s="458"/>
      <c r="G409" s="6" t="s">
        <v>4</v>
      </c>
      <c r="H409" s="7">
        <f>COUNTIF(I409:P409,"=С")</f>
        <v>1</v>
      </c>
      <c r="I409" s="175" t="s">
        <v>5</v>
      </c>
    </row>
    <row r="410" spans="1:9" x14ac:dyDescent="0.3">
      <c r="A410" s="197" t="s">
        <v>197</v>
      </c>
      <c r="B410" s="198" t="s">
        <v>124</v>
      </c>
      <c r="C410" s="202">
        <v>69571</v>
      </c>
      <c r="D410" s="203">
        <v>0.7</v>
      </c>
      <c r="E410" s="204" t="s">
        <v>188</v>
      </c>
      <c r="F410" s="201" t="s">
        <v>189</v>
      </c>
      <c r="G410" s="12" t="s">
        <v>7</v>
      </c>
      <c r="H410" s="17">
        <f>COUNTIF(I410:P410,"&gt;0")</f>
        <v>1</v>
      </c>
      <c r="I410" s="169">
        <v>7.5</v>
      </c>
    </row>
    <row r="411" spans="1:9" ht="15" thickBot="1" x14ac:dyDescent="0.35">
      <c r="A411" s="342"/>
      <c r="B411" s="343"/>
      <c r="C411" s="344"/>
      <c r="D411" s="208"/>
      <c r="E411" s="210"/>
      <c r="F411" s="211"/>
      <c r="G411" s="15" t="s">
        <v>8</v>
      </c>
      <c r="H411" s="16">
        <f>COUNTIF(I411:P411,"&gt;0")</f>
        <v>0</v>
      </c>
      <c r="I411" s="326"/>
    </row>
    <row r="412" spans="1:9" x14ac:dyDescent="0.3">
      <c r="A412" s="197"/>
      <c r="B412" s="203"/>
      <c r="C412" s="202"/>
      <c r="D412" s="203"/>
      <c r="E412" s="204"/>
      <c r="F412" s="201"/>
      <c r="G412" s="6" t="s">
        <v>4</v>
      </c>
      <c r="H412" s="7">
        <f>COUNTIF(I412:P412,"=С")</f>
        <v>1</v>
      </c>
      <c r="I412" s="184" t="s">
        <v>5</v>
      </c>
    </row>
    <row r="413" spans="1:9" x14ac:dyDescent="0.3">
      <c r="A413" s="197" t="s">
        <v>197</v>
      </c>
      <c r="B413" s="198" t="s">
        <v>124</v>
      </c>
      <c r="C413" s="202">
        <v>68133</v>
      </c>
      <c r="D413" s="466">
        <v>0.8</v>
      </c>
      <c r="E413" s="204" t="s">
        <v>190</v>
      </c>
      <c r="F413" s="201" t="s">
        <v>98</v>
      </c>
      <c r="G413" s="12" t="s">
        <v>7</v>
      </c>
      <c r="H413" s="17">
        <f>COUNTIF(I413:P413,"&gt;0")</f>
        <v>1</v>
      </c>
      <c r="I413" s="169">
        <v>8.4</v>
      </c>
    </row>
    <row r="414" spans="1:9" x14ac:dyDescent="0.3">
      <c r="A414" s="207"/>
      <c r="B414" s="208"/>
      <c r="C414" s="266"/>
      <c r="D414" s="208"/>
      <c r="E414" s="210"/>
      <c r="F414" s="211"/>
      <c r="G414" s="15" t="s">
        <v>8</v>
      </c>
      <c r="H414" s="16">
        <f>COUNTIF(I414:P414,"&gt;0")</f>
        <v>0</v>
      </c>
      <c r="I414" s="326"/>
    </row>
    <row r="415" spans="1:9" x14ac:dyDescent="0.3">
      <c r="A415" s="212"/>
      <c r="B415" s="213"/>
      <c r="C415" s="306"/>
      <c r="D415" s="213"/>
      <c r="E415" s="308"/>
      <c r="F415" s="458"/>
      <c r="G415" s="6" t="s">
        <v>4</v>
      </c>
      <c r="H415" s="7">
        <f>COUNTIF(I415:P415,"=С")</f>
        <v>1</v>
      </c>
      <c r="I415" s="175" t="s">
        <v>5</v>
      </c>
    </row>
    <row r="416" spans="1:9" x14ac:dyDescent="0.3">
      <c r="A416" s="197" t="s">
        <v>197</v>
      </c>
      <c r="B416" s="198" t="s">
        <v>120</v>
      </c>
      <c r="C416" s="202">
        <v>68628</v>
      </c>
      <c r="D416" s="198">
        <v>0.5</v>
      </c>
      <c r="E416" s="204" t="s">
        <v>191</v>
      </c>
      <c r="F416" s="201" t="s">
        <v>192</v>
      </c>
      <c r="G416" s="12" t="s">
        <v>7</v>
      </c>
      <c r="H416" s="17">
        <f>COUNTIF(I416:P416,"&gt;0")</f>
        <v>1</v>
      </c>
      <c r="I416" s="169">
        <v>5</v>
      </c>
    </row>
    <row r="417" spans="1:9" x14ac:dyDescent="0.3">
      <c r="A417" s="207"/>
      <c r="B417" s="208"/>
      <c r="C417" s="266"/>
      <c r="D417" s="208"/>
      <c r="E417" s="210"/>
      <c r="F417" s="211"/>
      <c r="G417" s="15" t="s">
        <v>8</v>
      </c>
      <c r="H417" s="16">
        <f>COUNTIF(I417:P417,"&gt;0")</f>
        <v>0</v>
      </c>
      <c r="I417" s="326"/>
    </row>
    <row r="418" spans="1:9" x14ac:dyDescent="0.3">
      <c r="A418" s="88"/>
      <c r="B418" s="89"/>
      <c r="C418" s="90"/>
      <c r="D418" s="102"/>
      <c r="E418" s="91"/>
      <c r="F418" s="193"/>
      <c r="G418" s="6" t="s">
        <v>4</v>
      </c>
      <c r="H418" s="7">
        <f>COUNTIF(I418:P418,"=С")</f>
        <v>1</v>
      </c>
      <c r="I418" s="175" t="s">
        <v>5</v>
      </c>
    </row>
    <row r="419" spans="1:9" x14ac:dyDescent="0.3">
      <c r="A419" s="93" t="s">
        <v>198</v>
      </c>
      <c r="B419" s="130" t="s">
        <v>120</v>
      </c>
      <c r="C419" s="78">
        <v>68124</v>
      </c>
      <c r="D419" s="104">
        <v>0.75</v>
      </c>
      <c r="E419" s="95" t="s">
        <v>58</v>
      </c>
      <c r="F419" s="132" t="s">
        <v>97</v>
      </c>
      <c r="G419" s="12" t="s">
        <v>7</v>
      </c>
      <c r="H419" s="17">
        <f>COUNTIF(I419:P419,"&gt;0")</f>
        <v>1</v>
      </c>
      <c r="I419" s="169">
        <v>8</v>
      </c>
    </row>
    <row r="420" spans="1:9" x14ac:dyDescent="0.3">
      <c r="A420" s="97"/>
      <c r="B420" s="98"/>
      <c r="C420" s="99"/>
      <c r="D420" s="106"/>
      <c r="E420" s="100"/>
      <c r="F420" s="133"/>
      <c r="G420" s="15" t="s">
        <v>8</v>
      </c>
      <c r="H420" s="16">
        <f>COUNTIF(I420:P420,"&gt;0")</f>
        <v>0</v>
      </c>
      <c r="I420" s="326"/>
    </row>
    <row r="421" spans="1:9" x14ac:dyDescent="0.3">
      <c r="A421" s="93"/>
      <c r="B421" s="94"/>
      <c r="C421" s="78"/>
      <c r="D421" s="94"/>
      <c r="E421" s="95"/>
      <c r="F421" s="132"/>
      <c r="G421" s="6" t="s">
        <v>4</v>
      </c>
      <c r="H421" s="7">
        <f>COUNTIF(I421:P421,"=С")</f>
        <v>0</v>
      </c>
      <c r="I421" s="135"/>
    </row>
    <row r="422" spans="1:9" x14ac:dyDescent="0.3">
      <c r="A422" s="93" t="s">
        <v>198</v>
      </c>
      <c r="B422" s="94" t="s">
        <v>40</v>
      </c>
      <c r="C422" s="78">
        <v>68149</v>
      </c>
      <c r="D422" s="94">
        <v>0.3</v>
      </c>
      <c r="E422" s="95" t="s">
        <v>92</v>
      </c>
      <c r="F422" s="167" t="s">
        <v>99</v>
      </c>
      <c r="G422" s="12" t="s">
        <v>7</v>
      </c>
      <c r="H422" s="17">
        <f>COUNTIF(I422:P422,"&gt;0")</f>
        <v>0</v>
      </c>
      <c r="I422" s="215"/>
    </row>
    <row r="423" spans="1:9" x14ac:dyDescent="0.3">
      <c r="A423" s="93"/>
      <c r="B423" s="94"/>
      <c r="C423" s="78"/>
      <c r="D423" s="94"/>
      <c r="E423" s="95"/>
      <c r="F423" s="132"/>
      <c r="G423" s="15" t="s">
        <v>8</v>
      </c>
      <c r="H423" s="16">
        <f>COUNTIF(I423:P423,"&gt;0")</f>
        <v>0</v>
      </c>
      <c r="I423" s="326"/>
    </row>
    <row r="424" spans="1:9" x14ac:dyDescent="0.3">
      <c r="A424" s="88"/>
      <c r="B424" s="89"/>
      <c r="C424" s="90"/>
      <c r="D424" s="89"/>
      <c r="E424" s="91"/>
      <c r="F424" s="193"/>
      <c r="G424" s="6" t="s">
        <v>4</v>
      </c>
      <c r="H424" s="7">
        <f>COUNTIF(I424:P424,"=С")</f>
        <v>0</v>
      </c>
      <c r="I424" s="135"/>
    </row>
    <row r="425" spans="1:9" x14ac:dyDescent="0.3">
      <c r="A425" s="93" t="s">
        <v>198</v>
      </c>
      <c r="B425" s="130" t="s">
        <v>120</v>
      </c>
      <c r="C425" s="78">
        <v>68046</v>
      </c>
      <c r="D425" s="94"/>
      <c r="E425" s="95" t="s">
        <v>193</v>
      </c>
      <c r="F425" s="132" t="s">
        <v>93</v>
      </c>
      <c r="G425" s="12" t="s">
        <v>7</v>
      </c>
      <c r="H425" s="17">
        <f>COUNTIF(I425:P425,"&gt;0")</f>
        <v>0</v>
      </c>
      <c r="I425" s="215"/>
    </row>
    <row r="426" spans="1:9" x14ac:dyDescent="0.3">
      <c r="A426" s="97"/>
      <c r="B426" s="98"/>
      <c r="C426" s="99"/>
      <c r="D426" s="98"/>
      <c r="E426" s="100"/>
      <c r="F426" s="133"/>
      <c r="G426" s="15" t="s">
        <v>8</v>
      </c>
      <c r="H426" s="16">
        <f>COUNTIF(I426:P426,"&gt;0")</f>
        <v>0</v>
      </c>
      <c r="I426" s="3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Голубев Юрий Валерьевич (Руководитель группы)</cp:lastModifiedBy>
  <dcterms:created xsi:type="dcterms:W3CDTF">2021-03-24T10:47:12Z</dcterms:created>
  <dcterms:modified xsi:type="dcterms:W3CDTF">2022-02-11T09:08:57Z</dcterms:modified>
</cp:coreProperties>
</file>