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uri.golubev\Documents\Перерывы\Перерывы.2022.01.20\"/>
    </mc:Choice>
  </mc:AlternateContent>
  <bookViews>
    <workbookView xWindow="0" yWindow="0" windowWidth="23040" windowHeight="9060"/>
  </bookViews>
  <sheets>
    <sheet name="Лист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7" i="1" l="1"/>
  <c r="H176" i="1"/>
  <c r="H175" i="1"/>
  <c r="H174" i="1"/>
  <c r="H173" i="1"/>
  <c r="H172" i="1"/>
  <c r="I169" i="1"/>
  <c r="I168" i="1"/>
  <c r="I167" i="1"/>
  <c r="D167" i="1"/>
  <c r="D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I58" i="1"/>
  <c r="I57" i="1"/>
  <c r="I56" i="1"/>
  <c r="I12" i="1" s="1"/>
  <c r="D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I25" i="1"/>
  <c r="I24" i="1"/>
  <c r="I23" i="1"/>
  <c r="I20" i="1" s="1"/>
  <c r="I22" i="1"/>
  <c r="I21" i="1" s="1"/>
  <c r="I18" i="1"/>
  <c r="I16" i="1"/>
  <c r="D10" i="1"/>
  <c r="D9" i="1"/>
  <c r="D8" i="1"/>
  <c r="H7" i="1"/>
  <c r="H6" i="1"/>
  <c r="H5" i="1"/>
  <c r="I9" i="1" l="1"/>
  <c r="I13" i="1"/>
  <c r="I17" i="1" s="1"/>
  <c r="I15" i="1"/>
  <c r="I8" i="1"/>
  <c r="I10" i="1"/>
  <c r="I14" i="1"/>
  <c r="I19" i="1" s="1"/>
  <c r="I11" i="1" l="1"/>
</calcChain>
</file>

<file path=xl/sharedStrings.xml><?xml version="1.0" encoding="utf-8"?>
<sst xmlns="http://schemas.openxmlformats.org/spreadsheetml/2006/main" count="388" uniqueCount="100">
  <si>
    <t>ДОБ</t>
  </si>
  <si>
    <t>ЧАСЫ</t>
  </si>
  <si>
    <t xml:space="preserve"> план</t>
  </si>
  <si>
    <t>Р</t>
  </si>
  <si>
    <t>09:00 - 18:00</t>
  </si>
  <si>
    <t>Николаева Марина Игоревна</t>
  </si>
  <si>
    <t xml:space="preserve"> факт</t>
  </si>
  <si>
    <t>доп смена</t>
  </si>
  <si>
    <t>Всего отсутствует</t>
  </si>
  <si>
    <t>Общее кол-во часов в сутки</t>
  </si>
  <si>
    <t>кол-во ставок в доп за сутки 11 ч</t>
  </si>
  <si>
    <t>Кол-во доп часов за сутки</t>
  </si>
  <si>
    <t>чел</t>
  </si>
  <si>
    <t>ОПЕРАТОРЫ 2/2</t>
  </si>
  <si>
    <t>ставок</t>
  </si>
  <si>
    <t>К</t>
  </si>
  <si>
    <t>08:00-20:00</t>
  </si>
  <si>
    <t>Пальтова Юлия Сергеевна</t>
  </si>
  <si>
    <t>09:30-21:30</t>
  </si>
  <si>
    <t>Туник Татьяна Михайловна</t>
  </si>
  <si>
    <t>09:00-21:00</t>
  </si>
  <si>
    <t>О</t>
  </si>
  <si>
    <t>07:00-19:00</t>
  </si>
  <si>
    <t>08:00-12:00</t>
  </si>
  <si>
    <t>08:00-19:00</t>
  </si>
  <si>
    <t>С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</si>
  <si>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</si>
  <si>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ФЕВРАЛЬ</t>
  </si>
  <si>
    <t>СТ</t>
  </si>
  <si>
    <t>АДМИНЫ</t>
  </si>
  <si>
    <t>Больничные за смену (Б)</t>
  </si>
  <si>
    <t>Больничные за смену (Б), час</t>
  </si>
  <si>
    <t>Отпуска за смену (О, А, НН)</t>
  </si>
  <si>
    <t>Кол-во специалистов в сутки (00:00-00:00) (с полудневками)</t>
  </si>
  <si>
    <t>кол-во ставок за сутки (с полудневками)</t>
  </si>
  <si>
    <t>Кол-во специалистов по графику</t>
  </si>
  <si>
    <t>Кол-во специалистов перенос/обмен</t>
  </si>
  <si>
    <t>Кол-во специалистов (с п/д, без допов)</t>
  </si>
  <si>
    <t>кол-во ставок за сутки 2/2 сп/д</t>
  </si>
  <si>
    <t>кол-во спецов в доп за сутки (с полудневками)</t>
  </si>
  <si>
    <t>кол-во специалистов в смену в доп часах</t>
  </si>
  <si>
    <t>кол-во специалистов в смену</t>
  </si>
  <si>
    <t>кол-во ставок 5/2 в смену</t>
  </si>
  <si>
    <t>ОПЕРАТОРЫ 5/2</t>
  </si>
  <si>
    <t>09:00-18:00</t>
  </si>
  <si>
    <t>Румянцева Кристина Романовна</t>
  </si>
  <si>
    <t>9:00-18:00</t>
  </si>
  <si>
    <t>Тетерко Ксения Андреевна</t>
  </si>
  <si>
    <t>7:00-16:00</t>
  </si>
  <si>
    <t>Халцонен Юлия Игоревна</t>
  </si>
  <si>
    <t>Куницына Диана Анатольевна</t>
  </si>
  <si>
    <t>Орлова Наталья Сергеевна</t>
  </si>
  <si>
    <t>Тыренко Артем Андреевич</t>
  </si>
  <si>
    <t>кол-во ставок 2/2 в смену</t>
  </si>
  <si>
    <t>Михайлова Елизавета Андреевна</t>
  </si>
  <si>
    <t>Вишневская Ольга Сергеевна</t>
  </si>
  <si>
    <t>Джумагулова Анастасия Владимировна</t>
  </si>
  <si>
    <t>ВАКАНСИЯ</t>
  </si>
  <si>
    <t>Зобова Анастасия Юрьевна</t>
  </si>
  <si>
    <t>07:30-19:30</t>
  </si>
  <si>
    <t>Яглова Ольга Николаевна</t>
  </si>
  <si>
    <t>Березина Ольга Юрьевна</t>
  </si>
  <si>
    <t>Нашивочникова Людмила Николаевна</t>
  </si>
  <si>
    <t>Шевелева Оксана Николаевна</t>
  </si>
  <si>
    <t>Андреева Наталья Сергеевна</t>
  </si>
  <si>
    <t>Прошина Наталья Борисовна</t>
  </si>
  <si>
    <t>Немчина Екатерина Николаевна</t>
  </si>
  <si>
    <t>Султанбекова Елизавета Гаджимурадовна</t>
  </si>
  <si>
    <t>Озимкова Юлия Александровна</t>
  </si>
  <si>
    <t>08:30-20:30</t>
  </si>
  <si>
    <t>Лукьянова Татьяна Владимировна</t>
  </si>
  <si>
    <t>Матюшкина Юлия Сергеевна</t>
  </si>
  <si>
    <t>Некрасова Юлия Михайловна</t>
  </si>
  <si>
    <t>Дроздова Елена Юрьевна</t>
  </si>
  <si>
    <t>Иванова Елена Алексеевна</t>
  </si>
  <si>
    <t>Кудрявцева Елизавета Михайловна</t>
  </si>
  <si>
    <t xml:space="preserve">             </t>
  </si>
  <si>
    <t>Козлова Евгения Григорьевна</t>
  </si>
  <si>
    <t>Кошелев Сергей Андреевич</t>
  </si>
  <si>
    <t>Ахунзянова Юлия Юрьевна</t>
  </si>
  <si>
    <t>Дубов Николай Михайлович</t>
  </si>
  <si>
    <t>Хорькова Ольга Сергеевна</t>
  </si>
  <si>
    <t>Шарифова Мадина Комилжоновна</t>
  </si>
  <si>
    <t>Смирнова Анастасия Ивановна</t>
  </si>
  <si>
    <t>Гусева Светлана Анатольевна</t>
  </si>
  <si>
    <t>Маринина Елена Владимировна</t>
  </si>
  <si>
    <t>Кол-во ставок 11ч.</t>
  </si>
  <si>
    <t>Кол-во спецов с неполным днем</t>
  </si>
  <si>
    <t>ОПЕРАТОРЫ  неполного рабочего  дня</t>
  </si>
  <si>
    <t>ВАКАНСИЯ (0,5)</t>
  </si>
  <si>
    <t>ВАКАНСИЯ (0,25)</t>
  </si>
  <si>
    <t>ПН</t>
  </si>
  <si>
    <t>ВО в смену</t>
  </si>
  <si>
    <t>8:00-17:00</t>
  </si>
  <si>
    <t>Адонина Анна Андреевна</t>
  </si>
  <si>
    <t>Емельянов Владислав Андреевич</t>
  </si>
  <si>
    <t>Калинин Сергей Юрьевич</t>
  </si>
  <si>
    <t>ВО</t>
  </si>
  <si>
    <t>Зуева Людмила Николаевна</t>
  </si>
  <si>
    <t>Дроздик Анна Сергеевна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</si>
</sst>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;0;"/>
    <numFmt numFmtId="165" formatCode="0.0"/>
  </numFmts>
  <fonts count="2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9" tint="-9.9978637043366805E-2"/>
      <name val="Calibri"/>
      <family val="2"/>
      <charset val="204"/>
      <scheme val="minor"/>
    </font>
    <font>
      <b/>
      <sz val="11"/>
      <name val="Century"/>
      <family val="1"/>
      <charset val="204"/>
    </font>
    <font>
      <sz val="11"/>
      <name val="Century"/>
      <family val="1"/>
      <charset val="204"/>
    </font>
    <font>
      <b/>
      <sz val="26"/>
      <color theme="3"/>
      <name val="Calibri Light"/>
      <family val="2"/>
      <scheme val="major"/>
    </font>
    <font>
      <b/>
      <sz val="11"/>
      <color theme="3"/>
      <name val="Century"/>
      <family val="1"/>
      <charset val="204"/>
    </font>
    <font>
      <sz val="11"/>
      <color theme="1"/>
      <name val="Century"/>
      <family val="1"/>
      <charset val="204"/>
    </font>
    <font>
      <b/>
      <sz val="11"/>
      <color theme="0"/>
      <name val="Century"/>
      <family val="1"/>
      <charset val="204"/>
    </font>
    <font>
      <b/>
      <sz val="11"/>
      <color theme="9" tint="-0.749992370372631"/>
      <name val="Century"/>
      <family val="1"/>
      <charset val="204"/>
    </font>
    <font>
      <sz val="11"/>
      <color theme="0" tint="-0.249977111117893"/>
      <name val="Century"/>
      <family val="1"/>
      <charset val="204"/>
    </font>
    <font>
      <sz val="14"/>
      <color theme="1"/>
      <name val="Century"/>
      <family val="1"/>
      <charset val="204"/>
    </font>
    <font>
      <b/>
      <sz val="11"/>
      <color theme="1"/>
      <name val="Century"/>
      <family val="1"/>
      <charset val="204"/>
    </font>
    <font>
      <b/>
      <sz val="11"/>
      <color theme="7" tint="0.59999389629810485"/>
      <name val="Century"/>
      <family val="1"/>
      <charset val="204"/>
    </font>
    <font>
      <b/>
      <sz val="11"/>
      <color rgb="FFFFC000"/>
      <name val="Century"/>
      <family val="1"/>
      <charset val="204"/>
    </font>
    <font>
      <b/>
      <sz val="11"/>
      <color theme="4" tint="0.59999389629810485"/>
      <name val="Century"/>
      <family val="1"/>
      <charset val="204"/>
    </font>
    <font>
      <b/>
      <sz val="11"/>
      <color theme="1" tint="0.34998626667073579"/>
      <name val="Century"/>
      <family val="1"/>
      <charset val="204"/>
    </font>
    <font>
      <b/>
      <sz val="11"/>
      <color rgb="FF92D050"/>
      <name val="Century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theme="9" tint="-9.9978637043366805E-2"/>
      <name val="Calibri"/>
      <family val="2"/>
      <charset val="204"/>
      <scheme val="minor"/>
    </font>
    <font>
      <sz val="14"/>
      <name val="Century"/>
      <family val="1"/>
      <charset val="204"/>
    </font>
    <font>
      <b/>
      <sz val="14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4"/>
      <color rgb="FFFF0000"/>
      <name val="Century"/>
      <family val="1"/>
      <charset val="204"/>
    </font>
    <font>
      <sz val="14"/>
      <color theme="0" tint="-0.249977111117893"/>
      <name val="Century"/>
      <family val="1"/>
      <charset val="204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749992370372631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09">
    <xf numFmtId="0" fontId="0" fillId="0" borderId="0" xfId="0"/>
    <xf numFmtId="0" fontId="3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0" fontId="1" fillId="2" borderId="17" xfId="0" applyFont="1" applyFill="1" applyBorder="1"/>
    <xf numFmtId="0" fontId="1" fillId="3" borderId="0" xfId="0" applyFont="1" applyFill="1" applyBorder="1"/>
    <xf numFmtId="0" fontId="1" fillId="3" borderId="4" xfId="0" applyFont="1" applyFill="1" applyBorder="1"/>
    <xf numFmtId="0" fontId="4" fillId="2" borderId="0" xfId="0" applyFont="1" applyFill="1" applyBorder="1" applyAlignment="1">
      <alignment vertical="center"/>
    </xf>
    <xf numFmtId="0" fontId="5" fillId="8" borderId="2" xfId="0" applyFont="1" applyFill="1" applyBorder="1" applyAlignment="1">
      <alignment horizontal="center" vertical="top"/>
    </xf>
    <xf numFmtId="0" fontId="1" fillId="8" borderId="0" xfId="0" applyFont="1" applyFill="1" applyBorder="1" applyAlignment="1">
      <alignment horizontal="center" vertical="top"/>
    </xf>
    <xf numFmtId="0" fontId="1" fillId="8" borderId="4" xfId="0" applyFont="1" applyFill="1" applyBorder="1" applyAlignment="1">
      <alignment horizontal="center" vertical="top"/>
    </xf>
    <xf numFmtId="0" fontId="5" fillId="8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49" fontId="9" fillId="9" borderId="1" xfId="1" applyNumberFormat="1" applyFont="1" applyFill="1" applyBorder="1" applyAlignment="1">
      <alignment vertical="top"/>
    </xf>
    <xf numFmtId="49" fontId="9" fillId="0" borderId="0" xfId="1" applyNumberFormat="1" applyFont="1" applyFill="1" applyBorder="1" applyAlignment="1">
      <alignment vertical="top"/>
    </xf>
    <xf numFmtId="49" fontId="9" fillId="0" borderId="0" xfId="1" applyNumberFormat="1" applyFont="1" applyFill="1" applyBorder="1" applyAlignment="1">
      <alignment horizontal="center" vertical="center"/>
    </xf>
    <xf numFmtId="164" fontId="10" fillId="10" borderId="0" xfId="0" applyNumberFormat="1" applyFont="1" applyFill="1" applyBorder="1" applyAlignment="1">
      <alignment horizontal="left" vertical="center"/>
    </xf>
    <xf numFmtId="0" fontId="11" fillId="11" borderId="6" xfId="0" applyFont="1" applyFill="1" applyBorder="1" applyAlignment="1">
      <alignment horizontal="center" vertical="center"/>
    </xf>
    <xf numFmtId="0" fontId="11" fillId="11" borderId="2" xfId="0" applyFont="1" applyFill="1" applyBorder="1" applyAlignment="1">
      <alignment horizontal="center" vertical="center"/>
    </xf>
    <xf numFmtId="0" fontId="11" fillId="11" borderId="3" xfId="0" applyFont="1" applyFill="1" applyBorder="1" applyAlignment="1">
      <alignment horizontal="center" vertical="center"/>
    </xf>
    <xf numFmtId="17" fontId="11" fillId="11" borderId="3" xfId="0" applyNumberFormat="1" applyFont="1" applyFill="1" applyBorder="1" applyAlignment="1">
      <alignment horizontal="center" vertical="center"/>
    </xf>
    <xf numFmtId="0" fontId="10" fillId="11" borderId="2" xfId="0" applyFont="1" applyFill="1" applyBorder="1"/>
    <xf numFmtId="0" fontId="12" fillId="11" borderId="7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1" borderId="0" xfId="0" applyFont="1" applyFill="1" applyBorder="1" applyAlignment="1">
      <alignment horizontal="center" vertical="center"/>
    </xf>
    <xf numFmtId="0" fontId="11" fillId="11" borderId="7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10" fillId="2" borderId="12" xfId="0" applyFont="1" applyFill="1" applyBorder="1"/>
    <xf numFmtId="0" fontId="1" fillId="2" borderId="10" xfId="0" applyFont="1" applyFill="1" applyBorder="1"/>
    <xf numFmtId="0" fontId="1" fillId="2" borderId="11" xfId="0" applyFont="1" applyFill="1" applyBorder="1" applyAlignment="1">
      <alignment horizontal="left" vertical="top"/>
    </xf>
    <xf numFmtId="0" fontId="10" fillId="3" borderId="12" xfId="0" applyFont="1" applyFill="1" applyBorder="1"/>
    <xf numFmtId="0" fontId="10" fillId="3" borderId="11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4" fillId="2" borderId="0" xfId="0" applyFont="1" applyFill="1" applyBorder="1"/>
    <xf numFmtId="0" fontId="10" fillId="3" borderId="7" xfId="0" applyFont="1" applyFill="1" applyBorder="1"/>
    <xf numFmtId="0" fontId="10" fillId="3" borderId="1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0" fontId="10" fillId="2" borderId="16" xfId="0" applyFont="1" applyFill="1" applyBorder="1"/>
    <xf numFmtId="0" fontId="10" fillId="2" borderId="17" xfId="0" applyFont="1" applyFill="1" applyBorder="1"/>
    <xf numFmtId="0" fontId="6" fillId="2" borderId="17" xfId="0" applyFont="1" applyFill="1" applyBorder="1" applyAlignment="1">
      <alignment horizontal="center" vertical="center"/>
    </xf>
    <xf numFmtId="0" fontId="10" fillId="2" borderId="19" xfId="0" applyFont="1" applyFill="1" applyBorder="1"/>
    <xf numFmtId="0" fontId="1" fillId="2" borderId="18" xfId="0" applyFont="1" applyFill="1" applyBorder="1" applyAlignment="1">
      <alignment horizontal="left" vertical="top"/>
    </xf>
    <xf numFmtId="0" fontId="10" fillId="3" borderId="19" xfId="0" applyFont="1" applyFill="1" applyBorder="1"/>
    <xf numFmtId="0" fontId="10" fillId="3" borderId="18" xfId="0" applyFont="1" applyFill="1" applyBorder="1" applyAlignment="1">
      <alignment horizontal="center" vertical="center"/>
    </xf>
    <xf numFmtId="0" fontId="10" fillId="8" borderId="17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vertical="center"/>
    </xf>
    <xf numFmtId="0" fontId="15" fillId="4" borderId="0" xfId="0" applyFont="1" applyFill="1" applyBorder="1" applyAlignment="1">
      <alignment vertical="center"/>
    </xf>
    <xf numFmtId="0" fontId="15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left" vertical="center"/>
    </xf>
    <xf numFmtId="0" fontId="10" fillId="4" borderId="0" xfId="0" applyFont="1" applyFill="1" applyBorder="1" applyAlignment="1">
      <alignment horizontal="left" vertical="center"/>
    </xf>
    <xf numFmtId="0" fontId="11" fillId="4" borderId="0" xfId="0" applyFont="1" applyFill="1" applyBorder="1" applyAlignment="1">
      <alignment horizontal="left" vertical="center"/>
    </xf>
    <xf numFmtId="0" fontId="11" fillId="4" borderId="0" xfId="0" applyFont="1" applyFill="1" applyBorder="1" applyAlignment="1">
      <alignment horizontal="center" vertical="center"/>
    </xf>
    <xf numFmtId="1" fontId="11" fillId="4" borderId="0" xfId="0" applyNumberFormat="1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left" vertical="center"/>
    </xf>
    <xf numFmtId="0" fontId="16" fillId="4" borderId="0" xfId="0" applyFont="1" applyFill="1" applyBorder="1" applyAlignment="1">
      <alignment horizontal="center" vertical="center"/>
    </xf>
    <xf numFmtId="1" fontId="16" fillId="4" borderId="0" xfId="0" applyNumberFormat="1" applyFont="1" applyFill="1" applyBorder="1" applyAlignment="1">
      <alignment horizontal="center" vertical="center"/>
    </xf>
    <xf numFmtId="1" fontId="17" fillId="4" borderId="0" xfId="0" applyNumberFormat="1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left" vertical="center"/>
    </xf>
    <xf numFmtId="0" fontId="18" fillId="12" borderId="0" xfId="0" applyFont="1" applyFill="1" applyBorder="1" applyAlignment="1">
      <alignment horizontal="left" vertical="center"/>
    </xf>
    <xf numFmtId="0" fontId="18" fillId="4" borderId="0" xfId="0" applyFont="1" applyFill="1" applyBorder="1" applyAlignment="1">
      <alignment horizontal="center" vertical="center"/>
    </xf>
    <xf numFmtId="1" fontId="18" fillId="4" borderId="0" xfId="0" applyNumberFormat="1" applyFont="1" applyFill="1" applyBorder="1" applyAlignment="1">
      <alignment horizontal="center" vertical="center"/>
    </xf>
    <xf numFmtId="165" fontId="18" fillId="4" borderId="0" xfId="0" applyNumberFormat="1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left" vertical="center"/>
    </xf>
    <xf numFmtId="0" fontId="11" fillId="13" borderId="0" xfId="0" applyFont="1" applyFill="1" applyBorder="1" applyAlignment="1">
      <alignment horizontal="left" vertical="center"/>
    </xf>
    <xf numFmtId="0" fontId="11" fillId="13" borderId="0" xfId="0" applyFont="1" applyFill="1" applyBorder="1" applyAlignment="1">
      <alignment horizontal="center" vertical="center"/>
    </xf>
    <xf numFmtId="1" fontId="11" fillId="13" borderId="0" xfId="0" applyNumberFormat="1" applyFont="1" applyFill="1" applyBorder="1" applyAlignment="1">
      <alignment horizontal="center" vertical="center"/>
    </xf>
    <xf numFmtId="0" fontId="19" fillId="13" borderId="0" xfId="0" applyFont="1" applyFill="1" applyBorder="1" applyAlignment="1">
      <alignment horizontal="center" vertical="center"/>
    </xf>
    <xf numFmtId="1" fontId="20" fillId="13" borderId="0" xfId="0" applyNumberFormat="1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vertical="center"/>
    </xf>
    <xf numFmtId="0" fontId="10" fillId="2" borderId="10" xfId="0" applyFont="1" applyFill="1" applyBorder="1"/>
    <xf numFmtId="0" fontId="6" fillId="2" borderId="2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vertical="center"/>
    </xf>
    <xf numFmtId="0" fontId="10" fillId="2" borderId="23" xfId="0" applyFont="1" applyFill="1" applyBorder="1"/>
    <xf numFmtId="0" fontId="10" fillId="2" borderId="4" xfId="0" applyFont="1" applyFill="1" applyBorder="1"/>
    <xf numFmtId="0" fontId="6" fillId="2" borderId="5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vertical="center"/>
    </xf>
    <xf numFmtId="0" fontId="10" fillId="2" borderId="3" xfId="0" applyFont="1" applyFill="1" applyBorder="1"/>
    <xf numFmtId="0" fontId="10" fillId="3" borderId="2" xfId="0" applyFont="1" applyFill="1" applyBorder="1"/>
    <xf numFmtId="0" fontId="10" fillId="3" borderId="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14" fillId="2" borderId="1" xfId="0" applyFont="1" applyFill="1" applyBorder="1"/>
    <xf numFmtId="0" fontId="10" fillId="3" borderId="0" xfId="0" applyFont="1" applyFill="1" applyBorder="1"/>
    <xf numFmtId="0" fontId="10" fillId="2" borderId="26" xfId="0" applyFont="1" applyFill="1" applyBorder="1"/>
    <xf numFmtId="0" fontId="6" fillId="2" borderId="18" xfId="0" applyFont="1" applyFill="1" applyBorder="1" applyAlignment="1">
      <alignment horizontal="center" vertical="center"/>
    </xf>
    <xf numFmtId="0" fontId="10" fillId="2" borderId="18" xfId="0" applyFont="1" applyFill="1" applyBorder="1"/>
    <xf numFmtId="0" fontId="10" fillId="3" borderId="17" xfId="0" applyFont="1" applyFill="1" applyBorder="1"/>
    <xf numFmtId="0" fontId="6" fillId="5" borderId="0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vertical="center"/>
    </xf>
    <xf numFmtId="0" fontId="10" fillId="5" borderId="0" xfId="0" applyFont="1" applyFill="1" applyBorder="1" applyAlignment="1">
      <alignment horizontal="center" vertical="center"/>
    </xf>
    <xf numFmtId="0" fontId="20" fillId="13" borderId="0" xfId="0" applyFont="1" applyFill="1" applyBorder="1" applyAlignment="1">
      <alignment horizontal="center" vertical="center"/>
    </xf>
    <xf numFmtId="0" fontId="21" fillId="2" borderId="9" xfId="0" applyFont="1" applyFill="1" applyBorder="1" applyAlignment="1">
      <alignment horizontal="center" vertical="center"/>
    </xf>
    <xf numFmtId="0" fontId="21" fillId="2" borderId="12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2" fillId="2" borderId="10" xfId="0" applyFont="1" applyFill="1" applyBorder="1" applyAlignment="1">
      <alignment vertical="center"/>
    </xf>
    <xf numFmtId="0" fontId="22" fillId="2" borderId="11" xfId="0" applyFont="1" applyFill="1" applyBorder="1" applyAlignment="1">
      <alignment horizontal="left" vertical="center"/>
    </xf>
    <xf numFmtId="0" fontId="22" fillId="3" borderId="10" xfId="0" applyFont="1" applyFill="1" applyBorder="1"/>
    <xf numFmtId="0" fontId="22" fillId="3" borderId="11" xfId="0" applyFont="1" applyFill="1" applyBorder="1" applyAlignment="1">
      <alignment horizontal="center" vertical="center"/>
    </xf>
    <xf numFmtId="0" fontId="23" fillId="2" borderId="10" xfId="0" applyFont="1" applyFill="1" applyBorder="1" applyAlignment="1">
      <alignment horizontal="center"/>
    </xf>
    <xf numFmtId="0" fontId="21" fillId="2" borderId="13" xfId="0" applyFont="1" applyFill="1" applyBorder="1" applyAlignment="1">
      <alignment horizontal="center" vertical="center"/>
    </xf>
    <xf numFmtId="0" fontId="21" fillId="2" borderId="7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vertical="center"/>
    </xf>
    <xf numFmtId="0" fontId="22" fillId="3" borderId="0" xfId="0" applyFont="1" applyFill="1" applyBorder="1"/>
    <xf numFmtId="0" fontId="22" fillId="3" borderId="1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/>
    </xf>
    <xf numFmtId="0" fontId="21" fillId="2" borderId="15" xfId="0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center" vertical="center"/>
    </xf>
    <xf numFmtId="0" fontId="21" fillId="2" borderId="5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vertical="center"/>
    </xf>
    <xf numFmtId="0" fontId="22" fillId="2" borderId="5" xfId="0" applyFont="1" applyFill="1" applyBorder="1" applyAlignment="1">
      <alignment horizontal="left" vertical="center"/>
    </xf>
    <xf numFmtId="0" fontId="22" fillId="3" borderId="4" xfId="0" applyFont="1" applyFill="1" applyBorder="1"/>
    <xf numFmtId="0" fontId="22" fillId="3" borderId="5" xfId="0" applyFont="1" applyFill="1" applyBorder="1" applyAlignment="1">
      <alignment horizontal="center" vertical="center"/>
    </xf>
    <xf numFmtId="0" fontId="22" fillId="8" borderId="4" xfId="0" applyFont="1" applyFill="1" applyBorder="1" applyAlignment="1">
      <alignment horizontal="center" vertical="top"/>
    </xf>
    <xf numFmtId="0" fontId="22" fillId="2" borderId="1" xfId="0" applyFont="1" applyFill="1" applyBorder="1" applyAlignment="1">
      <alignment horizontal="left" vertical="center"/>
    </xf>
    <xf numFmtId="0" fontId="23" fillId="8" borderId="0" xfId="0" applyFont="1" applyFill="1" applyBorder="1" applyAlignment="1">
      <alignment horizontal="center"/>
    </xf>
    <xf numFmtId="0" fontId="21" fillId="2" borderId="16" xfId="0" applyFont="1" applyFill="1" applyBorder="1" applyAlignment="1">
      <alignment horizontal="center" vertical="center"/>
    </xf>
    <xf numFmtId="0" fontId="21" fillId="2" borderId="19" xfId="0" applyFont="1" applyFill="1" applyBorder="1" applyAlignment="1">
      <alignment horizontal="center" vertical="center"/>
    </xf>
    <xf numFmtId="0" fontId="21" fillId="2" borderId="18" xfId="0" applyFont="1" applyFill="1" applyBorder="1" applyAlignment="1">
      <alignment horizontal="center" vertical="center"/>
    </xf>
    <xf numFmtId="0" fontId="22" fillId="2" borderId="19" xfId="0" applyFont="1" applyFill="1" applyBorder="1"/>
    <xf numFmtId="0" fontId="22" fillId="2" borderId="17" xfId="0" applyFont="1" applyFill="1" applyBorder="1"/>
    <xf numFmtId="0" fontId="22" fillId="2" borderId="18" xfId="0" applyFont="1" applyFill="1" applyBorder="1" applyAlignment="1">
      <alignment horizontal="left"/>
    </xf>
    <xf numFmtId="0" fontId="22" fillId="3" borderId="17" xfId="0" applyFont="1" applyFill="1" applyBorder="1"/>
    <xf numFmtId="0" fontId="22" fillId="3" borderId="18" xfId="0" applyFont="1" applyFill="1" applyBorder="1" applyAlignment="1">
      <alignment horizontal="center" vertical="center"/>
    </xf>
    <xf numFmtId="0" fontId="22" fillId="8" borderId="17" xfId="0" applyFont="1" applyFill="1" applyBorder="1" applyAlignment="1">
      <alignment horizontal="center" vertical="top"/>
    </xf>
    <xf numFmtId="0" fontId="25" fillId="6" borderId="13" xfId="0" applyFont="1" applyFill="1" applyBorder="1" applyAlignment="1">
      <alignment horizontal="center" vertical="center"/>
    </xf>
    <xf numFmtId="0" fontId="25" fillId="6" borderId="7" xfId="0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/>
    </xf>
    <xf numFmtId="0" fontId="25" fillId="6" borderId="0" xfId="0" applyFont="1" applyFill="1" applyBorder="1" applyAlignment="1">
      <alignment horizontal="center" vertical="center"/>
    </xf>
    <xf numFmtId="0" fontId="26" fillId="6" borderId="0" xfId="0" applyFont="1" applyFill="1" applyBorder="1" applyAlignment="1">
      <alignment vertical="center"/>
    </xf>
    <xf numFmtId="0" fontId="26" fillId="6" borderId="1" xfId="0" applyFont="1" applyFill="1" applyBorder="1" applyAlignment="1">
      <alignment horizontal="left" vertical="center"/>
    </xf>
    <xf numFmtId="0" fontId="26" fillId="3" borderId="0" xfId="0" applyFont="1" applyFill="1" applyBorder="1"/>
    <xf numFmtId="0" fontId="26" fillId="3" borderId="1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left" vertical="center"/>
    </xf>
    <xf numFmtId="0" fontId="25" fillId="6" borderId="15" xfId="0" applyFont="1" applyFill="1" applyBorder="1" applyAlignment="1">
      <alignment horizontal="center" vertical="center"/>
    </xf>
    <xf numFmtId="0" fontId="25" fillId="6" borderId="8" xfId="0" applyFont="1" applyFill="1" applyBorder="1" applyAlignment="1">
      <alignment horizontal="center" vertical="center"/>
    </xf>
    <xf numFmtId="0" fontId="25" fillId="6" borderId="5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0" fontId="26" fillId="6" borderId="4" xfId="0" applyFont="1" applyFill="1" applyBorder="1" applyAlignment="1">
      <alignment vertical="center"/>
    </xf>
    <xf numFmtId="0" fontId="26" fillId="6" borderId="5" xfId="0" applyFont="1" applyFill="1" applyBorder="1" applyAlignment="1">
      <alignment horizontal="left" vertical="center"/>
    </xf>
    <xf numFmtId="0" fontId="26" fillId="3" borderId="4" xfId="0" applyFont="1" applyFill="1" applyBorder="1"/>
    <xf numFmtId="0" fontId="26" fillId="3" borderId="5" xfId="0" applyFont="1" applyFill="1" applyBorder="1" applyAlignment="1">
      <alignment horizontal="center" vertical="center"/>
    </xf>
    <xf numFmtId="0" fontId="25" fillId="6" borderId="20" xfId="0" applyFont="1" applyFill="1" applyBorder="1" applyAlignment="1">
      <alignment horizontal="center" vertical="center"/>
    </xf>
    <xf numFmtId="0" fontId="25" fillId="6" borderId="6" xfId="0" applyFont="1" applyFill="1" applyBorder="1" applyAlignment="1">
      <alignment horizontal="center" vertical="center"/>
    </xf>
    <xf numFmtId="0" fontId="25" fillId="6" borderId="3" xfId="0" applyFont="1" applyFill="1" applyBorder="1" applyAlignment="1">
      <alignment horizontal="center" vertical="center"/>
    </xf>
    <xf numFmtId="0" fontId="25" fillId="6" borderId="2" xfId="0" applyFont="1" applyFill="1" applyBorder="1" applyAlignment="1">
      <alignment horizontal="center" vertical="center"/>
    </xf>
    <xf numFmtId="0" fontId="26" fillId="6" borderId="2" xfId="0" applyFont="1" applyFill="1" applyBorder="1" applyAlignment="1">
      <alignment vertical="center"/>
    </xf>
    <xf numFmtId="0" fontId="26" fillId="6" borderId="3" xfId="0" applyFont="1" applyFill="1" applyBorder="1" applyAlignment="1">
      <alignment horizontal="left" vertical="center"/>
    </xf>
    <xf numFmtId="0" fontId="26" fillId="3" borderId="2" xfId="0" applyFont="1" applyFill="1" applyBorder="1"/>
    <xf numFmtId="0" fontId="26" fillId="3" borderId="3" xfId="0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horizontal="left" vertical="center"/>
    </xf>
    <xf numFmtId="0" fontId="22" fillId="8" borderId="0" xfId="0" applyFont="1" applyFill="1" applyBorder="1" applyAlignment="1">
      <alignment horizontal="center"/>
    </xf>
    <xf numFmtId="0" fontId="25" fillId="6" borderId="16" xfId="0" applyFont="1" applyFill="1" applyBorder="1" applyAlignment="1">
      <alignment horizontal="center" vertical="center"/>
    </xf>
    <xf numFmtId="0" fontId="25" fillId="6" borderId="19" xfId="0" applyFont="1" applyFill="1" applyBorder="1" applyAlignment="1">
      <alignment horizontal="center" vertical="center"/>
    </xf>
    <xf numFmtId="0" fontId="25" fillId="6" borderId="18" xfId="0" applyFont="1" applyFill="1" applyBorder="1" applyAlignment="1">
      <alignment horizontal="center" vertical="center"/>
    </xf>
    <xf numFmtId="0" fontId="25" fillId="6" borderId="17" xfId="0" applyFont="1" applyFill="1" applyBorder="1" applyAlignment="1">
      <alignment horizontal="center" vertical="center"/>
    </xf>
    <xf numFmtId="0" fontId="26" fillId="6" borderId="17" xfId="0" applyFont="1" applyFill="1" applyBorder="1" applyAlignment="1">
      <alignment vertical="center"/>
    </xf>
    <xf numFmtId="0" fontId="26" fillId="6" borderId="18" xfId="0" applyFont="1" applyFill="1" applyBorder="1" applyAlignment="1">
      <alignment horizontal="left" vertical="center"/>
    </xf>
    <xf numFmtId="0" fontId="26" fillId="3" borderId="17" xfId="0" applyFont="1" applyFill="1" applyBorder="1"/>
    <xf numFmtId="0" fontId="26" fillId="3" borderId="18" xfId="0" applyFont="1" applyFill="1" applyBorder="1" applyAlignment="1">
      <alignment horizontal="center" vertical="center"/>
    </xf>
    <xf numFmtId="0" fontId="24" fillId="2" borderId="1" xfId="0" applyFont="1" applyFill="1" applyBorder="1"/>
    <xf numFmtId="0" fontId="21" fillId="2" borderId="6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vertical="center"/>
    </xf>
    <xf numFmtId="0" fontId="22" fillId="2" borderId="3" xfId="0" applyFont="1" applyFill="1" applyBorder="1" applyAlignment="1">
      <alignment horizontal="left" vertical="center"/>
    </xf>
    <xf numFmtId="0" fontId="22" fillId="3" borderId="2" xfId="0" applyFont="1" applyFill="1" applyBorder="1"/>
    <xf numFmtId="0" fontId="22" fillId="3" borderId="3" xfId="0" applyFont="1" applyFill="1" applyBorder="1" applyAlignment="1">
      <alignment horizontal="center" vertical="center"/>
    </xf>
    <xf numFmtId="0" fontId="25" fillId="6" borderId="9" xfId="0" applyFont="1" applyFill="1" applyBorder="1" applyAlignment="1">
      <alignment horizontal="center" vertical="center"/>
    </xf>
    <xf numFmtId="0" fontId="25" fillId="6" borderId="12" xfId="0" applyFont="1" applyFill="1" applyBorder="1" applyAlignment="1">
      <alignment horizontal="center" vertical="center"/>
    </xf>
    <xf numFmtId="0" fontId="25" fillId="6" borderId="11" xfId="0" applyFont="1" applyFill="1" applyBorder="1" applyAlignment="1">
      <alignment horizontal="center" vertical="center"/>
    </xf>
    <xf numFmtId="0" fontId="25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vertical="center"/>
    </xf>
    <xf numFmtId="0" fontId="26" fillId="6" borderId="11" xfId="0" applyFont="1" applyFill="1" applyBorder="1" applyAlignment="1">
      <alignment horizontal="left" vertical="center"/>
    </xf>
    <xf numFmtId="0" fontId="26" fillId="3" borderId="10" xfId="0" applyFont="1" applyFill="1" applyBorder="1"/>
    <xf numFmtId="0" fontId="26" fillId="3" borderId="11" xfId="0" applyFont="1" applyFill="1" applyBorder="1" applyAlignment="1">
      <alignment horizontal="center" vertical="center"/>
    </xf>
    <xf numFmtId="0" fontId="21" fillId="7" borderId="7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0" xfId="0" applyFont="1" applyFill="1" applyBorder="1" applyAlignment="1">
      <alignment horizontal="center" vertical="center"/>
    </xf>
    <xf numFmtId="0" fontId="22" fillId="7" borderId="0" xfId="0" applyFont="1" applyFill="1" applyBorder="1" applyAlignment="1">
      <alignment vertical="center"/>
    </xf>
    <xf numFmtId="0" fontId="22" fillId="7" borderId="1" xfId="0" applyFont="1" applyFill="1" applyBorder="1" applyAlignment="1">
      <alignment horizontal="left" vertical="center"/>
    </xf>
    <xf numFmtId="0" fontId="24" fillId="7" borderId="1" xfId="0" applyFont="1" applyFill="1" applyBorder="1" applyAlignment="1">
      <alignment vertical="center" wrapText="1"/>
    </xf>
    <xf numFmtId="0" fontId="21" fillId="7" borderId="8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7" borderId="4" xfId="0" applyFont="1" applyFill="1" applyBorder="1" applyAlignment="1">
      <alignment vertical="center"/>
    </xf>
    <xf numFmtId="0" fontId="22" fillId="7" borderId="5" xfId="0" applyFont="1" applyFill="1" applyBorder="1" applyAlignment="1">
      <alignment horizontal="left" vertical="center"/>
    </xf>
    <xf numFmtId="0" fontId="22" fillId="2" borderId="13" xfId="0" applyFont="1" applyFill="1" applyBorder="1" applyAlignment="1">
      <alignment horizontal="center"/>
    </xf>
    <xf numFmtId="0" fontId="21" fillId="2" borderId="3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vertical="center" wrapText="1"/>
    </xf>
    <xf numFmtId="0" fontId="22" fillId="2" borderId="16" xfId="0" applyFont="1" applyFill="1" applyBorder="1" applyAlignment="1">
      <alignment horizontal="center"/>
    </xf>
    <xf numFmtId="0" fontId="21" fillId="6" borderId="9" xfId="0" applyFont="1" applyFill="1" applyBorder="1" applyAlignment="1">
      <alignment horizontal="center" vertical="center"/>
    </xf>
    <xf numFmtId="0" fontId="21" fillId="6" borderId="12" xfId="0" applyFont="1" applyFill="1" applyBorder="1" applyAlignment="1">
      <alignment horizontal="center" vertical="center"/>
    </xf>
    <xf numFmtId="0" fontId="21" fillId="6" borderId="11" xfId="0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vertical="center"/>
    </xf>
    <xf numFmtId="0" fontId="22" fillId="6" borderId="11" xfId="0" applyFont="1" applyFill="1" applyBorder="1" applyAlignment="1">
      <alignment horizontal="left" vertical="center"/>
    </xf>
    <xf numFmtId="0" fontId="21" fillId="6" borderId="13" xfId="0" applyFont="1" applyFill="1" applyBorder="1" applyAlignment="1">
      <alignment horizontal="center" vertical="center"/>
    </xf>
    <xf numFmtId="0" fontId="21" fillId="6" borderId="7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0" fontId="21" fillId="6" borderId="0" xfId="0" applyFont="1" applyFill="1" applyBorder="1" applyAlignment="1">
      <alignment horizontal="center" vertical="center"/>
    </xf>
    <xf numFmtId="0" fontId="22" fillId="6" borderId="0" xfId="0" applyFont="1" applyFill="1" applyBorder="1" applyAlignment="1">
      <alignment vertical="center"/>
    </xf>
    <xf numFmtId="0" fontId="14" fillId="6" borderId="1" xfId="0" applyFont="1" applyFill="1" applyBorder="1" applyAlignment="1">
      <alignment horizontal="left" vertical="center"/>
    </xf>
    <xf numFmtId="0" fontId="21" fillId="6" borderId="15" xfId="0" applyFont="1" applyFill="1" applyBorder="1" applyAlignment="1">
      <alignment horizontal="center" vertical="center"/>
    </xf>
    <xf numFmtId="0" fontId="21" fillId="6" borderId="8" xfId="0" applyFont="1" applyFill="1" applyBorder="1" applyAlignment="1">
      <alignment horizontal="center" vertical="center"/>
    </xf>
    <xf numFmtId="0" fontId="21" fillId="6" borderId="5" xfId="0" applyFont="1" applyFill="1" applyBorder="1" applyAlignment="1">
      <alignment horizontal="center" vertical="center"/>
    </xf>
    <xf numFmtId="0" fontId="21" fillId="6" borderId="4" xfId="0" applyFont="1" applyFill="1" applyBorder="1" applyAlignment="1">
      <alignment horizontal="center" vertical="center"/>
    </xf>
    <xf numFmtId="0" fontId="22" fillId="6" borderId="4" xfId="0" applyFont="1" applyFill="1" applyBorder="1" applyAlignment="1">
      <alignment vertical="center"/>
    </xf>
    <xf numFmtId="0" fontId="22" fillId="6" borderId="5" xfId="0" applyFont="1" applyFill="1" applyBorder="1" applyAlignment="1">
      <alignment horizontal="left" vertical="center"/>
    </xf>
    <xf numFmtId="0" fontId="21" fillId="7" borderId="1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10" xfId="0" applyFont="1" applyFill="1" applyBorder="1" applyAlignment="1">
      <alignment horizontal="center" vertical="center"/>
    </xf>
    <xf numFmtId="0" fontId="22" fillId="7" borderId="10" xfId="0" applyFont="1" applyFill="1" applyBorder="1" applyAlignment="1">
      <alignment vertical="center"/>
    </xf>
    <xf numFmtId="0" fontId="22" fillId="7" borderId="11" xfId="0" applyFont="1" applyFill="1" applyBorder="1" applyAlignment="1">
      <alignment horizontal="left" vertical="center"/>
    </xf>
    <xf numFmtId="0" fontId="25" fillId="7" borderId="0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left" vertical="center"/>
    </xf>
    <xf numFmtId="0" fontId="25" fillId="2" borderId="13" xfId="0" applyFont="1" applyFill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vertical="center"/>
    </xf>
    <xf numFmtId="0" fontId="26" fillId="2" borderId="1" xfId="0" applyFont="1" applyFill="1" applyBorder="1" applyAlignment="1">
      <alignment horizontal="left" vertical="center"/>
    </xf>
    <xf numFmtId="0" fontId="24" fillId="2" borderId="1" xfId="0" applyFont="1" applyFill="1" applyBorder="1" applyAlignment="1">
      <alignment horizontal="left" vertical="center"/>
    </xf>
    <xf numFmtId="0" fontId="25" fillId="2" borderId="16" xfId="0" applyFont="1" applyFill="1" applyBorder="1" applyAlignment="1">
      <alignment horizontal="center" vertical="center"/>
    </xf>
    <xf numFmtId="0" fontId="25" fillId="2" borderId="19" xfId="0" applyFont="1" applyFill="1" applyBorder="1" applyAlignment="1">
      <alignment horizontal="center" vertical="center"/>
    </xf>
    <xf numFmtId="0" fontId="25" fillId="2" borderId="18" xfId="0" applyFont="1" applyFill="1" applyBorder="1" applyAlignment="1">
      <alignment horizontal="center" vertical="center"/>
    </xf>
    <xf numFmtId="0" fontId="25" fillId="2" borderId="17" xfId="0" applyFont="1" applyFill="1" applyBorder="1" applyAlignment="1">
      <alignment horizontal="center" vertical="center"/>
    </xf>
    <xf numFmtId="0" fontId="26" fillId="2" borderId="17" xfId="0" applyFont="1" applyFill="1" applyBorder="1" applyAlignment="1">
      <alignment vertical="center"/>
    </xf>
    <xf numFmtId="0" fontId="26" fillId="2" borderId="18" xfId="0" applyFont="1" applyFill="1" applyBorder="1" applyAlignment="1">
      <alignment horizontal="left" vertical="center"/>
    </xf>
    <xf numFmtId="0" fontId="24" fillId="6" borderId="1" xfId="0" applyFont="1" applyFill="1" applyBorder="1" applyAlignment="1">
      <alignment vertical="center" wrapText="1"/>
    </xf>
    <xf numFmtId="0" fontId="24" fillId="6" borderId="1" xfId="0" applyFont="1" applyFill="1" applyBorder="1"/>
    <xf numFmtId="0" fontId="25" fillId="2" borderId="15" xfId="0" applyFont="1" applyFill="1" applyBorder="1" applyAlignment="1">
      <alignment horizontal="center" vertical="center"/>
    </xf>
    <xf numFmtId="0" fontId="25" fillId="2" borderId="8" xfId="0" applyFont="1" applyFill="1" applyBorder="1" applyAlignment="1">
      <alignment horizontal="center" vertical="center"/>
    </xf>
    <xf numFmtId="0" fontId="25" fillId="2" borderId="5" xfId="0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vertical="center"/>
    </xf>
    <xf numFmtId="0" fontId="26" fillId="2" borderId="5" xfId="0" applyFont="1" applyFill="1" applyBorder="1" applyAlignment="1">
      <alignment horizontal="left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6" xfId="0" applyFont="1" applyFill="1" applyBorder="1" applyAlignment="1">
      <alignment horizontal="center" vertical="center"/>
    </xf>
    <xf numFmtId="0" fontId="21" fillId="7" borderId="19" xfId="0" applyFont="1" applyFill="1" applyBorder="1" applyAlignment="1">
      <alignment horizontal="center" vertical="center"/>
    </xf>
    <xf numFmtId="0" fontId="21" fillId="7" borderId="18" xfId="0" applyFont="1" applyFill="1" applyBorder="1" applyAlignment="1">
      <alignment horizontal="center" vertical="center"/>
    </xf>
    <xf numFmtId="0" fontId="21" fillId="7" borderId="17" xfId="0" applyFont="1" applyFill="1" applyBorder="1" applyAlignment="1">
      <alignment horizontal="center" vertical="center"/>
    </xf>
    <xf numFmtId="0" fontId="22" fillId="7" borderId="17" xfId="0" applyFont="1" applyFill="1" applyBorder="1" applyAlignment="1">
      <alignment vertical="center"/>
    </xf>
    <xf numFmtId="0" fontId="22" fillId="7" borderId="18" xfId="0" applyFont="1" applyFill="1" applyBorder="1" applyAlignment="1">
      <alignment horizontal="left" vertical="center"/>
    </xf>
    <xf numFmtId="0" fontId="22" fillId="6" borderId="1" xfId="0" applyFont="1" applyFill="1" applyBorder="1" applyAlignment="1">
      <alignment horizontal="left" vertical="center"/>
    </xf>
    <xf numFmtId="0" fontId="21" fillId="6" borderId="16" xfId="0" applyFont="1" applyFill="1" applyBorder="1" applyAlignment="1">
      <alignment horizontal="center" vertical="center"/>
    </xf>
    <xf numFmtId="0" fontId="21" fillId="6" borderId="19" xfId="0" applyFont="1" applyFill="1" applyBorder="1" applyAlignment="1">
      <alignment horizontal="center" vertical="center"/>
    </xf>
    <xf numFmtId="0" fontId="21" fillId="6" borderId="18" xfId="0" applyFont="1" applyFill="1" applyBorder="1" applyAlignment="1">
      <alignment horizontal="center" vertical="center"/>
    </xf>
    <xf numFmtId="0" fontId="21" fillId="6" borderId="17" xfId="0" applyFont="1" applyFill="1" applyBorder="1" applyAlignment="1">
      <alignment horizontal="center" vertical="center"/>
    </xf>
    <xf numFmtId="0" fontId="22" fillId="6" borderId="17" xfId="0" applyFont="1" applyFill="1" applyBorder="1" applyAlignment="1">
      <alignment vertical="center"/>
    </xf>
    <xf numFmtId="0" fontId="22" fillId="6" borderId="18" xfId="0" applyFont="1" applyFill="1" applyBorder="1" applyAlignment="1">
      <alignment horizontal="left" vertical="center"/>
    </xf>
    <xf numFmtId="2" fontId="6" fillId="14" borderId="13" xfId="0" applyNumberFormat="1" applyFont="1" applyFill="1" applyBorder="1" applyAlignment="1">
      <alignment horizontal="center" vertical="center"/>
    </xf>
    <xf numFmtId="2" fontId="6" fillId="14" borderId="0" xfId="0" applyNumberFormat="1" applyFont="1" applyFill="1" applyBorder="1" applyAlignment="1">
      <alignment horizontal="center" vertical="center"/>
    </xf>
    <xf numFmtId="2" fontId="11" fillId="14" borderId="14" xfId="0" applyNumberFormat="1" applyFont="1" applyFill="1" applyBorder="1" applyAlignment="1">
      <alignment horizontal="center" vertical="center"/>
    </xf>
    <xf numFmtId="1" fontId="11" fillId="14" borderId="0" xfId="0" applyNumberFormat="1" applyFont="1" applyFill="1" applyBorder="1" applyAlignment="1">
      <alignment horizontal="center" vertical="center"/>
    </xf>
    <xf numFmtId="2" fontId="10" fillId="14" borderId="0" xfId="0" applyNumberFormat="1" applyFont="1" applyFill="1" applyBorder="1" applyAlignment="1">
      <alignment vertical="center"/>
    </xf>
    <xf numFmtId="2" fontId="10" fillId="14" borderId="0" xfId="0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vertical="center"/>
    </xf>
    <xf numFmtId="0" fontId="19" fillId="5" borderId="0" xfId="0" applyFont="1" applyFill="1" applyBorder="1" applyAlignment="1">
      <alignment horizontal="center" vertical="center"/>
    </xf>
    <xf numFmtId="1" fontId="11" fillId="5" borderId="0" xfId="0" applyNumberFormat="1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left" vertical="center"/>
    </xf>
    <xf numFmtId="0" fontId="11" fillId="11" borderId="8" xfId="0" applyFont="1" applyFill="1" applyBorder="1" applyAlignment="1">
      <alignment horizontal="center" vertical="center"/>
    </xf>
    <xf numFmtId="0" fontId="11" fillId="11" borderId="5" xfId="0" applyFont="1" applyFill="1" applyBorder="1" applyAlignment="1">
      <alignment horizontal="center" vertical="center"/>
    </xf>
    <xf numFmtId="0" fontId="11" fillId="11" borderId="4" xfId="0" applyFont="1" applyFill="1" applyBorder="1" applyAlignment="1">
      <alignment horizontal="center" vertical="center"/>
    </xf>
    <xf numFmtId="0" fontId="10" fillId="2" borderId="1" xfId="0" applyFont="1" applyFill="1" applyBorder="1"/>
    <xf numFmtId="0" fontId="2" fillId="2" borderId="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vertical="center"/>
    </xf>
    <xf numFmtId="0" fontId="10" fillId="0" borderId="0" xfId="0" applyFont="1"/>
    <xf numFmtId="0" fontId="28" fillId="2" borderId="10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8" borderId="4" xfId="0" applyFont="1" applyFill="1" applyBorder="1" applyAlignment="1">
      <alignment horizontal="center"/>
    </xf>
    <xf numFmtId="0" fontId="10" fillId="3" borderId="6" xfId="0" applyFont="1" applyFill="1" applyBorder="1"/>
    <xf numFmtId="0" fontId="10" fillId="3" borderId="8" xfId="0" applyFont="1" applyFill="1" applyBorder="1"/>
    <xf numFmtId="0" fontId="10" fillId="3" borderId="5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/>
    </xf>
  </cellXfs>
  <cellStyles count="2">
    <cellStyle name="Название 2" xfId="1"/>
    <cellStyle name="Обычный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MD%20-%20&#1052;&#1077;&#1076;&#1080;&#1094;&#1080;&#1085;&#1089;&#1082;&#1080;&#1081;%20&#1076;&#1080;&#1088;&#1077;&#1082;&#1090;&#1086;&#1088;\&#1044;&#1048;&#1050;&#1057;\&#1050;&#1086;&#1085;&#1090;&#1072;&#1082;&#1090;-&#1094;&#1077;&#1085;&#1090;&#1088;\&#1058;&#1040;&#1041;&#1045;&#1051;&#1068;%20&#1050;&#1062;\&#1058;&#1072;&#1073;&#1077;&#1083;&#1100;%202022\&#1043;&#1088;&#1072;&#1092;&#1080;&#1082;%20&#1088;&#1072;&#1073;&#1086;&#1090;&#1099;%202022%20&#1058;&#1074;&#1077;&#1088;&#11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удалить"/>
      <sheetName val="Октябрь"/>
      <sheetName val="Ноябрь"/>
      <sheetName val="Декабрь"/>
      <sheetName val="Январь"/>
      <sheetName val="Февраль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7"/>
  <sheetViews>
    <sheetView tabSelected="1" zoomScale="70" zoomScaleNormal="70" workbookViewId="0">
      <selection activeCell="AB1" sqref="I1:AB1048576"/>
    </sheetView>
  </sheetViews>
  <sheetFormatPr defaultRowHeight="14.4" x14ac:dyDescent="0.3"/>
  <cols>
    <col min="1" max="1" width="5" style="301" customWidth="1"/>
    <col min="2" max="2" width="4.88671875" style="301" customWidth="1"/>
    <col min="3" max="3" width="12.88671875" style="301" customWidth="1"/>
    <col min="4" max="4" width="8.33203125" style="301" customWidth="1"/>
    <col min="5" max="5" width="14.33203125" style="301" customWidth="1"/>
    <col min="6" max="6" width="53.44140625" style="301" customWidth="1"/>
    <col min="7" max="7" width="7.109375" style="301" customWidth="1"/>
    <col min="8" max="8" width="5.44140625" style="301" customWidth="1"/>
    <col min="9" max="9" width="6.6640625" style="301" customWidth="1"/>
  </cols>
  <sheetData>
    <row r="1" spans="1:9" x14ac:dyDescent="0.3">
      <c r="A1" s="22"/>
      <c r="B1" s="22"/>
      <c r="C1" s="22"/>
      <c r="D1" s="22"/>
      <c r="E1" s="23"/>
      <c r="F1" s="24" t="s">
        <v>26</v>
      </c>
      <c r="G1" s="25"/>
      <c r="H1" s="26"/>
      <c r="I1" s="27"/>
    </row>
    <row r="2" spans="1:9" x14ac:dyDescent="0.3">
      <c r="A2" s="28"/>
      <c r="B2" s="29"/>
      <c r="C2" s="30"/>
      <c r="D2" s="28"/>
      <c r="E2" s="29">
        <v>2022</v>
      </c>
      <c r="F2" s="31" t="s">
        <v>27</v>
      </c>
      <c r="G2" s="28"/>
      <c r="H2" s="30"/>
      <c r="I2" s="32"/>
    </row>
    <row r="3" spans="1:9" x14ac:dyDescent="0.3">
      <c r="A3" s="33"/>
      <c r="B3" s="34"/>
      <c r="C3" s="35"/>
      <c r="D3" s="33"/>
      <c r="E3" s="34"/>
      <c r="F3" s="35"/>
      <c r="G3" s="33"/>
      <c r="H3" s="36"/>
      <c r="I3" s="37" t="s">
        <v>91</v>
      </c>
    </row>
    <row r="4" spans="1:9" ht="15" thickBot="1" x14ac:dyDescent="0.35">
      <c r="A4" s="38" t="s">
        <v>28</v>
      </c>
      <c r="B4" s="37"/>
      <c r="C4" s="36" t="s">
        <v>0</v>
      </c>
      <c r="D4" s="38"/>
      <c r="E4" s="37" t="s">
        <v>1</v>
      </c>
      <c r="F4" s="36" t="s">
        <v>29</v>
      </c>
      <c r="G4" s="38"/>
      <c r="H4" s="36"/>
      <c r="I4" s="37">
        <v>21</v>
      </c>
    </row>
    <row r="5" spans="1:9" x14ac:dyDescent="0.3">
      <c r="A5" s="39"/>
      <c r="B5" s="40"/>
      <c r="C5" s="40"/>
      <c r="D5" s="41"/>
      <c r="E5" s="42"/>
      <c r="F5" s="43"/>
      <c r="G5" s="44" t="s">
        <v>2</v>
      </c>
      <c r="H5" s="45">
        <f>COUNTIF(I5:P5,"=С")</f>
        <v>1</v>
      </c>
      <c r="I5" s="46" t="s">
        <v>25</v>
      </c>
    </row>
    <row r="6" spans="1:9" ht="17.399999999999999" x14ac:dyDescent="0.3">
      <c r="A6" s="47" t="s">
        <v>3</v>
      </c>
      <c r="B6" s="48"/>
      <c r="C6" s="48">
        <v>18222</v>
      </c>
      <c r="D6" s="49">
        <v>1</v>
      </c>
      <c r="E6" s="50" t="s">
        <v>4</v>
      </c>
      <c r="F6" s="51" t="s">
        <v>5</v>
      </c>
      <c r="G6" s="52" t="s">
        <v>6</v>
      </c>
      <c r="H6" s="53">
        <f>COUNTIF(I6:P6,"&gt;0")</f>
        <v>1</v>
      </c>
      <c r="I6" s="54">
        <v>8</v>
      </c>
    </row>
    <row r="7" spans="1:9" ht="15" thickBot="1" x14ac:dyDescent="0.35">
      <c r="A7" s="55"/>
      <c r="B7" s="56"/>
      <c r="C7" s="57"/>
      <c r="D7" s="58"/>
      <c r="E7" s="13"/>
      <c r="F7" s="59"/>
      <c r="G7" s="60" t="s">
        <v>7</v>
      </c>
      <c r="H7" s="61">
        <f>COUNTIF(I7:P7,"&gt;0")</f>
        <v>0</v>
      </c>
      <c r="I7" s="62"/>
    </row>
    <row r="8" spans="1:9" x14ac:dyDescent="0.3">
      <c r="A8" s="63"/>
      <c r="B8" s="63"/>
      <c r="C8" s="63" t="s">
        <v>12</v>
      </c>
      <c r="D8" s="63">
        <f>COUNTA(D5:D7)</f>
        <v>1</v>
      </c>
      <c r="E8" s="64"/>
      <c r="F8" s="65" t="s">
        <v>30</v>
      </c>
      <c r="G8" s="65"/>
      <c r="H8" s="66"/>
      <c r="I8" s="66">
        <f t="shared" ref="I8" ca="1" si="0">COUNTIFS(I28:I237,"Б",OFFSET(I28:I237,-1,0),"С")</f>
        <v>0</v>
      </c>
    </row>
    <row r="9" spans="1:9" x14ac:dyDescent="0.3">
      <c r="A9" s="63"/>
      <c r="B9" s="63"/>
      <c r="C9" s="63" t="s">
        <v>12</v>
      </c>
      <c r="D9" s="63">
        <f>COUNTA(#REF!)</f>
        <v>1</v>
      </c>
      <c r="E9" s="64"/>
      <c r="F9" s="65" t="s">
        <v>31</v>
      </c>
      <c r="G9" s="65"/>
      <c r="H9" s="66"/>
      <c r="I9" s="66">
        <f ca="1">SUMIFS($S28:$S245,I28:I245,"Б",OFFSET(I28:I245,-1,0),"с")</f>
        <v>0</v>
      </c>
    </row>
    <row r="10" spans="1:9" x14ac:dyDescent="0.3">
      <c r="A10" s="63"/>
      <c r="B10" s="63"/>
      <c r="C10" s="63" t="s">
        <v>14</v>
      </c>
      <c r="D10" s="63">
        <f>SUM(D5:D7)</f>
        <v>1</v>
      </c>
      <c r="E10" s="64"/>
      <c r="F10" s="65" t="s">
        <v>32</v>
      </c>
      <c r="G10" s="65"/>
      <c r="H10" s="66"/>
      <c r="I10" s="66">
        <f t="shared" ref="I10" ca="1" si="1">COUNTIFS(I26:I265,"О",OFFSET(I26:I265,-1,0),"С")+COUNTIFS(I26:I265,"А",OFFSET(I26:I265,-1,0),"С")+COUNTIFS(I26:I265,"НН",OFFSET(I26:I265,-1,0),"С")</f>
        <v>0</v>
      </c>
    </row>
    <row r="11" spans="1:9" x14ac:dyDescent="0.3">
      <c r="A11" s="63"/>
      <c r="B11" s="63"/>
      <c r="C11" s="63"/>
      <c r="D11" s="63"/>
      <c r="E11" s="64"/>
      <c r="F11" s="65" t="s">
        <v>8</v>
      </c>
      <c r="G11" s="65"/>
      <c r="H11" s="66"/>
      <c r="I11" s="66">
        <f t="shared" ref="I11" ca="1" si="2">I8+I10</f>
        <v>0</v>
      </c>
    </row>
    <row r="12" spans="1:9" x14ac:dyDescent="0.3">
      <c r="A12" s="63"/>
      <c r="B12" s="63"/>
      <c r="C12" s="63"/>
      <c r="D12" s="63"/>
      <c r="E12" s="64"/>
      <c r="F12" s="65" t="s">
        <v>92</v>
      </c>
      <c r="G12" s="65"/>
      <c r="H12" s="66"/>
      <c r="I12" s="66">
        <f t="shared" ref="I12" ca="1" si="3">COUNTIFS(I28:I247,"&gt;0",OFFSET(I28:I247,0,(COLUMN(I28)*(-1)+1)),"ВО")+COUNTIFS(I28:I247,"&gt;0",OFFSET(I28:I247,-1,(COLUMN(I28)*(-1)+1)),"ВО",OFFSET(I28:I247,-1,0),"")</f>
        <v>3</v>
      </c>
    </row>
    <row r="13" spans="1:9" x14ac:dyDescent="0.3">
      <c r="A13" s="67"/>
      <c r="B13" s="67"/>
      <c r="C13" s="67"/>
      <c r="D13" s="67"/>
      <c r="E13" s="68"/>
      <c r="F13" s="69" t="s">
        <v>33</v>
      </c>
      <c r="G13" s="70"/>
      <c r="H13" s="70"/>
      <c r="I13" s="71">
        <f t="shared" ref="I13" si="4">SUM(I24+I57+I168)</f>
        <v>22</v>
      </c>
    </row>
    <row r="14" spans="1:9" x14ac:dyDescent="0.3">
      <c r="A14" s="69"/>
      <c r="B14" s="69"/>
      <c r="C14" s="69"/>
      <c r="D14" s="69"/>
      <c r="E14" s="69"/>
      <c r="F14" s="69" t="s">
        <v>34</v>
      </c>
      <c r="G14" s="70"/>
      <c r="H14" s="70"/>
      <c r="I14" s="71">
        <f t="shared" ref="I14" si="5">SUM(I25,I58,I167)</f>
        <v>24</v>
      </c>
    </row>
    <row r="15" spans="1:9" x14ac:dyDescent="0.3">
      <c r="A15" s="67"/>
      <c r="B15" s="67"/>
      <c r="C15" s="67"/>
      <c r="D15" s="67"/>
      <c r="E15" s="68"/>
      <c r="F15" s="72" t="s">
        <v>35</v>
      </c>
      <c r="G15" s="73"/>
      <c r="H15" s="73"/>
      <c r="I15" s="74">
        <f t="shared" ref="I15" ca="1" si="6">COUNTIFS(I28:I240,"&gt;0",OFFSET(I28:I240,-1,0),"С")</f>
        <v>25</v>
      </c>
    </row>
    <row r="16" spans="1:9" x14ac:dyDescent="0.3">
      <c r="A16" s="67"/>
      <c r="B16" s="67"/>
      <c r="C16" s="67"/>
      <c r="D16" s="67"/>
      <c r="E16" s="68"/>
      <c r="F16" s="72" t="s">
        <v>36</v>
      </c>
      <c r="G16" s="73"/>
      <c r="H16" s="73"/>
      <c r="I16" s="75">
        <f t="shared" ref="I16" ca="1" si="7">IF(I167&gt;0,COUNTIFS(I28:I380,"&gt;0",OFFSET(I28:I380,-1,0),"&lt;&gt;С",OFFSET(I28:I380,0,(COLUMN(I16)-4)*(-1)),"&gt;0")-1,0)</f>
        <v>0</v>
      </c>
    </row>
    <row r="17" spans="1:9" x14ac:dyDescent="0.3">
      <c r="A17" s="67"/>
      <c r="B17" s="67"/>
      <c r="C17" s="67"/>
      <c r="D17" s="67"/>
      <c r="E17" s="68"/>
      <c r="F17" s="69" t="s">
        <v>37</v>
      </c>
      <c r="G17" s="70"/>
      <c r="H17" s="70"/>
      <c r="I17" s="71">
        <f t="shared" ref="I17" si="8">I13-I20</f>
        <v>22</v>
      </c>
    </row>
    <row r="18" spans="1:9" x14ac:dyDescent="0.3">
      <c r="A18" s="67"/>
      <c r="B18" s="67"/>
      <c r="C18" s="67"/>
      <c r="D18" s="67"/>
      <c r="E18" s="68"/>
      <c r="F18" s="69" t="s">
        <v>9</v>
      </c>
      <c r="G18" s="70"/>
      <c r="H18" s="71"/>
      <c r="I18" s="71">
        <f t="shared" ref="I18" si="9">SUM(I28:I33,I61:I165,I172:I177)</f>
        <v>192</v>
      </c>
    </row>
    <row r="19" spans="1:9" x14ac:dyDescent="0.3">
      <c r="A19" s="69"/>
      <c r="B19" s="69"/>
      <c r="C19" s="69"/>
      <c r="D19" s="69"/>
      <c r="E19" s="69"/>
      <c r="F19" s="69" t="s">
        <v>38</v>
      </c>
      <c r="G19" s="70"/>
      <c r="H19" s="70"/>
      <c r="I19" s="71">
        <f t="shared" ref="I19" si="10">I14-I25</f>
        <v>16</v>
      </c>
    </row>
    <row r="20" spans="1:9" x14ac:dyDescent="0.3">
      <c r="A20" s="76"/>
      <c r="B20" s="76"/>
      <c r="C20" s="76"/>
      <c r="D20" s="76"/>
      <c r="E20" s="76"/>
      <c r="F20" s="77" t="s">
        <v>39</v>
      </c>
      <c r="G20" s="78"/>
      <c r="H20" s="78"/>
      <c r="I20" s="79">
        <f t="shared" ref="I20" si="11">SUM(I23,I56,I169)</f>
        <v>0</v>
      </c>
    </row>
    <row r="21" spans="1:9" x14ac:dyDescent="0.3">
      <c r="A21" s="76"/>
      <c r="B21" s="76"/>
      <c r="C21" s="76"/>
      <c r="D21" s="76"/>
      <c r="E21" s="76"/>
      <c r="F21" s="77" t="s">
        <v>10</v>
      </c>
      <c r="G21" s="78"/>
      <c r="H21" s="78"/>
      <c r="I21" s="79">
        <f t="shared" ref="I21" ca="1" si="12">I22/11</f>
        <v>0</v>
      </c>
    </row>
    <row r="22" spans="1:9" x14ac:dyDescent="0.3">
      <c r="A22" s="76"/>
      <c r="B22" s="76"/>
      <c r="C22" s="76"/>
      <c r="D22" s="76"/>
      <c r="E22" s="76"/>
      <c r="F22" s="77" t="s">
        <v>11</v>
      </c>
      <c r="G22" s="78"/>
      <c r="H22" s="78"/>
      <c r="I22" s="80">
        <f t="shared" ref="I22" ca="1" si="13">SUMIF(OFFSET(I28:I240,0,(COLUMN(I16)-7)*(-1)),"доп смена",I28:I240)</f>
        <v>0</v>
      </c>
    </row>
    <row r="23" spans="1:9" x14ac:dyDescent="0.3">
      <c r="A23" s="81"/>
      <c r="B23" s="81"/>
      <c r="C23" s="81"/>
      <c r="D23" s="81"/>
      <c r="E23" s="81"/>
      <c r="F23" s="82" t="s">
        <v>40</v>
      </c>
      <c r="G23" s="83"/>
      <c r="H23" s="83"/>
      <c r="I23" s="84">
        <f t="shared" ref="I23" si="14">COUNT(I30,I33,I36,I39,I42,I45,I48,I51)</f>
        <v>0</v>
      </c>
    </row>
    <row r="24" spans="1:9" x14ac:dyDescent="0.3">
      <c r="A24" s="81"/>
      <c r="B24" s="81"/>
      <c r="C24" s="81"/>
      <c r="D24" s="81"/>
      <c r="E24" s="81"/>
      <c r="F24" s="82" t="s">
        <v>41</v>
      </c>
      <c r="G24" s="85"/>
      <c r="H24" s="85"/>
      <c r="I24" s="86">
        <f t="shared" ref="I24" si="15">COUNTIF(I28:I45,"&gt;0")</f>
        <v>6</v>
      </c>
    </row>
    <row r="25" spans="1:9" x14ac:dyDescent="0.3">
      <c r="A25" s="81"/>
      <c r="B25" s="81"/>
      <c r="C25" s="81"/>
      <c r="D25" s="81"/>
      <c r="E25" s="81"/>
      <c r="F25" s="82" t="s">
        <v>42</v>
      </c>
      <c r="G25" s="83"/>
      <c r="H25" s="83"/>
      <c r="I25" s="84">
        <f t="shared" ref="I25" si="16">SUM(I32,I29,I35,I38,I41,I44,I47,I50)/8</f>
        <v>8</v>
      </c>
    </row>
    <row r="26" spans="1:9" x14ac:dyDescent="0.3">
      <c r="A26" s="37"/>
      <c r="B26" s="37"/>
      <c r="C26" s="37"/>
      <c r="D26" s="37"/>
      <c r="E26" s="37"/>
      <c r="F26" s="36" t="s">
        <v>43</v>
      </c>
      <c r="G26" s="34"/>
      <c r="H26" s="36"/>
      <c r="I26" s="37" t="s">
        <v>91</v>
      </c>
    </row>
    <row r="27" spans="1:9" ht="15" thickBot="1" x14ac:dyDescent="0.35">
      <c r="A27" s="37"/>
      <c r="B27" s="37"/>
      <c r="C27" s="37"/>
      <c r="D27" s="37"/>
      <c r="E27" s="37"/>
      <c r="F27" s="36"/>
      <c r="G27" s="37"/>
      <c r="H27" s="36"/>
      <c r="I27" s="37">
        <v>21</v>
      </c>
    </row>
    <row r="28" spans="1:9" ht="17.399999999999999" x14ac:dyDescent="0.3">
      <c r="A28" s="87"/>
      <c r="B28" s="40"/>
      <c r="C28" s="88"/>
      <c r="D28" s="40"/>
      <c r="E28" s="89"/>
      <c r="F28" s="90"/>
      <c r="G28" s="44" t="s">
        <v>2</v>
      </c>
      <c r="H28" s="45">
        <f>COUNTIF(I28:P28,"=С")</f>
        <v>1</v>
      </c>
      <c r="I28" s="302" t="s">
        <v>25</v>
      </c>
    </row>
    <row r="29" spans="1:9" ht="17.399999999999999" x14ac:dyDescent="0.3">
      <c r="A29" s="91" t="s">
        <v>15</v>
      </c>
      <c r="B29" s="48" t="s">
        <v>21</v>
      </c>
      <c r="C29" s="92">
        <v>68656</v>
      </c>
      <c r="D29" s="48">
        <v>1</v>
      </c>
      <c r="E29" s="93" t="s">
        <v>44</v>
      </c>
      <c r="F29" s="51" t="s">
        <v>45</v>
      </c>
      <c r="G29" s="52" t="s">
        <v>6</v>
      </c>
      <c r="H29" s="53">
        <f>COUNTIF(I29:P29,"&gt;0")</f>
        <v>1</v>
      </c>
      <c r="I29" s="303">
        <v>8</v>
      </c>
    </row>
    <row r="30" spans="1:9" ht="18" thickBot="1" x14ac:dyDescent="0.35">
      <c r="A30" s="94"/>
      <c r="B30" s="95"/>
      <c r="C30" s="96"/>
      <c r="D30" s="50"/>
      <c r="E30" s="95"/>
      <c r="F30" s="95"/>
      <c r="G30" s="52" t="s">
        <v>7</v>
      </c>
      <c r="H30" s="53">
        <f>COUNTIF(I30:P30,"&gt;0")</f>
        <v>0</v>
      </c>
      <c r="I30" s="304"/>
    </row>
    <row r="31" spans="1:9" ht="17.399999999999999" x14ac:dyDescent="0.3">
      <c r="A31" s="97"/>
      <c r="B31" s="98"/>
      <c r="C31" s="99"/>
      <c r="D31" s="100"/>
      <c r="E31" s="101"/>
      <c r="F31" s="102"/>
      <c r="G31" s="305" t="s">
        <v>2</v>
      </c>
      <c r="H31" s="104">
        <f>COUNTIF(I31:P31,"=С")</f>
        <v>1</v>
      </c>
      <c r="I31" s="302" t="s">
        <v>25</v>
      </c>
    </row>
    <row r="32" spans="1:9" ht="17.399999999999999" x14ac:dyDescent="0.3">
      <c r="A32" s="105" t="s">
        <v>15</v>
      </c>
      <c r="B32" s="48" t="s">
        <v>21</v>
      </c>
      <c r="C32" s="92">
        <v>68692</v>
      </c>
      <c r="D32" s="49">
        <v>1</v>
      </c>
      <c r="E32" s="93" t="s">
        <v>46</v>
      </c>
      <c r="F32" s="106" t="s">
        <v>47</v>
      </c>
      <c r="G32" s="52" t="s">
        <v>6</v>
      </c>
      <c r="H32" s="53">
        <f>COUNTIF(I32:P32,"&gt;0")</f>
        <v>1</v>
      </c>
      <c r="I32" s="303">
        <v>8</v>
      </c>
    </row>
    <row r="33" spans="1:9" ht="18" thickBot="1" x14ac:dyDescent="0.35">
      <c r="A33" s="108"/>
      <c r="B33" s="56"/>
      <c r="C33" s="109"/>
      <c r="D33" s="58"/>
      <c r="E33" s="56"/>
      <c r="F33" s="110"/>
      <c r="G33" s="306" t="s">
        <v>7</v>
      </c>
      <c r="H33" s="307">
        <f>COUNTIF(I33:P33,"&gt;0")</f>
        <v>0</v>
      </c>
      <c r="I33" s="308"/>
    </row>
    <row r="34" spans="1:9" ht="17.399999999999999" x14ac:dyDescent="0.3">
      <c r="A34" s="97"/>
      <c r="B34" s="98"/>
      <c r="C34" s="99"/>
      <c r="D34" s="100"/>
      <c r="E34" s="101"/>
      <c r="F34" s="102"/>
      <c r="G34" s="107" t="s">
        <v>2</v>
      </c>
      <c r="H34" s="53">
        <f>COUNTIF(I34:P34,"=С")</f>
        <v>1</v>
      </c>
      <c r="I34" s="302" t="s">
        <v>25</v>
      </c>
    </row>
    <row r="35" spans="1:9" ht="17.399999999999999" x14ac:dyDescent="0.3">
      <c r="A35" s="105" t="s">
        <v>15</v>
      </c>
      <c r="B35" s="48" t="s">
        <v>21</v>
      </c>
      <c r="C35" s="92">
        <v>69569</v>
      </c>
      <c r="D35" s="49">
        <v>1</v>
      </c>
      <c r="E35" s="93" t="s">
        <v>48</v>
      </c>
      <c r="F35" s="106" t="s">
        <v>49</v>
      </c>
      <c r="G35" s="107" t="s">
        <v>6</v>
      </c>
      <c r="H35" s="53">
        <f>COUNTIF(I35:P35,"&gt;0")</f>
        <v>1</v>
      </c>
      <c r="I35" s="303">
        <v>8</v>
      </c>
    </row>
    <row r="36" spans="1:9" ht="18" thickBot="1" x14ac:dyDescent="0.35">
      <c r="A36" s="108"/>
      <c r="B36" s="56"/>
      <c r="C36" s="109"/>
      <c r="D36" s="58"/>
      <c r="E36" s="56"/>
      <c r="F36" s="110"/>
      <c r="G36" s="111" t="s">
        <v>7</v>
      </c>
      <c r="H36" s="61">
        <f>COUNTIF(I36:P36,"&gt;0")</f>
        <v>0</v>
      </c>
      <c r="I36" s="308"/>
    </row>
    <row r="37" spans="1:9" ht="17.399999999999999" x14ac:dyDescent="0.3">
      <c r="A37" s="97"/>
      <c r="B37" s="98"/>
      <c r="C37" s="99"/>
      <c r="D37" s="100"/>
      <c r="E37" s="101"/>
      <c r="F37" s="102"/>
      <c r="G37" s="103" t="s">
        <v>2</v>
      </c>
      <c r="H37" s="104">
        <f>COUNTIF(I37:P37,"=С")</f>
        <v>1</v>
      </c>
      <c r="I37" s="302" t="s">
        <v>25</v>
      </c>
    </row>
    <row r="38" spans="1:9" ht="17.399999999999999" x14ac:dyDescent="0.3">
      <c r="A38" s="105" t="s">
        <v>15</v>
      </c>
      <c r="B38" s="48" t="s">
        <v>21</v>
      </c>
      <c r="C38" s="92">
        <v>69624</v>
      </c>
      <c r="D38" s="49">
        <v>1</v>
      </c>
      <c r="E38" s="93" t="s">
        <v>48</v>
      </c>
      <c r="F38" s="106" t="s">
        <v>50</v>
      </c>
      <c r="G38" s="107" t="s">
        <v>6</v>
      </c>
      <c r="H38" s="53">
        <f>COUNTIF(I38:P38,"&gt;0")</f>
        <v>1</v>
      </c>
      <c r="I38" s="303">
        <v>8</v>
      </c>
    </row>
    <row r="39" spans="1:9" ht="18" thickBot="1" x14ac:dyDescent="0.35">
      <c r="A39" s="108"/>
      <c r="B39" s="56"/>
      <c r="C39" s="109"/>
      <c r="D39" s="58"/>
      <c r="E39" s="56"/>
      <c r="F39" s="110"/>
      <c r="G39" s="111" t="s">
        <v>7</v>
      </c>
      <c r="H39" s="61">
        <f>COUNTIF(I39:P39,"&gt;0")</f>
        <v>0</v>
      </c>
      <c r="I39" s="308"/>
    </row>
    <row r="40" spans="1:9" ht="17.399999999999999" x14ac:dyDescent="0.3">
      <c r="A40" s="97"/>
      <c r="B40" s="98"/>
      <c r="C40" s="99"/>
      <c r="D40" s="100"/>
      <c r="E40" s="101"/>
      <c r="F40" s="102"/>
      <c r="G40" s="103" t="s">
        <v>2</v>
      </c>
      <c r="H40" s="104">
        <f>COUNTIF(I40:P40,"=С")</f>
        <v>1</v>
      </c>
      <c r="I40" s="302" t="s">
        <v>25</v>
      </c>
    </row>
    <row r="41" spans="1:9" ht="17.399999999999999" x14ac:dyDescent="0.3">
      <c r="A41" s="105" t="s">
        <v>15</v>
      </c>
      <c r="B41" s="48" t="s">
        <v>21</v>
      </c>
      <c r="C41" s="92">
        <v>69586</v>
      </c>
      <c r="D41" s="49">
        <v>1</v>
      </c>
      <c r="E41" s="93" t="s">
        <v>46</v>
      </c>
      <c r="F41" s="106" t="s">
        <v>51</v>
      </c>
      <c r="G41" s="107" t="s">
        <v>6</v>
      </c>
      <c r="H41" s="53">
        <f>COUNTIF(I41:P41,"&gt;0")</f>
        <v>1</v>
      </c>
      <c r="I41" s="303">
        <v>8</v>
      </c>
    </row>
    <row r="42" spans="1:9" ht="18" thickBot="1" x14ac:dyDescent="0.35">
      <c r="A42" s="108"/>
      <c r="B42" s="56"/>
      <c r="C42" s="109"/>
      <c r="D42" s="58"/>
      <c r="E42" s="56"/>
      <c r="F42" s="110"/>
      <c r="G42" s="111" t="s">
        <v>7</v>
      </c>
      <c r="H42" s="61">
        <f>COUNTIF(I42:P42,"&gt;0")</f>
        <v>0</v>
      </c>
      <c r="I42" s="308"/>
    </row>
    <row r="43" spans="1:9" ht="17.399999999999999" x14ac:dyDescent="0.3">
      <c r="A43" s="97"/>
      <c r="B43" s="98"/>
      <c r="C43" s="99"/>
      <c r="D43" s="100"/>
      <c r="E43" s="101"/>
      <c r="F43" s="102"/>
      <c r="G43" s="103" t="s">
        <v>2</v>
      </c>
      <c r="H43" s="104">
        <f>COUNTIF(I43:P43,"=С")</f>
        <v>1</v>
      </c>
      <c r="I43" s="302" t="s">
        <v>25</v>
      </c>
    </row>
    <row r="44" spans="1:9" ht="17.399999999999999" x14ac:dyDescent="0.3">
      <c r="A44" s="105" t="s">
        <v>15</v>
      </c>
      <c r="B44" s="48" t="s">
        <v>21</v>
      </c>
      <c r="C44" s="92">
        <v>69570</v>
      </c>
      <c r="D44" s="49">
        <v>1</v>
      </c>
      <c r="E44" s="93" t="s">
        <v>46</v>
      </c>
      <c r="F44" s="106" t="s">
        <v>52</v>
      </c>
      <c r="G44" s="107" t="s">
        <v>6</v>
      </c>
      <c r="H44" s="53">
        <f>COUNTIF(I44:P44,"&gt;0")</f>
        <v>1</v>
      </c>
      <c r="I44" s="303">
        <v>8</v>
      </c>
    </row>
    <row r="45" spans="1:9" ht="18" thickBot="1" x14ac:dyDescent="0.35">
      <c r="A45" s="108"/>
      <c r="B45" s="56"/>
      <c r="C45" s="109"/>
      <c r="D45" s="58"/>
      <c r="E45" s="56"/>
      <c r="F45" s="110"/>
      <c r="G45" s="111" t="s">
        <v>7</v>
      </c>
      <c r="H45" s="61">
        <f>COUNTIF(I45:P45,"&gt;0")</f>
        <v>0</v>
      </c>
      <c r="I45" s="308"/>
    </row>
    <row r="46" spans="1:9" ht="17.399999999999999" x14ac:dyDescent="0.3">
      <c r="A46" s="97"/>
      <c r="B46" s="98"/>
      <c r="C46" s="99"/>
      <c r="D46" s="100"/>
      <c r="E46" s="101"/>
      <c r="F46" s="102"/>
      <c r="G46" s="103" t="s">
        <v>2</v>
      </c>
      <c r="H46" s="104">
        <f>COUNTIF(I46:P46,"=С")</f>
        <v>1</v>
      </c>
      <c r="I46" s="302" t="s">
        <v>25</v>
      </c>
    </row>
    <row r="47" spans="1:9" ht="17.399999999999999" x14ac:dyDescent="0.3">
      <c r="A47" s="105" t="s">
        <v>15</v>
      </c>
      <c r="B47" s="48" t="s">
        <v>21</v>
      </c>
      <c r="C47" s="92">
        <v>68402</v>
      </c>
      <c r="D47" s="49">
        <v>1</v>
      </c>
      <c r="E47" s="93" t="s">
        <v>93</v>
      </c>
      <c r="F47" s="106" t="s">
        <v>94</v>
      </c>
      <c r="G47" s="107" t="s">
        <v>6</v>
      </c>
      <c r="H47" s="53">
        <f>COUNTIF(I47:P47,"&gt;0")</f>
        <v>1</v>
      </c>
      <c r="I47" s="303">
        <v>8</v>
      </c>
    </row>
    <row r="48" spans="1:9" ht="18" thickBot="1" x14ac:dyDescent="0.35">
      <c r="A48" s="108"/>
      <c r="B48" s="56"/>
      <c r="C48" s="109"/>
      <c r="D48" s="58"/>
      <c r="E48" s="56"/>
      <c r="F48" s="110"/>
      <c r="G48" s="111" t="s">
        <v>7</v>
      </c>
      <c r="H48" s="61">
        <f>COUNTIF(I48:P48,"&gt;0")</f>
        <v>0</v>
      </c>
      <c r="I48" s="308"/>
    </row>
    <row r="49" spans="1:9" ht="17.399999999999999" x14ac:dyDescent="0.3">
      <c r="A49" s="97"/>
      <c r="B49" s="98"/>
      <c r="C49" s="99"/>
      <c r="D49" s="100"/>
      <c r="E49" s="101"/>
      <c r="F49" s="102"/>
      <c r="G49" s="103" t="s">
        <v>2</v>
      </c>
      <c r="H49" s="104">
        <f>COUNTIF(I49:P49,"=С")</f>
        <v>1</v>
      </c>
      <c r="I49" s="302" t="s">
        <v>25</v>
      </c>
    </row>
    <row r="50" spans="1:9" ht="17.399999999999999" x14ac:dyDescent="0.3">
      <c r="A50" s="105" t="s">
        <v>15</v>
      </c>
      <c r="B50" s="48" t="s">
        <v>21</v>
      </c>
      <c r="C50" s="92">
        <v>68400</v>
      </c>
      <c r="D50" s="49">
        <v>1</v>
      </c>
      <c r="E50" s="93" t="s">
        <v>93</v>
      </c>
      <c r="F50" s="106" t="s">
        <v>95</v>
      </c>
      <c r="G50" s="107" t="s">
        <v>6</v>
      </c>
      <c r="H50" s="53">
        <f>COUNTIF(I50:P50,"&gt;0")</f>
        <v>1</v>
      </c>
      <c r="I50" s="303">
        <v>8</v>
      </c>
    </row>
    <row r="51" spans="1:9" ht="18" thickBot="1" x14ac:dyDescent="0.35">
      <c r="A51" s="108"/>
      <c r="B51" s="56"/>
      <c r="C51" s="109"/>
      <c r="D51" s="58"/>
      <c r="E51" s="56"/>
      <c r="F51" s="110"/>
      <c r="G51" s="111" t="s">
        <v>7</v>
      </c>
      <c r="H51" s="61">
        <f>COUNTIF(I51:P51,"&gt;0")</f>
        <v>0</v>
      </c>
      <c r="I51" s="308"/>
    </row>
    <row r="52" spans="1:9" ht="17.399999999999999" x14ac:dyDescent="0.3">
      <c r="A52" s="97"/>
      <c r="B52" s="98"/>
      <c r="C52" s="99"/>
      <c r="D52" s="100"/>
      <c r="E52" s="101"/>
      <c r="F52" s="102"/>
      <c r="G52" s="103" t="s">
        <v>2</v>
      </c>
      <c r="H52" s="104">
        <f>COUNTIF(I52:P52,"=С")</f>
        <v>1</v>
      </c>
      <c r="I52" s="302" t="s">
        <v>25</v>
      </c>
    </row>
    <row r="53" spans="1:9" ht="17.399999999999999" x14ac:dyDescent="0.3">
      <c r="A53" s="105" t="s">
        <v>15</v>
      </c>
      <c r="B53" s="48" t="s">
        <v>21</v>
      </c>
      <c r="C53" s="92">
        <v>68352</v>
      </c>
      <c r="D53" s="49">
        <v>1</v>
      </c>
      <c r="E53" s="93" t="s">
        <v>93</v>
      </c>
      <c r="F53" s="106" t="s">
        <v>96</v>
      </c>
      <c r="G53" s="107" t="s">
        <v>6</v>
      </c>
      <c r="H53" s="53">
        <f>COUNTIF(I53:P53,"&gt;0")</f>
        <v>1</v>
      </c>
      <c r="I53" s="303">
        <v>8</v>
      </c>
    </row>
    <row r="54" spans="1:9" ht="18" thickBot="1" x14ac:dyDescent="0.35">
      <c r="A54" s="108"/>
      <c r="B54" s="56"/>
      <c r="C54" s="109"/>
      <c r="D54" s="58"/>
      <c r="E54" s="56"/>
      <c r="F54" s="110"/>
      <c r="G54" s="111" t="s">
        <v>7</v>
      </c>
      <c r="H54" s="61">
        <f>COUNTIF(I54:P54,"&gt;0")</f>
        <v>0</v>
      </c>
      <c r="I54" s="308"/>
    </row>
    <row r="55" spans="1:9" x14ac:dyDescent="0.3">
      <c r="A55" s="112"/>
      <c r="B55" s="112"/>
      <c r="C55" s="113" t="s">
        <v>12</v>
      </c>
      <c r="D55" s="113">
        <f>SUM(D28:D51)</f>
        <v>8</v>
      </c>
      <c r="E55" s="114"/>
      <c r="F55" s="114"/>
      <c r="G55" s="114"/>
      <c r="H55" s="114"/>
      <c r="I55" s="115"/>
    </row>
    <row r="56" spans="1:9" x14ac:dyDescent="0.3">
      <c r="A56" s="81"/>
      <c r="B56" s="81"/>
      <c r="C56" s="81"/>
      <c r="D56" s="81"/>
      <c r="E56" s="81"/>
      <c r="F56" s="82" t="s">
        <v>40</v>
      </c>
      <c r="G56" s="83"/>
      <c r="H56" s="83"/>
      <c r="I56" s="83">
        <f t="shared" ref="I56" si="17">COUNT(I63,I66,I69,I72,I75,I78,I81,I84,I87,I90,I93,I96,I99,I102,I105,I108,I111,I114,I117,I120,I123,I126,I129,I132,I135,I138,I141,I144,I147,I150,I153,I156,I159,I162,I165)</f>
        <v>0</v>
      </c>
    </row>
    <row r="57" spans="1:9" x14ac:dyDescent="0.3">
      <c r="A57" s="81"/>
      <c r="B57" s="81"/>
      <c r="C57" s="81"/>
      <c r="D57" s="81"/>
      <c r="E57" s="81"/>
      <c r="F57" s="82" t="s">
        <v>41</v>
      </c>
      <c r="G57" s="85"/>
      <c r="H57" s="85"/>
      <c r="I57" s="116">
        <f t="shared" ref="I57" si="18">COUNTIF(I61:I165,"&gt;0")</f>
        <v>16</v>
      </c>
    </row>
    <row r="58" spans="1:9" x14ac:dyDescent="0.3">
      <c r="A58" s="81"/>
      <c r="B58" s="81"/>
      <c r="C58" s="81"/>
      <c r="D58" s="81"/>
      <c r="E58" s="81"/>
      <c r="F58" s="82" t="s">
        <v>53</v>
      </c>
      <c r="G58" s="83"/>
      <c r="H58" s="83"/>
      <c r="I58" s="84">
        <f t="shared" ref="I58" si="19">SUM(I62,I65,I68,I71,I74,I77,I80,I83,I86,I89,I92,I95,I98,I101,I104,I107,I110,I113,I116,I119,I122,I125,I128,I131,I134,I137,I140,I143,I146,I149,I152,I155,I158,I161,I164)/11</f>
        <v>16</v>
      </c>
    </row>
    <row r="59" spans="1:9" x14ac:dyDescent="0.3">
      <c r="A59" s="37"/>
      <c r="B59" s="37"/>
      <c r="C59" s="37"/>
      <c r="D59" s="37"/>
      <c r="E59" s="37"/>
      <c r="F59" s="36" t="s">
        <v>13</v>
      </c>
      <c r="G59" s="34"/>
      <c r="H59" s="36"/>
      <c r="I59" s="37" t="s">
        <v>91</v>
      </c>
    </row>
    <row r="60" spans="1:9" ht="15" thickBot="1" x14ac:dyDescent="0.35">
      <c r="A60" s="37"/>
      <c r="B60" s="37"/>
      <c r="C60" s="37"/>
      <c r="D60" s="37"/>
      <c r="E60" s="37"/>
      <c r="F60" s="36"/>
      <c r="G60" s="37"/>
      <c r="H60" s="36"/>
      <c r="I60" s="37">
        <v>21</v>
      </c>
    </row>
    <row r="61" spans="1:9" ht="18" x14ac:dyDescent="0.35">
      <c r="A61" s="117"/>
      <c r="B61" s="118"/>
      <c r="C61" s="119"/>
      <c r="D61" s="120"/>
      <c r="E61" s="121"/>
      <c r="F61" s="122"/>
      <c r="G61" s="123" t="s">
        <v>2</v>
      </c>
      <c r="H61" s="124">
        <f>COUNTIF(I61:P61,"=С")</f>
        <v>1</v>
      </c>
      <c r="I61" s="125" t="s">
        <v>25</v>
      </c>
    </row>
    <row r="62" spans="1:9" ht="18" x14ac:dyDescent="0.35">
      <c r="A62" s="126" t="s">
        <v>21</v>
      </c>
      <c r="B62" s="127" t="s">
        <v>21</v>
      </c>
      <c r="C62" s="128">
        <v>69481</v>
      </c>
      <c r="D62" s="129">
        <v>1</v>
      </c>
      <c r="E62" s="130" t="s">
        <v>22</v>
      </c>
      <c r="F62" s="106" t="s">
        <v>54</v>
      </c>
      <c r="G62" s="131" t="s">
        <v>6</v>
      </c>
      <c r="H62" s="132">
        <f>COUNTIF(I62:P62,"&gt;0")</f>
        <v>1</v>
      </c>
      <c r="I62" s="133">
        <v>11</v>
      </c>
    </row>
    <row r="63" spans="1:9" ht="18" x14ac:dyDescent="0.35">
      <c r="A63" s="134"/>
      <c r="B63" s="135"/>
      <c r="C63" s="136"/>
      <c r="D63" s="137"/>
      <c r="E63" s="138"/>
      <c r="F63" s="139"/>
      <c r="G63" s="140" t="s">
        <v>7</v>
      </c>
      <c r="H63" s="141">
        <f>COUNTIF(I63:P63,"&gt;0")</f>
        <v>0</v>
      </c>
      <c r="I63" s="142"/>
    </row>
    <row r="64" spans="1:9" ht="18" x14ac:dyDescent="0.35">
      <c r="A64" s="126"/>
      <c r="B64" s="127"/>
      <c r="C64" s="128"/>
      <c r="D64" s="127"/>
      <c r="E64" s="130"/>
      <c r="F64" s="143"/>
      <c r="G64" s="131" t="s">
        <v>2</v>
      </c>
      <c r="H64" s="132">
        <f>COUNTIF(I64:P64,"=С")</f>
        <v>0</v>
      </c>
      <c r="I64" s="144"/>
    </row>
    <row r="65" spans="1:9" ht="18" x14ac:dyDescent="0.35">
      <c r="A65" s="126" t="s">
        <v>21</v>
      </c>
      <c r="B65" s="127" t="s">
        <v>21</v>
      </c>
      <c r="C65" s="128">
        <v>69661</v>
      </c>
      <c r="D65" s="127">
        <v>1</v>
      </c>
      <c r="E65" s="130" t="s">
        <v>22</v>
      </c>
      <c r="F65" s="106" t="s">
        <v>55</v>
      </c>
      <c r="G65" s="131" t="s">
        <v>6</v>
      </c>
      <c r="H65" s="132">
        <f>COUNTIF(I65:P65,"&gt;0")</f>
        <v>0</v>
      </c>
      <c r="I65" s="181"/>
    </row>
    <row r="66" spans="1:9" ht="18.600000000000001" thickBot="1" x14ac:dyDescent="0.4">
      <c r="A66" s="145"/>
      <c r="B66" s="146"/>
      <c r="C66" s="147"/>
      <c r="D66" s="148"/>
      <c r="E66" s="149"/>
      <c r="F66" s="150"/>
      <c r="G66" s="151" t="s">
        <v>7</v>
      </c>
      <c r="H66" s="152">
        <f>COUNTIF(I66:P66,"&gt;0")</f>
        <v>0</v>
      </c>
      <c r="I66" s="153"/>
    </row>
    <row r="67" spans="1:9" ht="18" x14ac:dyDescent="0.35">
      <c r="A67" s="154"/>
      <c r="B67" s="155"/>
      <c r="C67" s="156"/>
      <c r="D67" s="157"/>
      <c r="E67" s="158"/>
      <c r="F67" s="159"/>
      <c r="G67" s="160" t="s">
        <v>2</v>
      </c>
      <c r="H67" s="161">
        <f>COUNTIF(I67:P67,"=С")</f>
        <v>1</v>
      </c>
      <c r="I67" s="162" t="s">
        <v>25</v>
      </c>
    </row>
    <row r="68" spans="1:9" ht="18" x14ac:dyDescent="0.35">
      <c r="A68" s="154" t="s">
        <v>21</v>
      </c>
      <c r="B68" s="155" t="s">
        <v>21</v>
      </c>
      <c r="C68" s="156">
        <v>68372</v>
      </c>
      <c r="D68" s="157">
        <v>1</v>
      </c>
      <c r="E68" s="158" t="s">
        <v>22</v>
      </c>
      <c r="F68" s="163" t="s">
        <v>56</v>
      </c>
      <c r="G68" s="160" t="s">
        <v>6</v>
      </c>
      <c r="H68" s="161">
        <f>COUNTIF(I68:P68,"&gt;0")</f>
        <v>1</v>
      </c>
      <c r="I68" s="133">
        <v>11</v>
      </c>
    </row>
    <row r="69" spans="1:9" ht="18.600000000000001" thickBot="1" x14ac:dyDescent="0.4">
      <c r="A69" s="164"/>
      <c r="B69" s="165"/>
      <c r="C69" s="166"/>
      <c r="D69" s="167"/>
      <c r="E69" s="168"/>
      <c r="F69" s="169"/>
      <c r="G69" s="170" t="s">
        <v>7</v>
      </c>
      <c r="H69" s="171">
        <f>COUNTIF(I69:P69,"&gt;0")</f>
        <v>0</v>
      </c>
      <c r="I69" s="153"/>
    </row>
    <row r="70" spans="1:9" ht="18" x14ac:dyDescent="0.35">
      <c r="A70" s="172"/>
      <c r="B70" s="173"/>
      <c r="C70" s="174"/>
      <c r="D70" s="175"/>
      <c r="E70" s="176"/>
      <c r="F70" s="177"/>
      <c r="G70" s="178" t="s">
        <v>2</v>
      </c>
      <c r="H70" s="179">
        <f>COUNTIF(I70:P70,"=С")</f>
        <v>0</v>
      </c>
      <c r="I70" s="144"/>
    </row>
    <row r="71" spans="1:9" ht="18" x14ac:dyDescent="0.35">
      <c r="A71" s="154"/>
      <c r="B71" s="155"/>
      <c r="C71" s="156">
        <v>69645</v>
      </c>
      <c r="D71" s="157"/>
      <c r="E71" s="158" t="s">
        <v>22</v>
      </c>
      <c r="F71" s="180" t="s">
        <v>57</v>
      </c>
      <c r="G71" s="160" t="s">
        <v>6</v>
      </c>
      <c r="H71" s="161">
        <f>COUNTIF(I71:P71,"&gt;0")</f>
        <v>0</v>
      </c>
      <c r="I71" s="181"/>
    </row>
    <row r="72" spans="1:9" ht="18.600000000000001" thickBot="1" x14ac:dyDescent="0.4">
      <c r="A72" s="182"/>
      <c r="B72" s="183"/>
      <c r="C72" s="184"/>
      <c r="D72" s="185"/>
      <c r="E72" s="186"/>
      <c r="F72" s="187"/>
      <c r="G72" s="188" t="s">
        <v>7</v>
      </c>
      <c r="H72" s="189">
        <f>COUNTIF(I72:P72,"&gt;0")</f>
        <v>0</v>
      </c>
      <c r="I72" s="153"/>
    </row>
    <row r="73" spans="1:9" ht="18" x14ac:dyDescent="0.35">
      <c r="A73" s="117"/>
      <c r="B73" s="118"/>
      <c r="C73" s="119"/>
      <c r="D73" s="120"/>
      <c r="E73" s="121"/>
      <c r="F73" s="122"/>
      <c r="G73" s="123" t="s">
        <v>2</v>
      </c>
      <c r="H73" s="124">
        <f>COUNTIF(I73:P73,"=С")</f>
        <v>1</v>
      </c>
      <c r="I73" s="125" t="s">
        <v>25</v>
      </c>
    </row>
    <row r="74" spans="1:9" ht="18" x14ac:dyDescent="0.35">
      <c r="A74" s="126" t="s">
        <v>21</v>
      </c>
      <c r="B74" s="127" t="s">
        <v>21</v>
      </c>
      <c r="C74" s="128">
        <v>69644</v>
      </c>
      <c r="D74" s="129">
        <v>1</v>
      </c>
      <c r="E74" s="130" t="s">
        <v>22</v>
      </c>
      <c r="F74" s="190" t="s">
        <v>58</v>
      </c>
      <c r="G74" s="131" t="s">
        <v>6</v>
      </c>
      <c r="H74" s="132">
        <f>COUNTIF(I74:P74,"&gt;0")</f>
        <v>1</v>
      </c>
      <c r="I74" s="133">
        <v>11</v>
      </c>
    </row>
    <row r="75" spans="1:9" ht="18" x14ac:dyDescent="0.35">
      <c r="A75" s="134"/>
      <c r="B75" s="135"/>
      <c r="C75" s="136"/>
      <c r="D75" s="137"/>
      <c r="E75" s="138"/>
      <c r="F75" s="139"/>
      <c r="G75" s="140" t="s">
        <v>7</v>
      </c>
      <c r="H75" s="141">
        <f>COUNTIF(I75:P75,"&gt;0")</f>
        <v>0</v>
      </c>
      <c r="I75" s="142"/>
    </row>
    <row r="76" spans="1:9" ht="18" x14ac:dyDescent="0.35">
      <c r="A76" s="126"/>
      <c r="B76" s="127"/>
      <c r="C76" s="128"/>
      <c r="D76" s="191"/>
      <c r="E76" s="192"/>
      <c r="F76" s="193"/>
      <c r="G76" s="194" t="s">
        <v>2</v>
      </c>
      <c r="H76" s="195">
        <f>COUNTIF(I76:P76,"=С")</f>
        <v>0</v>
      </c>
      <c r="I76" s="144"/>
    </row>
    <row r="77" spans="1:9" ht="18" x14ac:dyDescent="0.35">
      <c r="A77" s="126" t="s">
        <v>21</v>
      </c>
      <c r="B77" s="127" t="s">
        <v>21</v>
      </c>
      <c r="C77" s="128">
        <v>68040</v>
      </c>
      <c r="D77" s="127">
        <v>1</v>
      </c>
      <c r="E77" s="130" t="s">
        <v>59</v>
      </c>
      <c r="F77" s="106" t="s">
        <v>60</v>
      </c>
      <c r="G77" s="131" t="s">
        <v>6</v>
      </c>
      <c r="H77" s="132">
        <f>COUNTIF(I77:P77,"&gt;0")</f>
        <v>0</v>
      </c>
      <c r="I77" s="181"/>
    </row>
    <row r="78" spans="1:9" ht="18.600000000000001" thickBot="1" x14ac:dyDescent="0.4">
      <c r="A78" s="145"/>
      <c r="B78" s="146"/>
      <c r="C78" s="147"/>
      <c r="D78" s="148"/>
      <c r="E78" s="149"/>
      <c r="F78" s="150"/>
      <c r="G78" s="151" t="s">
        <v>7</v>
      </c>
      <c r="H78" s="152">
        <f>COUNTIF(I78:P78,"&gt;0")</f>
        <v>0</v>
      </c>
      <c r="I78" s="153"/>
    </row>
    <row r="79" spans="1:9" ht="18" x14ac:dyDescent="0.35">
      <c r="A79" s="196"/>
      <c r="B79" s="197"/>
      <c r="C79" s="198"/>
      <c r="D79" s="199"/>
      <c r="E79" s="200"/>
      <c r="F79" s="201"/>
      <c r="G79" s="202" t="s">
        <v>2</v>
      </c>
      <c r="H79" s="203">
        <f>COUNTIF(I79:P79,"=С")</f>
        <v>1</v>
      </c>
      <c r="I79" s="162" t="s">
        <v>25</v>
      </c>
    </row>
    <row r="80" spans="1:9" ht="18" x14ac:dyDescent="0.35">
      <c r="A80" s="154" t="s">
        <v>21</v>
      </c>
      <c r="B80" s="155" t="s">
        <v>21</v>
      </c>
      <c r="C80" s="156">
        <v>68360</v>
      </c>
      <c r="D80" s="157">
        <v>1</v>
      </c>
      <c r="E80" s="158" t="s">
        <v>59</v>
      </c>
      <c r="F80" s="163" t="s">
        <v>61</v>
      </c>
      <c r="G80" s="160" t="s">
        <v>6</v>
      </c>
      <c r="H80" s="161">
        <f>COUNTIF(I80:P80,"&gt;0")</f>
        <v>1</v>
      </c>
      <c r="I80" s="133">
        <v>11</v>
      </c>
    </row>
    <row r="81" spans="1:9" ht="18.600000000000001" thickBot="1" x14ac:dyDescent="0.4">
      <c r="A81" s="164"/>
      <c r="B81" s="165"/>
      <c r="C81" s="166"/>
      <c r="D81" s="167"/>
      <c r="E81" s="168"/>
      <c r="F81" s="169"/>
      <c r="G81" s="170" t="s">
        <v>7</v>
      </c>
      <c r="H81" s="171">
        <f>COUNTIF(I81:P81,"&gt;0")</f>
        <v>0</v>
      </c>
      <c r="I81" s="153"/>
    </row>
    <row r="82" spans="1:9" ht="18" x14ac:dyDescent="0.35">
      <c r="A82" s="172"/>
      <c r="B82" s="173"/>
      <c r="C82" s="174"/>
      <c r="D82" s="175"/>
      <c r="E82" s="176"/>
      <c r="F82" s="177"/>
      <c r="G82" s="178" t="s">
        <v>2</v>
      </c>
      <c r="H82" s="203">
        <f>COUNTIF(I82:P82,"=С")</f>
        <v>0</v>
      </c>
      <c r="I82" s="144"/>
    </row>
    <row r="83" spans="1:9" ht="18" x14ac:dyDescent="0.35">
      <c r="A83" s="154" t="s">
        <v>15</v>
      </c>
      <c r="B83" s="155" t="s">
        <v>21</v>
      </c>
      <c r="C83" s="156">
        <v>68655</v>
      </c>
      <c r="D83" s="157">
        <v>1</v>
      </c>
      <c r="E83" s="158" t="s">
        <v>59</v>
      </c>
      <c r="F83" s="163" t="s">
        <v>62</v>
      </c>
      <c r="G83" s="160" t="s">
        <v>6</v>
      </c>
      <c r="H83" s="161">
        <f>COUNTIF(I83:P83,"&gt;0")</f>
        <v>0</v>
      </c>
      <c r="I83" s="181"/>
    </row>
    <row r="84" spans="1:9" ht="18.600000000000001" thickBot="1" x14ac:dyDescent="0.4">
      <c r="A84" s="182"/>
      <c r="B84" s="183"/>
      <c r="C84" s="184"/>
      <c r="D84" s="185"/>
      <c r="E84" s="186"/>
      <c r="F84" s="187"/>
      <c r="G84" s="188" t="s">
        <v>7</v>
      </c>
      <c r="H84" s="189">
        <v>0</v>
      </c>
      <c r="I84" s="153"/>
    </row>
    <row r="85" spans="1:9" ht="18" x14ac:dyDescent="0.35">
      <c r="A85" s="126"/>
      <c r="B85" s="204"/>
      <c r="C85" s="205"/>
      <c r="D85" s="206"/>
      <c r="E85" s="207"/>
      <c r="F85" s="208"/>
      <c r="G85" s="131" t="s">
        <v>2</v>
      </c>
      <c r="H85" s="132">
        <f>COUNTIF(I85:P85,"=С")</f>
        <v>1</v>
      </c>
      <c r="I85" s="162" t="s">
        <v>25</v>
      </c>
    </row>
    <row r="86" spans="1:9" ht="18" x14ac:dyDescent="0.35">
      <c r="A86" s="126" t="s">
        <v>97</v>
      </c>
      <c r="B86" s="204" t="s">
        <v>21</v>
      </c>
      <c r="C86" s="205">
        <v>68145</v>
      </c>
      <c r="D86" s="206">
        <v>1</v>
      </c>
      <c r="E86" s="207" t="s">
        <v>16</v>
      </c>
      <c r="F86" s="209" t="s">
        <v>17</v>
      </c>
      <c r="G86" s="131" t="s">
        <v>6</v>
      </c>
      <c r="H86" s="132">
        <f>COUNTIF(I86:P86,"&gt;0")</f>
        <v>1</v>
      </c>
      <c r="I86" s="133">
        <v>11</v>
      </c>
    </row>
    <row r="87" spans="1:9" ht="18.600000000000001" thickBot="1" x14ac:dyDescent="0.4">
      <c r="A87" s="134"/>
      <c r="B87" s="210"/>
      <c r="C87" s="211"/>
      <c r="D87" s="212"/>
      <c r="E87" s="213"/>
      <c r="F87" s="214"/>
      <c r="G87" s="140" t="s">
        <v>7</v>
      </c>
      <c r="H87" s="141">
        <f>COUNTIF(I87:P87,"&gt;0")</f>
        <v>0</v>
      </c>
      <c r="I87" s="153"/>
    </row>
    <row r="88" spans="1:9" ht="18" x14ac:dyDescent="0.35">
      <c r="A88" s="215"/>
      <c r="B88" s="191"/>
      <c r="C88" s="216"/>
      <c r="D88" s="191"/>
      <c r="E88" s="192"/>
      <c r="F88" s="193"/>
      <c r="G88" s="194" t="s">
        <v>2</v>
      </c>
      <c r="H88" s="195">
        <f>COUNTIF(I88:P88,"=С")</f>
        <v>1</v>
      </c>
      <c r="I88" s="162" t="s">
        <v>25</v>
      </c>
    </row>
    <row r="89" spans="1:9" ht="18" x14ac:dyDescent="0.35">
      <c r="A89" s="126" t="s">
        <v>21</v>
      </c>
      <c r="B89" s="127" t="s">
        <v>21</v>
      </c>
      <c r="C89" s="128">
        <v>69588</v>
      </c>
      <c r="D89" s="127">
        <v>1</v>
      </c>
      <c r="E89" s="130" t="s">
        <v>16</v>
      </c>
      <c r="F89" s="217" t="s">
        <v>63</v>
      </c>
      <c r="G89" s="131" t="s">
        <v>6</v>
      </c>
      <c r="H89" s="132">
        <f>COUNTIF(I89:P89,"&gt;0")</f>
        <v>1</v>
      </c>
      <c r="I89" s="133">
        <v>11</v>
      </c>
    </row>
    <row r="90" spans="1:9" ht="18.600000000000001" thickBot="1" x14ac:dyDescent="0.4">
      <c r="A90" s="218"/>
      <c r="B90" s="146"/>
      <c r="C90" s="147"/>
      <c r="D90" s="148"/>
      <c r="E90" s="149"/>
      <c r="F90" s="150"/>
      <c r="G90" s="151" t="s">
        <v>7</v>
      </c>
      <c r="H90" s="152">
        <f>COUNTIF(I90:P90,"&gt;0")</f>
        <v>0</v>
      </c>
      <c r="I90" s="153"/>
    </row>
    <row r="91" spans="1:9" ht="18" x14ac:dyDescent="0.35">
      <c r="A91" s="219"/>
      <c r="B91" s="220"/>
      <c r="C91" s="221"/>
      <c r="D91" s="222"/>
      <c r="E91" s="223"/>
      <c r="F91" s="224"/>
      <c r="G91" s="123" t="s">
        <v>2</v>
      </c>
      <c r="H91" s="124">
        <f>COUNTIF(I91:P91,"=С")</f>
        <v>0</v>
      </c>
      <c r="I91" s="144"/>
    </row>
    <row r="92" spans="1:9" ht="18" x14ac:dyDescent="0.35">
      <c r="A92" s="225" t="s">
        <v>21</v>
      </c>
      <c r="B92" s="226" t="s">
        <v>21</v>
      </c>
      <c r="C92" s="227">
        <v>68531</v>
      </c>
      <c r="D92" s="228">
        <v>1</v>
      </c>
      <c r="E92" s="229" t="s">
        <v>16</v>
      </c>
      <c r="F92" s="230" t="s">
        <v>64</v>
      </c>
      <c r="G92" s="131" t="s">
        <v>6</v>
      </c>
      <c r="H92" s="132">
        <f>COUNTIF(I92:P92,"&gt;0")</f>
        <v>0</v>
      </c>
      <c r="I92" s="181"/>
    </row>
    <row r="93" spans="1:9" ht="18.600000000000001" thickBot="1" x14ac:dyDescent="0.4">
      <c r="A93" s="231"/>
      <c r="B93" s="232"/>
      <c r="C93" s="233"/>
      <c r="D93" s="234"/>
      <c r="E93" s="235"/>
      <c r="F93" s="236"/>
      <c r="G93" s="140" t="s">
        <v>7</v>
      </c>
      <c r="H93" s="141">
        <f>COUNTIF(I93:P93,"&gt;0")</f>
        <v>0</v>
      </c>
      <c r="I93" s="153"/>
    </row>
    <row r="94" spans="1:9" ht="18" x14ac:dyDescent="0.35">
      <c r="A94" s="219"/>
      <c r="B94" s="220"/>
      <c r="C94" s="221"/>
      <c r="D94" s="222"/>
      <c r="E94" s="223"/>
      <c r="F94" s="224"/>
      <c r="G94" s="123" t="s">
        <v>2</v>
      </c>
      <c r="H94" s="124">
        <f>COUNTIF(I94:P94,"=С")</f>
        <v>0</v>
      </c>
      <c r="I94" s="144"/>
    </row>
    <row r="95" spans="1:9" ht="18" x14ac:dyDescent="0.35">
      <c r="A95" s="225" t="s">
        <v>15</v>
      </c>
      <c r="B95" s="226" t="s">
        <v>21</v>
      </c>
      <c r="C95" s="227">
        <v>68654</v>
      </c>
      <c r="D95" s="228">
        <v>1</v>
      </c>
      <c r="E95" s="229" t="s">
        <v>16</v>
      </c>
      <c r="F95" s="230" t="s">
        <v>65</v>
      </c>
      <c r="G95" s="131" t="s">
        <v>6</v>
      </c>
      <c r="H95" s="132">
        <f>COUNTIF(I95:P95,"&gt;0")</f>
        <v>0</v>
      </c>
      <c r="I95" s="181"/>
    </row>
    <row r="96" spans="1:9" ht="18.600000000000001" thickBot="1" x14ac:dyDescent="0.4">
      <c r="A96" s="231"/>
      <c r="B96" s="232"/>
      <c r="C96" s="233"/>
      <c r="D96" s="234"/>
      <c r="E96" s="235"/>
      <c r="F96" s="236"/>
      <c r="G96" s="140" t="s">
        <v>7</v>
      </c>
      <c r="H96" s="141">
        <f>COUNTIF(I96:P96,"&gt;0")</f>
        <v>0</v>
      </c>
      <c r="I96" s="153"/>
    </row>
    <row r="97" spans="1:9" ht="18" x14ac:dyDescent="0.35">
      <c r="A97" s="219"/>
      <c r="B97" s="220"/>
      <c r="C97" s="221"/>
      <c r="D97" s="222"/>
      <c r="E97" s="223"/>
      <c r="F97" s="224"/>
      <c r="G97" s="123" t="s">
        <v>2</v>
      </c>
      <c r="H97" s="124">
        <f>COUNTIF(I97:P97,"=С")</f>
        <v>0</v>
      </c>
      <c r="I97" s="144"/>
    </row>
    <row r="98" spans="1:9" ht="18" x14ac:dyDescent="0.35">
      <c r="A98" s="225"/>
      <c r="B98" s="226"/>
      <c r="C98" s="227"/>
      <c r="D98" s="228"/>
      <c r="E98" s="229" t="s">
        <v>16</v>
      </c>
      <c r="F98" s="180" t="s">
        <v>57</v>
      </c>
      <c r="G98" s="131" t="s">
        <v>6</v>
      </c>
      <c r="H98" s="132">
        <f>COUNTIF(I98:P98,"&gt;0")</f>
        <v>0</v>
      </c>
      <c r="I98" s="181"/>
    </row>
    <row r="99" spans="1:9" ht="18.600000000000001" thickBot="1" x14ac:dyDescent="0.4">
      <c r="A99" s="231"/>
      <c r="B99" s="232"/>
      <c r="C99" s="233"/>
      <c r="D99" s="234"/>
      <c r="E99" s="235"/>
      <c r="F99" s="236"/>
      <c r="G99" s="140" t="s">
        <v>7</v>
      </c>
      <c r="H99" s="141">
        <f>COUNTIF(I99:P99,"&gt;0")</f>
        <v>0</v>
      </c>
      <c r="I99" s="153"/>
    </row>
    <row r="100" spans="1:9" ht="18" x14ac:dyDescent="0.35">
      <c r="A100" s="172"/>
      <c r="B100" s="173"/>
      <c r="C100" s="174"/>
      <c r="D100" s="175"/>
      <c r="E100" s="176"/>
      <c r="F100" s="177"/>
      <c r="G100" s="178" t="s">
        <v>2</v>
      </c>
      <c r="H100" s="179">
        <f>COUNTIF(I100:P100,"=С")</f>
        <v>1</v>
      </c>
      <c r="I100" s="125" t="s">
        <v>25</v>
      </c>
    </row>
    <row r="101" spans="1:9" ht="18" x14ac:dyDescent="0.35">
      <c r="A101" s="154" t="s">
        <v>21</v>
      </c>
      <c r="B101" s="155" t="s">
        <v>21</v>
      </c>
      <c r="C101" s="156">
        <v>68458</v>
      </c>
      <c r="D101" s="157">
        <v>1</v>
      </c>
      <c r="E101" s="158" t="s">
        <v>16</v>
      </c>
      <c r="F101" s="163" t="s">
        <v>66</v>
      </c>
      <c r="G101" s="160" t="s">
        <v>6</v>
      </c>
      <c r="H101" s="161">
        <f>COUNTIF(I101:P101,"&gt;0")</f>
        <v>1</v>
      </c>
      <c r="I101" s="133">
        <v>11</v>
      </c>
    </row>
    <row r="102" spans="1:9" ht="18.600000000000001" thickBot="1" x14ac:dyDescent="0.4">
      <c r="A102" s="182"/>
      <c r="B102" s="183"/>
      <c r="C102" s="184"/>
      <c r="D102" s="185"/>
      <c r="E102" s="186"/>
      <c r="F102" s="187"/>
      <c r="G102" s="188" t="s">
        <v>7</v>
      </c>
      <c r="H102" s="189">
        <f>COUNTIF(I102:P102,"&gt;0")</f>
        <v>0</v>
      </c>
      <c r="I102" s="142"/>
    </row>
    <row r="103" spans="1:9" ht="18" x14ac:dyDescent="0.35">
      <c r="A103" s="117"/>
      <c r="B103" s="237"/>
      <c r="C103" s="238"/>
      <c r="D103" s="239"/>
      <c r="E103" s="240"/>
      <c r="F103" s="241"/>
      <c r="G103" s="123" t="s">
        <v>2</v>
      </c>
      <c r="H103" s="124">
        <f>COUNTIF(I103:P103,"=С")</f>
        <v>1</v>
      </c>
      <c r="I103" s="162" t="s">
        <v>25</v>
      </c>
    </row>
    <row r="104" spans="1:9" ht="18" x14ac:dyDescent="0.35">
      <c r="A104" s="126" t="s">
        <v>97</v>
      </c>
      <c r="B104" s="204" t="s">
        <v>21</v>
      </c>
      <c r="C104" s="205">
        <v>68505</v>
      </c>
      <c r="D104" s="242">
        <v>1</v>
      </c>
      <c r="E104" s="207" t="s">
        <v>16</v>
      </c>
      <c r="F104" s="243" t="s">
        <v>67</v>
      </c>
      <c r="G104" s="131" t="s">
        <v>6</v>
      </c>
      <c r="H104" s="132">
        <f>COUNTIF(I104:P104,"&gt;0")</f>
        <v>1</v>
      </c>
      <c r="I104" s="133">
        <v>11</v>
      </c>
    </row>
    <row r="105" spans="1:9" ht="18.600000000000001" thickBot="1" x14ac:dyDescent="0.4">
      <c r="A105" s="134"/>
      <c r="B105" s="210"/>
      <c r="C105" s="211"/>
      <c r="D105" s="212"/>
      <c r="E105" s="213"/>
      <c r="F105" s="214"/>
      <c r="G105" s="140" t="s">
        <v>7</v>
      </c>
      <c r="H105" s="141">
        <f>COUNTIF(I105:P105,"&gt;0")</f>
        <v>0</v>
      </c>
      <c r="I105" s="153"/>
    </row>
    <row r="106" spans="1:9" ht="18" x14ac:dyDescent="0.35">
      <c r="A106" s="244"/>
      <c r="B106" s="245"/>
      <c r="C106" s="246"/>
      <c r="D106" s="247"/>
      <c r="E106" s="248"/>
      <c r="F106" s="249"/>
      <c r="G106" s="160" t="s">
        <v>2</v>
      </c>
      <c r="H106" s="161">
        <f>COUNTIF(I106:P106,"=С")</f>
        <v>0</v>
      </c>
      <c r="I106" s="144"/>
    </row>
    <row r="107" spans="1:9" ht="18" x14ac:dyDescent="0.35">
      <c r="A107" s="244" t="s">
        <v>21</v>
      </c>
      <c r="B107" s="245" t="s">
        <v>21</v>
      </c>
      <c r="C107" s="246">
        <v>68151</v>
      </c>
      <c r="D107" s="247">
        <v>1</v>
      </c>
      <c r="E107" s="248" t="s">
        <v>16</v>
      </c>
      <c r="F107" s="250" t="s">
        <v>68</v>
      </c>
      <c r="G107" s="160" t="s">
        <v>6</v>
      </c>
      <c r="H107" s="161">
        <f>COUNTIF(I107:P107,"&gt;0")</f>
        <v>0</v>
      </c>
      <c r="I107" s="181"/>
    </row>
    <row r="108" spans="1:9" ht="18.600000000000001" thickBot="1" x14ac:dyDescent="0.4">
      <c r="A108" s="251"/>
      <c r="B108" s="252"/>
      <c r="C108" s="253"/>
      <c r="D108" s="254"/>
      <c r="E108" s="255"/>
      <c r="F108" s="256"/>
      <c r="G108" s="188" t="s">
        <v>7</v>
      </c>
      <c r="H108" s="189">
        <f>COUNTIF(I108:P108,"&gt;0")</f>
        <v>0</v>
      </c>
      <c r="I108" s="153"/>
    </row>
    <row r="109" spans="1:9" ht="18" x14ac:dyDescent="0.35">
      <c r="A109" s="244"/>
      <c r="B109" s="245"/>
      <c r="C109" s="246"/>
      <c r="D109" s="247"/>
      <c r="E109" s="248"/>
      <c r="F109" s="249"/>
      <c r="G109" s="160" t="s">
        <v>2</v>
      </c>
      <c r="H109" s="161">
        <f>COUNTIF(I109:P109,"=С")</f>
        <v>0</v>
      </c>
      <c r="I109" s="144"/>
    </row>
    <row r="110" spans="1:9" ht="18" x14ac:dyDescent="0.35">
      <c r="A110" s="244" t="s">
        <v>15</v>
      </c>
      <c r="B110" s="245" t="s">
        <v>21</v>
      </c>
      <c r="C110" s="246">
        <v>68403</v>
      </c>
      <c r="D110" s="247">
        <v>1</v>
      </c>
      <c r="E110" s="248" t="s">
        <v>16</v>
      </c>
      <c r="F110" s="250" t="s">
        <v>98</v>
      </c>
      <c r="G110" s="160" t="s">
        <v>6</v>
      </c>
      <c r="H110" s="161">
        <f>COUNTIF(I110:P110,"&gt;0")</f>
        <v>0</v>
      </c>
      <c r="I110" s="181"/>
    </row>
    <row r="111" spans="1:9" ht="18.600000000000001" thickBot="1" x14ac:dyDescent="0.4">
      <c r="A111" s="251"/>
      <c r="B111" s="252"/>
      <c r="C111" s="253"/>
      <c r="D111" s="254"/>
      <c r="E111" s="255"/>
      <c r="F111" s="256"/>
      <c r="G111" s="188" t="s">
        <v>7</v>
      </c>
      <c r="H111" s="189">
        <f>COUNTIF(I111:P111,"&gt;0")</f>
        <v>0</v>
      </c>
      <c r="I111" s="153"/>
    </row>
    <row r="112" spans="1:9" ht="18" x14ac:dyDescent="0.35">
      <c r="A112" s="244"/>
      <c r="B112" s="245"/>
      <c r="C112" s="246"/>
      <c r="D112" s="247"/>
      <c r="E112" s="248"/>
      <c r="F112" s="249"/>
      <c r="G112" s="160" t="s">
        <v>2</v>
      </c>
      <c r="H112" s="161">
        <f>COUNTIF(I112:P112,"=С")</f>
        <v>0</v>
      </c>
      <c r="I112" s="144"/>
    </row>
    <row r="113" spans="1:9" ht="18" x14ac:dyDescent="0.35">
      <c r="A113" s="244" t="s">
        <v>15</v>
      </c>
      <c r="B113" s="245" t="s">
        <v>21</v>
      </c>
      <c r="C113" s="246">
        <v>68406</v>
      </c>
      <c r="D113" s="247">
        <v>1</v>
      </c>
      <c r="E113" s="248" t="s">
        <v>16</v>
      </c>
      <c r="F113" s="250" t="s">
        <v>99</v>
      </c>
      <c r="G113" s="160" t="s">
        <v>6</v>
      </c>
      <c r="H113" s="161">
        <f>COUNTIF(I113:P113,"&gt;0")</f>
        <v>0</v>
      </c>
      <c r="I113" s="181"/>
    </row>
    <row r="114" spans="1:9" ht="18.600000000000001" thickBot="1" x14ac:dyDescent="0.4">
      <c r="A114" s="251"/>
      <c r="B114" s="252"/>
      <c r="C114" s="253"/>
      <c r="D114" s="254"/>
      <c r="E114" s="255"/>
      <c r="F114" s="256"/>
      <c r="G114" s="188" t="s">
        <v>7</v>
      </c>
      <c r="H114" s="189">
        <f>COUNTIF(I114:P114,"&gt;0")</f>
        <v>0</v>
      </c>
      <c r="I114" s="153"/>
    </row>
    <row r="115" spans="1:9" ht="18" x14ac:dyDescent="0.35">
      <c r="A115" s="196"/>
      <c r="B115" s="197"/>
      <c r="C115" s="198"/>
      <c r="D115" s="199"/>
      <c r="E115" s="200"/>
      <c r="F115" s="201"/>
      <c r="G115" s="202" t="s">
        <v>2</v>
      </c>
      <c r="H115" s="203">
        <f>COUNTIF(I115:P115,"=С")</f>
        <v>1</v>
      </c>
      <c r="I115" s="162" t="s">
        <v>25</v>
      </c>
    </row>
    <row r="116" spans="1:9" ht="18" x14ac:dyDescent="0.35">
      <c r="A116" s="154" t="s">
        <v>21</v>
      </c>
      <c r="B116" s="155" t="s">
        <v>21</v>
      </c>
      <c r="C116" s="156">
        <v>68117</v>
      </c>
      <c r="D116" s="157">
        <v>1</v>
      </c>
      <c r="E116" s="158" t="s">
        <v>69</v>
      </c>
      <c r="F116" s="163" t="s">
        <v>70</v>
      </c>
      <c r="G116" s="160" t="s">
        <v>6</v>
      </c>
      <c r="H116" s="161">
        <f>COUNTIF(I116:P116,"&gt;0")</f>
        <v>1</v>
      </c>
      <c r="I116" s="133">
        <v>11</v>
      </c>
    </row>
    <row r="117" spans="1:9" ht="18.600000000000001" thickBot="1" x14ac:dyDescent="0.4">
      <c r="A117" s="164"/>
      <c r="B117" s="165"/>
      <c r="C117" s="166"/>
      <c r="D117" s="167"/>
      <c r="E117" s="168"/>
      <c r="F117" s="169"/>
      <c r="G117" s="170" t="s">
        <v>7</v>
      </c>
      <c r="H117" s="171">
        <f>COUNTIF(I117:P117,"&gt;0")</f>
        <v>0</v>
      </c>
      <c r="I117" s="153"/>
    </row>
    <row r="118" spans="1:9" ht="18" x14ac:dyDescent="0.35">
      <c r="A118" s="172"/>
      <c r="B118" s="173"/>
      <c r="C118" s="174"/>
      <c r="D118" s="175"/>
      <c r="E118" s="176"/>
      <c r="F118" s="177"/>
      <c r="G118" s="178" t="s">
        <v>2</v>
      </c>
      <c r="H118" s="179">
        <f>COUNTIF(I118:P118,"=С")</f>
        <v>1</v>
      </c>
      <c r="I118" s="125" t="s">
        <v>25</v>
      </c>
    </row>
    <row r="119" spans="1:9" ht="18" x14ac:dyDescent="0.35">
      <c r="A119" s="154" t="s">
        <v>15</v>
      </c>
      <c r="B119" s="155" t="s">
        <v>21</v>
      </c>
      <c r="C119" s="156">
        <v>69430</v>
      </c>
      <c r="D119" s="157">
        <v>1</v>
      </c>
      <c r="E119" s="158" t="s">
        <v>69</v>
      </c>
      <c r="F119" s="163" t="s">
        <v>71</v>
      </c>
      <c r="G119" s="160" t="s">
        <v>6</v>
      </c>
      <c r="H119" s="161">
        <f>COUNTIF(I119:P119,"&gt;0")</f>
        <v>1</v>
      </c>
      <c r="I119" s="133">
        <v>11</v>
      </c>
    </row>
    <row r="120" spans="1:9" ht="18.600000000000001" thickBot="1" x14ac:dyDescent="0.4">
      <c r="A120" s="154"/>
      <c r="B120" s="155"/>
      <c r="C120" s="156"/>
      <c r="D120" s="157"/>
      <c r="E120" s="158"/>
      <c r="F120" s="159"/>
      <c r="G120" s="160" t="s">
        <v>7</v>
      </c>
      <c r="H120" s="161">
        <f>COUNTIF(I120:P120,"&gt;0")</f>
        <v>0</v>
      </c>
      <c r="I120" s="142"/>
    </row>
    <row r="121" spans="1:9" ht="18" x14ac:dyDescent="0.35">
      <c r="A121" s="196"/>
      <c r="B121" s="197"/>
      <c r="C121" s="198"/>
      <c r="D121" s="199"/>
      <c r="E121" s="200"/>
      <c r="F121" s="201"/>
      <c r="G121" s="202" t="s">
        <v>2</v>
      </c>
      <c r="H121" s="203">
        <f>COUNTIF(I121:P121,"=С")</f>
        <v>0</v>
      </c>
      <c r="I121" s="144"/>
    </row>
    <row r="122" spans="1:9" ht="18" x14ac:dyDescent="0.35">
      <c r="A122" s="154" t="s">
        <v>15</v>
      </c>
      <c r="B122" s="155" t="s">
        <v>21</v>
      </c>
      <c r="C122" s="156">
        <v>68648</v>
      </c>
      <c r="D122" s="157">
        <v>1</v>
      </c>
      <c r="E122" s="158" t="s">
        <v>69</v>
      </c>
      <c r="F122" s="163" t="s">
        <v>72</v>
      </c>
      <c r="G122" s="160" t="s">
        <v>6</v>
      </c>
      <c r="H122" s="161">
        <f>COUNTIF(I122:P122,"&gt;0")</f>
        <v>0</v>
      </c>
      <c r="I122" s="181"/>
    </row>
    <row r="123" spans="1:9" ht="18.600000000000001" thickBot="1" x14ac:dyDescent="0.4">
      <c r="A123" s="164"/>
      <c r="B123" s="165"/>
      <c r="C123" s="166"/>
      <c r="D123" s="167"/>
      <c r="E123" s="168"/>
      <c r="F123" s="169"/>
      <c r="G123" s="170" t="s">
        <v>7</v>
      </c>
      <c r="H123" s="171">
        <f>COUNTIF(I123:P123,"&gt;0")</f>
        <v>0</v>
      </c>
      <c r="I123" s="153"/>
    </row>
    <row r="124" spans="1:9" ht="18" x14ac:dyDescent="0.35">
      <c r="A124" s="196"/>
      <c r="B124" s="197"/>
      <c r="C124" s="198"/>
      <c r="D124" s="199"/>
      <c r="E124" s="200"/>
      <c r="F124" s="201"/>
      <c r="G124" s="202" t="s">
        <v>2</v>
      </c>
      <c r="H124" s="203">
        <f>COUNTIF(I124:P124,"=С")</f>
        <v>0</v>
      </c>
      <c r="I124" s="144"/>
    </row>
    <row r="125" spans="1:9" ht="18" x14ac:dyDescent="0.35">
      <c r="A125" s="154" t="s">
        <v>15</v>
      </c>
      <c r="B125" s="155" t="s">
        <v>21</v>
      </c>
      <c r="C125" s="156">
        <v>69584</v>
      </c>
      <c r="D125" s="157">
        <v>1</v>
      </c>
      <c r="E125" s="158" t="s">
        <v>69</v>
      </c>
      <c r="F125" s="163" t="s">
        <v>73</v>
      </c>
      <c r="G125" s="160" t="s">
        <v>6</v>
      </c>
      <c r="H125" s="161">
        <f>COUNTIF(I125:P125,"&gt;0")</f>
        <v>0</v>
      </c>
      <c r="I125" s="181"/>
    </row>
    <row r="126" spans="1:9" ht="18.600000000000001" thickBot="1" x14ac:dyDescent="0.4">
      <c r="A126" s="164"/>
      <c r="B126" s="165"/>
      <c r="C126" s="166"/>
      <c r="D126" s="167"/>
      <c r="E126" s="168"/>
      <c r="F126" s="169"/>
      <c r="G126" s="170" t="s">
        <v>7</v>
      </c>
      <c r="H126" s="171">
        <f>COUNTIF(I126:P126,"&gt;0")</f>
        <v>0</v>
      </c>
      <c r="I126" s="153"/>
    </row>
    <row r="127" spans="1:9" ht="18" x14ac:dyDescent="0.35">
      <c r="A127" s="244"/>
      <c r="B127" s="245"/>
      <c r="C127" s="246"/>
      <c r="D127" s="247"/>
      <c r="E127" s="248"/>
      <c r="F127" s="249"/>
      <c r="G127" s="160" t="s">
        <v>2</v>
      </c>
      <c r="H127" s="161">
        <f>COUNTIF(I127:P127,"=С")</f>
        <v>1</v>
      </c>
      <c r="I127" s="162" t="s">
        <v>25</v>
      </c>
    </row>
    <row r="128" spans="1:9" ht="18" x14ac:dyDescent="0.35">
      <c r="A128" s="244" t="s">
        <v>21</v>
      </c>
      <c r="B128" s="245" t="s">
        <v>21</v>
      </c>
      <c r="C128" s="246">
        <v>69627</v>
      </c>
      <c r="D128" s="247">
        <v>1</v>
      </c>
      <c r="E128" s="248" t="s">
        <v>20</v>
      </c>
      <c r="F128" s="250" t="s">
        <v>74</v>
      </c>
      <c r="G128" s="160" t="s">
        <v>6</v>
      </c>
      <c r="H128" s="161">
        <f>COUNTIF(I128:P128,"&gt;0")</f>
        <v>1</v>
      </c>
      <c r="I128" s="133">
        <v>11</v>
      </c>
    </row>
    <row r="129" spans="1:9" ht="18.600000000000001" thickBot="1" x14ac:dyDescent="0.4">
      <c r="A129" s="251"/>
      <c r="B129" s="252"/>
      <c r="C129" s="253"/>
      <c r="D129" s="254"/>
      <c r="E129" s="255"/>
      <c r="F129" s="256"/>
      <c r="G129" s="188" t="s">
        <v>7</v>
      </c>
      <c r="H129" s="189">
        <f>COUNTIF(I129:P129,"&gt;0")</f>
        <v>0</v>
      </c>
      <c r="I129" s="153"/>
    </row>
    <row r="130" spans="1:9" ht="18" x14ac:dyDescent="0.35">
      <c r="A130" s="219"/>
      <c r="B130" s="220"/>
      <c r="C130" s="221"/>
      <c r="D130" s="222"/>
      <c r="E130" s="223"/>
      <c r="F130" s="224"/>
      <c r="G130" s="123" t="s">
        <v>2</v>
      </c>
      <c r="H130" s="124">
        <f>COUNTIF(I130:P130,"=С")</f>
        <v>1</v>
      </c>
      <c r="I130" s="162" t="s">
        <v>25</v>
      </c>
    </row>
    <row r="131" spans="1:9" ht="18" x14ac:dyDescent="0.35">
      <c r="A131" s="225" t="s">
        <v>21</v>
      </c>
      <c r="B131" s="226" t="s">
        <v>21</v>
      </c>
      <c r="C131" s="227">
        <v>69533</v>
      </c>
      <c r="D131" s="228">
        <v>1</v>
      </c>
      <c r="E131" s="229" t="s">
        <v>20</v>
      </c>
      <c r="F131" s="257" t="s">
        <v>75</v>
      </c>
      <c r="G131" s="131" t="s">
        <v>6</v>
      </c>
      <c r="H131" s="132">
        <f>COUNTIF(I131:P131,"&gt;0")</f>
        <v>1</v>
      </c>
      <c r="I131" s="133">
        <v>11</v>
      </c>
    </row>
    <row r="132" spans="1:9" ht="18.600000000000001" thickBot="1" x14ac:dyDescent="0.4">
      <c r="A132" s="231"/>
      <c r="B132" s="232"/>
      <c r="C132" s="233"/>
      <c r="D132" s="234"/>
      <c r="E132" s="235"/>
      <c r="F132" s="236"/>
      <c r="G132" s="140" t="s">
        <v>7</v>
      </c>
      <c r="H132" s="141">
        <f>COUNTIF(I132:P132,"&gt;0")</f>
        <v>0</v>
      </c>
      <c r="I132" s="153"/>
    </row>
    <row r="133" spans="1:9" ht="18" x14ac:dyDescent="0.35">
      <c r="A133" s="154" t="s">
        <v>76</v>
      </c>
      <c r="B133" s="155"/>
      <c r="C133" s="156"/>
      <c r="D133" s="157"/>
      <c r="E133" s="158"/>
      <c r="F133" s="159"/>
      <c r="G133" s="178" t="s">
        <v>2</v>
      </c>
      <c r="H133" s="179">
        <f>COUNTIF(I133:P133,"=С")</f>
        <v>0</v>
      </c>
      <c r="I133" s="144"/>
    </row>
    <row r="134" spans="1:9" ht="18" x14ac:dyDescent="0.35">
      <c r="A134" s="154" t="s">
        <v>15</v>
      </c>
      <c r="B134" s="155" t="s">
        <v>21</v>
      </c>
      <c r="C134" s="156">
        <v>68154</v>
      </c>
      <c r="D134" s="157">
        <v>1</v>
      </c>
      <c r="E134" s="158" t="s">
        <v>69</v>
      </c>
      <c r="F134" s="258" t="s">
        <v>77</v>
      </c>
      <c r="G134" s="160" t="s">
        <v>6</v>
      </c>
      <c r="H134" s="161">
        <f>COUNTIF(I134:P134,"&gt;0")</f>
        <v>0</v>
      </c>
      <c r="I134" s="181"/>
    </row>
    <row r="135" spans="1:9" ht="18.600000000000001" thickBot="1" x14ac:dyDescent="0.4">
      <c r="A135" s="182"/>
      <c r="B135" s="183"/>
      <c r="C135" s="184"/>
      <c r="D135" s="185"/>
      <c r="E135" s="186"/>
      <c r="F135" s="187"/>
      <c r="G135" s="188" t="s">
        <v>7</v>
      </c>
      <c r="H135" s="189">
        <f>COUNTIF(I135:P135,"&gt;0")</f>
        <v>0</v>
      </c>
      <c r="I135" s="153"/>
    </row>
    <row r="136" spans="1:9" ht="18" x14ac:dyDescent="0.35">
      <c r="A136" s="244"/>
      <c r="B136" s="245"/>
      <c r="C136" s="246"/>
      <c r="D136" s="245"/>
      <c r="E136" s="248"/>
      <c r="F136" s="249"/>
      <c r="G136" s="160" t="s">
        <v>2</v>
      </c>
      <c r="H136" s="161">
        <f>COUNTIF(I136:P136,"=С")</f>
        <v>0</v>
      </c>
      <c r="I136" s="144"/>
    </row>
    <row r="137" spans="1:9" ht="18" x14ac:dyDescent="0.35">
      <c r="A137" s="244" t="s">
        <v>21</v>
      </c>
      <c r="B137" s="245" t="s">
        <v>21</v>
      </c>
      <c r="C137" s="246">
        <v>68421</v>
      </c>
      <c r="D137" s="245">
        <v>1</v>
      </c>
      <c r="E137" s="248" t="s">
        <v>20</v>
      </c>
      <c r="F137" s="250" t="s">
        <v>78</v>
      </c>
      <c r="G137" s="160" t="s">
        <v>6</v>
      </c>
      <c r="H137" s="161">
        <f>COUNTIF(I137:P137,"&gt;0")</f>
        <v>0</v>
      </c>
      <c r="I137" s="181"/>
    </row>
    <row r="138" spans="1:9" ht="18.600000000000001" thickBot="1" x14ac:dyDescent="0.4">
      <c r="A138" s="259"/>
      <c r="B138" s="260"/>
      <c r="C138" s="261"/>
      <c r="D138" s="260"/>
      <c r="E138" s="262"/>
      <c r="F138" s="263"/>
      <c r="G138" s="170" t="s">
        <v>7</v>
      </c>
      <c r="H138" s="171">
        <f>COUNTIF(I138:P138,"&gt;0")</f>
        <v>0</v>
      </c>
      <c r="I138" s="153"/>
    </row>
    <row r="139" spans="1:9" ht="18" x14ac:dyDescent="0.35">
      <c r="A139" s="264"/>
      <c r="B139" s="204"/>
      <c r="C139" s="205"/>
      <c r="D139" s="206"/>
      <c r="E139" s="207"/>
      <c r="F139" s="208"/>
      <c r="G139" s="131" t="s">
        <v>2</v>
      </c>
      <c r="H139" s="132">
        <f>COUNTIF(I139:P139,"=С")</f>
        <v>1</v>
      </c>
      <c r="I139" s="125" t="s">
        <v>25</v>
      </c>
    </row>
    <row r="140" spans="1:9" ht="18" x14ac:dyDescent="0.35">
      <c r="A140" s="264" t="s">
        <v>97</v>
      </c>
      <c r="B140" s="204" t="s">
        <v>21</v>
      </c>
      <c r="C140" s="205">
        <v>69664</v>
      </c>
      <c r="D140" s="242">
        <v>1</v>
      </c>
      <c r="E140" s="207" t="s">
        <v>16</v>
      </c>
      <c r="F140" s="243" t="s">
        <v>79</v>
      </c>
      <c r="G140" s="131" t="s">
        <v>6</v>
      </c>
      <c r="H140" s="132">
        <f>COUNTIF(I140:P140,"&gt;0")</f>
        <v>1</v>
      </c>
      <c r="I140" s="133">
        <v>11</v>
      </c>
    </row>
    <row r="141" spans="1:9" ht="18.600000000000001" thickBot="1" x14ac:dyDescent="0.4">
      <c r="A141" s="265"/>
      <c r="B141" s="266"/>
      <c r="C141" s="267"/>
      <c r="D141" s="268"/>
      <c r="E141" s="269"/>
      <c r="F141" s="270"/>
      <c r="G141" s="151" t="s">
        <v>7</v>
      </c>
      <c r="H141" s="152">
        <f>COUNTIF(I141:P141,"&gt;0")</f>
        <v>0</v>
      </c>
      <c r="I141" s="142"/>
    </row>
    <row r="142" spans="1:9" ht="18" x14ac:dyDescent="0.35">
      <c r="A142" s="225"/>
      <c r="B142" s="226"/>
      <c r="C142" s="227"/>
      <c r="D142" s="228"/>
      <c r="E142" s="229"/>
      <c r="F142" s="271"/>
      <c r="G142" s="131" t="s">
        <v>2</v>
      </c>
      <c r="H142" s="132">
        <f>COUNTIF(I142:P142,"=С")</f>
        <v>0</v>
      </c>
      <c r="I142" s="144"/>
    </row>
    <row r="143" spans="1:9" ht="18" x14ac:dyDescent="0.35">
      <c r="A143" s="225" t="s">
        <v>21</v>
      </c>
      <c r="B143" s="226" t="s">
        <v>21</v>
      </c>
      <c r="C143" s="227">
        <v>68413</v>
      </c>
      <c r="D143" s="157">
        <v>1</v>
      </c>
      <c r="E143" s="229" t="s">
        <v>20</v>
      </c>
      <c r="F143" s="230" t="s">
        <v>80</v>
      </c>
      <c r="G143" s="131" t="s">
        <v>6</v>
      </c>
      <c r="H143" s="132">
        <f>COUNTIF(I143:P143,"&gt;0")</f>
        <v>0</v>
      </c>
      <c r="I143" s="181"/>
    </row>
    <row r="144" spans="1:9" ht="18.600000000000001" thickBot="1" x14ac:dyDescent="0.4">
      <c r="A144" s="272"/>
      <c r="B144" s="273"/>
      <c r="C144" s="274"/>
      <c r="D144" s="275"/>
      <c r="E144" s="276"/>
      <c r="F144" s="277"/>
      <c r="G144" s="151" t="s">
        <v>7</v>
      </c>
      <c r="H144" s="152">
        <f>COUNTIF(I144:P144,"&gt;0")</f>
        <v>0</v>
      </c>
      <c r="I144" s="153"/>
    </row>
    <row r="145" spans="1:9" ht="18" x14ac:dyDescent="0.35">
      <c r="A145" s="225"/>
      <c r="B145" s="226"/>
      <c r="C145" s="227"/>
      <c r="D145" s="228"/>
      <c r="E145" s="229"/>
      <c r="F145" s="271"/>
      <c r="G145" s="131" t="s">
        <v>2</v>
      </c>
      <c r="H145" s="132">
        <f>COUNTIF(I145:P145,"=С")</f>
        <v>1</v>
      </c>
      <c r="I145" s="125" t="s">
        <v>25</v>
      </c>
    </row>
    <row r="146" spans="1:9" ht="18" x14ac:dyDescent="0.35">
      <c r="A146" s="225" t="s">
        <v>15</v>
      </c>
      <c r="B146" s="226" t="s">
        <v>21</v>
      </c>
      <c r="C146" s="227">
        <v>69432</v>
      </c>
      <c r="D146" s="157">
        <v>1</v>
      </c>
      <c r="E146" s="229" t="s">
        <v>20</v>
      </c>
      <c r="F146" s="230" t="s">
        <v>81</v>
      </c>
      <c r="G146" s="131" t="s">
        <v>6</v>
      </c>
      <c r="H146" s="132">
        <f>COUNTIF(I146:P146,"&gt;0")</f>
        <v>1</v>
      </c>
      <c r="I146" s="133">
        <v>11</v>
      </c>
    </row>
    <row r="147" spans="1:9" ht="18.600000000000001" thickBot="1" x14ac:dyDescent="0.4">
      <c r="A147" s="272"/>
      <c r="B147" s="273"/>
      <c r="C147" s="274"/>
      <c r="D147" s="275"/>
      <c r="E147" s="276"/>
      <c r="F147" s="277"/>
      <c r="G147" s="151" t="s">
        <v>7</v>
      </c>
      <c r="H147" s="152">
        <f>COUNTIF(I147:P147,"&gt;0")</f>
        <v>0</v>
      </c>
      <c r="I147" s="142"/>
    </row>
    <row r="148" spans="1:9" ht="18" x14ac:dyDescent="0.35">
      <c r="A148" s="117"/>
      <c r="B148" s="118"/>
      <c r="C148" s="119"/>
      <c r="D148" s="120"/>
      <c r="E148" s="121"/>
      <c r="F148" s="122"/>
      <c r="G148" s="123" t="s">
        <v>2</v>
      </c>
      <c r="H148" s="124">
        <f>COUNTIF(I148:P148,"=С")</f>
        <v>1</v>
      </c>
      <c r="I148" s="162" t="s">
        <v>25</v>
      </c>
    </row>
    <row r="149" spans="1:9" ht="18" x14ac:dyDescent="0.35">
      <c r="A149" s="126" t="s">
        <v>15</v>
      </c>
      <c r="B149" s="127" t="s">
        <v>21</v>
      </c>
      <c r="C149" s="128">
        <v>68693</v>
      </c>
      <c r="D149" s="129">
        <v>1</v>
      </c>
      <c r="E149" s="130" t="s">
        <v>20</v>
      </c>
      <c r="F149" s="217" t="s">
        <v>82</v>
      </c>
      <c r="G149" s="131" t="s">
        <v>6</v>
      </c>
      <c r="H149" s="132">
        <f>COUNTIF(I149:P149,"&gt;0")</f>
        <v>1</v>
      </c>
      <c r="I149" s="133">
        <v>11</v>
      </c>
    </row>
    <row r="150" spans="1:9" ht="18.600000000000001" thickBot="1" x14ac:dyDescent="0.4">
      <c r="A150" s="134"/>
      <c r="B150" s="135"/>
      <c r="C150" s="136"/>
      <c r="D150" s="137"/>
      <c r="E150" s="138"/>
      <c r="F150" s="139"/>
      <c r="G150" s="140" t="s">
        <v>7</v>
      </c>
      <c r="H150" s="141">
        <f>COUNTIF(I150:P150,"&gt;0")</f>
        <v>0</v>
      </c>
      <c r="I150" s="153"/>
    </row>
    <row r="151" spans="1:9" ht="18" x14ac:dyDescent="0.35">
      <c r="A151" s="225"/>
      <c r="B151" s="226"/>
      <c r="C151" s="227"/>
      <c r="D151" s="228"/>
      <c r="E151" s="229"/>
      <c r="F151" s="271"/>
      <c r="G151" s="131" t="s">
        <v>2</v>
      </c>
      <c r="H151" s="132">
        <f>COUNTIF(I151:P151,"=С")</f>
        <v>1</v>
      </c>
      <c r="I151" s="162" t="s">
        <v>25</v>
      </c>
    </row>
    <row r="152" spans="1:9" ht="18" x14ac:dyDescent="0.35">
      <c r="A152" s="225" t="s">
        <v>15</v>
      </c>
      <c r="B152" s="226" t="s">
        <v>21</v>
      </c>
      <c r="C152" s="227">
        <v>68690</v>
      </c>
      <c r="D152" s="157">
        <v>1</v>
      </c>
      <c r="E152" s="229" t="s">
        <v>20</v>
      </c>
      <c r="F152" s="230" t="s">
        <v>83</v>
      </c>
      <c r="G152" s="131" t="s">
        <v>6</v>
      </c>
      <c r="H152" s="132">
        <f>COUNTIF(I152:P152,"&gt;0")</f>
        <v>1</v>
      </c>
      <c r="I152" s="133">
        <v>11</v>
      </c>
    </row>
    <row r="153" spans="1:9" ht="18.600000000000001" thickBot="1" x14ac:dyDescent="0.4">
      <c r="A153" s="272"/>
      <c r="B153" s="273"/>
      <c r="C153" s="274"/>
      <c r="D153" s="275"/>
      <c r="E153" s="276"/>
      <c r="F153" s="277"/>
      <c r="G153" s="151" t="s">
        <v>7</v>
      </c>
      <c r="H153" s="152">
        <f>COUNTIF(I153:P153,"&gt;0")</f>
        <v>0</v>
      </c>
      <c r="I153" s="153"/>
    </row>
    <row r="154" spans="1:9" ht="18" x14ac:dyDescent="0.35">
      <c r="A154" s="117"/>
      <c r="B154" s="118"/>
      <c r="C154" s="119"/>
      <c r="D154" s="120"/>
      <c r="E154" s="121"/>
      <c r="F154" s="122"/>
      <c r="G154" s="123" t="s">
        <v>2</v>
      </c>
      <c r="H154" s="124">
        <f>COUNTIF(I154:P154,"=С")</f>
        <v>0</v>
      </c>
      <c r="I154" s="144"/>
    </row>
    <row r="155" spans="1:9" ht="18" x14ac:dyDescent="0.35">
      <c r="A155" s="126" t="s">
        <v>21</v>
      </c>
      <c r="B155" s="127" t="s">
        <v>21</v>
      </c>
      <c r="C155" s="128">
        <v>68073</v>
      </c>
      <c r="D155" s="129">
        <v>1</v>
      </c>
      <c r="E155" s="130" t="s">
        <v>18</v>
      </c>
      <c r="F155" s="217" t="s">
        <v>19</v>
      </c>
      <c r="G155" s="131" t="s">
        <v>6</v>
      </c>
      <c r="H155" s="132">
        <f>COUNTIF(I155:P155,"&gt;0")</f>
        <v>0</v>
      </c>
      <c r="I155" s="181"/>
    </row>
    <row r="156" spans="1:9" ht="18.600000000000001" thickBot="1" x14ac:dyDescent="0.4">
      <c r="A156" s="134"/>
      <c r="B156" s="135"/>
      <c r="C156" s="136"/>
      <c r="D156" s="137"/>
      <c r="E156" s="138"/>
      <c r="F156" s="139"/>
      <c r="G156" s="140" t="s">
        <v>7</v>
      </c>
      <c r="H156" s="141">
        <f>COUNTIF(I156:P156,"&gt;0")</f>
        <v>0</v>
      </c>
      <c r="I156" s="153"/>
    </row>
    <row r="157" spans="1:9" ht="18" x14ac:dyDescent="0.35">
      <c r="A157" s="244"/>
      <c r="B157" s="245"/>
      <c r="C157" s="246"/>
      <c r="D157" s="247"/>
      <c r="E157" s="248"/>
      <c r="F157" s="249"/>
      <c r="G157" s="178" t="s">
        <v>2</v>
      </c>
      <c r="H157" s="179">
        <f>COUNTIF(I157:P157,"=С")</f>
        <v>0</v>
      </c>
      <c r="I157" s="144"/>
    </row>
    <row r="158" spans="1:9" ht="18" x14ac:dyDescent="0.35">
      <c r="A158" s="244" t="s">
        <v>15</v>
      </c>
      <c r="B158" s="245" t="s">
        <v>21</v>
      </c>
      <c r="C158" s="246">
        <v>68357</v>
      </c>
      <c r="D158" s="247">
        <v>1</v>
      </c>
      <c r="E158" s="248" t="s">
        <v>18</v>
      </c>
      <c r="F158" s="190" t="s">
        <v>84</v>
      </c>
      <c r="G158" s="160" t="s">
        <v>6</v>
      </c>
      <c r="H158" s="161">
        <f>COUNTIF(I158:P158,"&gt;0")</f>
        <v>0</v>
      </c>
      <c r="I158" s="181"/>
    </row>
    <row r="159" spans="1:9" ht="18.600000000000001" thickBot="1" x14ac:dyDescent="0.4">
      <c r="A159" s="251"/>
      <c r="B159" s="252"/>
      <c r="C159" s="253"/>
      <c r="D159" s="254"/>
      <c r="E159" s="255"/>
      <c r="F159" s="256"/>
      <c r="G159" s="188" t="s">
        <v>7</v>
      </c>
      <c r="H159" s="189">
        <f>COUNTIF(I159:P159,"&gt;0")</f>
        <v>0</v>
      </c>
      <c r="I159" s="153"/>
    </row>
    <row r="160" spans="1:9" ht="18" x14ac:dyDescent="0.35">
      <c r="A160" s="196"/>
      <c r="B160" s="197"/>
      <c r="C160" s="198"/>
      <c r="D160" s="197"/>
      <c r="E160" s="200"/>
      <c r="F160" s="201"/>
      <c r="G160" s="202" t="s">
        <v>2</v>
      </c>
      <c r="H160" s="203">
        <f>COUNTIF(I160:P160,"=С")</f>
        <v>0</v>
      </c>
      <c r="I160" s="144"/>
    </row>
    <row r="161" spans="1:9" ht="18" x14ac:dyDescent="0.35">
      <c r="A161" s="154"/>
      <c r="B161" s="155"/>
      <c r="C161" s="156"/>
      <c r="D161" s="155"/>
      <c r="E161" s="158"/>
      <c r="F161" s="163"/>
      <c r="G161" s="160" t="s">
        <v>6</v>
      </c>
      <c r="H161" s="161">
        <f>COUNTIF(I161:P161,"&gt;0")</f>
        <v>0</v>
      </c>
      <c r="I161" s="181"/>
    </row>
    <row r="162" spans="1:9" ht="18.600000000000001" thickBot="1" x14ac:dyDescent="0.4">
      <c r="A162" s="164"/>
      <c r="B162" s="165"/>
      <c r="C162" s="166"/>
      <c r="D162" s="165"/>
      <c r="E162" s="168"/>
      <c r="F162" s="169"/>
      <c r="G162" s="160" t="s">
        <v>7</v>
      </c>
      <c r="H162" s="161">
        <f>COUNTIF(I162:P162,"&gt;0")</f>
        <v>0</v>
      </c>
      <c r="I162" s="153"/>
    </row>
    <row r="163" spans="1:9" ht="18" x14ac:dyDescent="0.35">
      <c r="A163" s="196"/>
      <c r="B163" s="197"/>
      <c r="C163" s="198"/>
      <c r="D163" s="197"/>
      <c r="E163" s="200"/>
      <c r="F163" s="201"/>
      <c r="G163" s="202" t="s">
        <v>2</v>
      </c>
      <c r="H163" s="203">
        <f>COUNTIF(I163:P163,"=С")</f>
        <v>0</v>
      </c>
      <c r="I163" s="144"/>
    </row>
    <row r="164" spans="1:9" ht="18" x14ac:dyDescent="0.35">
      <c r="A164" s="154" t="s">
        <v>21</v>
      </c>
      <c r="B164" s="155" t="s">
        <v>21</v>
      </c>
      <c r="C164" s="156">
        <v>68649</v>
      </c>
      <c r="D164" s="155">
        <v>1</v>
      </c>
      <c r="E164" s="158" t="s">
        <v>18</v>
      </c>
      <c r="F164" s="163" t="s">
        <v>85</v>
      </c>
      <c r="G164" s="160" t="s">
        <v>6</v>
      </c>
      <c r="H164" s="161">
        <f>COUNTIF(I164:P164,"&gt;0")</f>
        <v>0</v>
      </c>
      <c r="I164" s="181"/>
    </row>
    <row r="165" spans="1:9" ht="18.600000000000001" thickBot="1" x14ac:dyDescent="0.4">
      <c r="A165" s="164"/>
      <c r="B165" s="165"/>
      <c r="C165" s="166"/>
      <c r="D165" s="165"/>
      <c r="E165" s="168"/>
      <c r="F165" s="169"/>
      <c r="G165" s="160" t="s">
        <v>7</v>
      </c>
      <c r="H165" s="161">
        <f>COUNTIF(I165:P165,"&gt;0")</f>
        <v>0</v>
      </c>
      <c r="I165" s="153"/>
    </row>
    <row r="166" spans="1:9" x14ac:dyDescent="0.3">
      <c r="A166" s="278"/>
      <c r="B166" s="279"/>
      <c r="C166" s="280" t="s">
        <v>12</v>
      </c>
      <c r="D166" s="281">
        <f>COUNTA(D61:D165)</f>
        <v>32</v>
      </c>
      <c r="E166" s="282"/>
      <c r="F166" s="282"/>
      <c r="G166" s="282"/>
      <c r="H166" s="283"/>
      <c r="I166" s="283"/>
    </row>
    <row r="167" spans="1:9" x14ac:dyDescent="0.3">
      <c r="A167" s="284"/>
      <c r="B167" s="285"/>
      <c r="C167" s="286" t="s">
        <v>12</v>
      </c>
      <c r="D167" s="113">
        <f>COUNTA(D172:D177)</f>
        <v>0</v>
      </c>
      <c r="E167" s="114"/>
      <c r="F167" s="287" t="s">
        <v>86</v>
      </c>
      <c r="G167" s="288"/>
      <c r="H167" s="288"/>
      <c r="I167" s="289">
        <f t="shared" ref="I167" si="20">SUM(I172:I177)/11</f>
        <v>0</v>
      </c>
    </row>
    <row r="168" spans="1:9" x14ac:dyDescent="0.3">
      <c r="A168" s="290"/>
      <c r="B168" s="287"/>
      <c r="C168" s="291"/>
      <c r="D168" s="287"/>
      <c r="E168" s="287"/>
      <c r="F168" s="287" t="s">
        <v>87</v>
      </c>
      <c r="G168" s="113"/>
      <c r="H168" s="113"/>
      <c r="I168" s="113">
        <f t="shared" ref="I168" si="21">COUNTIF(I172:I177,"&gt;0")</f>
        <v>0</v>
      </c>
    </row>
    <row r="169" spans="1:9" x14ac:dyDescent="0.3">
      <c r="A169" s="292"/>
      <c r="B169" s="81"/>
      <c r="C169" s="293"/>
      <c r="D169" s="81"/>
      <c r="E169" s="81"/>
      <c r="F169" s="81" t="s">
        <v>40</v>
      </c>
      <c r="G169" s="113"/>
      <c r="H169" s="113"/>
      <c r="I169" s="289">
        <f t="shared" ref="I169" si="22">COUNT(I174,I177)</f>
        <v>0</v>
      </c>
    </row>
    <row r="170" spans="1:9" x14ac:dyDescent="0.3">
      <c r="A170" s="38"/>
      <c r="B170" s="37"/>
      <c r="C170" s="36"/>
      <c r="D170" s="37"/>
      <c r="E170" s="37"/>
      <c r="F170" s="36" t="s">
        <v>88</v>
      </c>
      <c r="G170" s="28"/>
      <c r="H170" s="30"/>
      <c r="I170" s="37" t="s">
        <v>91</v>
      </c>
    </row>
    <row r="171" spans="1:9" x14ac:dyDescent="0.3">
      <c r="A171" s="38"/>
      <c r="B171" s="37"/>
      <c r="C171" s="36"/>
      <c r="D171" s="37"/>
      <c r="E171" s="37"/>
      <c r="F171" s="36"/>
      <c r="G171" s="294"/>
      <c r="H171" s="295"/>
      <c r="I171" s="296">
        <v>21</v>
      </c>
    </row>
    <row r="172" spans="1:9" x14ac:dyDescent="0.3">
      <c r="A172" s="12"/>
      <c r="B172" s="7"/>
      <c r="C172" s="8"/>
      <c r="D172" s="7"/>
      <c r="E172" s="2"/>
      <c r="F172" s="3"/>
      <c r="G172" s="14" t="s">
        <v>2</v>
      </c>
      <c r="H172" s="4">
        <f>COUNTIF(I172:P172,"=С")</f>
        <v>0</v>
      </c>
      <c r="I172" s="20"/>
    </row>
    <row r="173" spans="1:9" x14ac:dyDescent="0.3">
      <c r="A173" s="12" t="s">
        <v>21</v>
      </c>
      <c r="B173" s="7"/>
      <c r="C173" s="8"/>
      <c r="D173" s="1"/>
      <c r="E173" s="2" t="s">
        <v>23</v>
      </c>
      <c r="F173" s="297" t="s">
        <v>89</v>
      </c>
      <c r="G173" s="14" t="s">
        <v>6</v>
      </c>
      <c r="H173" s="4">
        <f>COUNTIF(I173:P173,"&gt;0")</f>
        <v>0</v>
      </c>
      <c r="I173" s="21"/>
    </row>
    <row r="174" spans="1:9" x14ac:dyDescent="0.3">
      <c r="A174" s="298"/>
      <c r="B174" s="9"/>
      <c r="C174" s="10"/>
      <c r="D174" s="9"/>
      <c r="E174" s="11"/>
      <c r="F174" s="299"/>
      <c r="G174" s="15" t="s">
        <v>7</v>
      </c>
      <c r="H174" s="6">
        <f>COUNTIF(I174:P174,"&gt;0")</f>
        <v>0</v>
      </c>
      <c r="I174" s="19"/>
    </row>
    <row r="175" spans="1:9" x14ac:dyDescent="0.3">
      <c r="A175" s="12"/>
      <c r="B175" s="7"/>
      <c r="C175" s="8"/>
      <c r="D175" s="7"/>
      <c r="E175" s="16"/>
      <c r="F175" s="3"/>
      <c r="G175" s="14" t="s">
        <v>2</v>
      </c>
      <c r="H175" s="4">
        <f>COUNTIF(I175:P175,"=С")</f>
        <v>0</v>
      </c>
      <c r="I175" s="17"/>
    </row>
    <row r="176" spans="1:9" x14ac:dyDescent="0.3">
      <c r="A176" s="12" t="s">
        <v>21</v>
      </c>
      <c r="B176" s="7"/>
      <c r="C176" s="8"/>
      <c r="D176" s="1"/>
      <c r="E176" s="2" t="s">
        <v>24</v>
      </c>
      <c r="F176" s="297" t="s">
        <v>90</v>
      </c>
      <c r="G176" s="14" t="s">
        <v>6</v>
      </c>
      <c r="H176" s="4">
        <f>COUNTIF(I176:P176,"&gt;0")</f>
        <v>0</v>
      </c>
      <c r="I176" s="18"/>
    </row>
    <row r="177" spans="1:9" x14ac:dyDescent="0.3">
      <c r="A177" s="298"/>
      <c r="B177" s="9"/>
      <c r="C177" s="10"/>
      <c r="D177" s="5"/>
      <c r="E177" s="300"/>
      <c r="F177" s="299"/>
      <c r="G177" s="15" t="s">
        <v>7</v>
      </c>
      <c r="H177" s="6">
        <f>COUNTIF(I177:P177,"&gt;0")</f>
        <v>0</v>
      </c>
      <c r="I177" s="19"/>
    </row>
  </sheetData>
  <protectedRanges>
    <protectedRange algorithmName="SHA-512" hashValue="2kPuwHIiGKdeOydL9rOroQhXx4zNgLFUKQ2XfsZOTFNeQ9GDl/abcW5Usd6BS4gWv2kOEK/PrOo0bQg/JnVJfQ==" saltValue="wFP6yUwW6VYnT3/qh1DG/w==" spinCount="100000" sqref="I55" name="Диапазон1_1_1_9_1_2_1_1"/>
    <protectedRange algorithmName="SHA-512" hashValue="2kPuwHIiGKdeOydL9rOroQhXx4zNgLFUKQ2XfsZOTFNeQ9GDl/abcW5Usd6BS4gWv2kOEK/PrOo0bQg/JnVJfQ==" saltValue="wFP6yUwW6VYnT3/qh1DG/w==" spinCount="100000" sqref="I166" name="Диапазон1_1_1_9_1_2_2_1_1"/>
    <protectedRange algorithmName="SHA-512" hashValue="2kPuwHIiGKdeOydL9rOroQhXx4zNgLFUKQ2XfsZOTFNeQ9GDl/abcW5Usd6BS4gWv2kOEK/PrOo0bQg/JnVJfQ==" saltValue="wFP6yUwW6VYnT3/qh1DG/w==" spinCount="100000" sqref="H1 H3:H7 H28:H54" name="Диапазон1_1_3_2_1_3_3_3_1"/>
    <protectedRange algorithmName="SHA-512" hashValue="2kPuwHIiGKdeOydL9rOroQhXx4zNgLFUKQ2XfsZOTFNeQ9GDl/abcW5Usd6BS4gWv2kOEK/PrOo0bQg/JnVJfQ==" saltValue="wFP6yUwW6VYnT3/qh1DG/w==" spinCount="100000" sqref="H2" name="Диапазон1_1_3_1_2_1_1_1"/>
    <protectedRange algorithmName="SHA-512" hashValue="2kPuwHIiGKdeOydL9rOroQhXx4zNgLFUKQ2XfsZOTFNeQ9GDl/abcW5Usd6BS4gWv2kOEK/PrOo0bQg/JnVJfQ==" saltValue="wFP6yUwW6VYnT3/qh1DG/w==" spinCount="100000" sqref="H166" name="Диапазон1_1_1_9_1_1_1_1"/>
    <protectedRange algorithmName="SHA-512" hashValue="2kPuwHIiGKdeOydL9rOroQhXx4zNgLFUKQ2XfsZOTFNeQ9GDl/abcW5Usd6BS4gWv2kOEK/PrOo0bQg/JnVJfQ==" saltValue="wFP6yUwW6VYnT3/qh1DG/w==" spinCount="100000" sqref="G167:H167" name="Диапазон1_1_5_1_1_1_1_1_1"/>
    <protectedRange algorithmName="SHA-512" hashValue="2kPuwHIiGKdeOydL9rOroQhXx4zNgLFUKQ2XfsZOTFNeQ9GDl/abcW5Usd6BS4gWv2kOEK/PrOo0bQg/JnVJfQ==" saltValue="wFP6yUwW6VYnT3/qh1DG/w==" spinCount="100000" sqref="H8 H17 H10" name="Диапазон1_1_9_1_1_1_2_2_1_3_1"/>
    <protectedRange algorithmName="SHA-512" hashValue="2kPuwHIiGKdeOydL9rOroQhXx4zNgLFUKQ2XfsZOTFNeQ9GDl/abcW5Usd6BS4gWv2kOEK/PrOo0bQg/JnVJfQ==" saltValue="wFP6yUwW6VYnT3/qh1DG/w==" spinCount="100000" sqref="H9" name="Диапазон1_1_9_1_1_1_2_2_3_1"/>
    <protectedRange algorithmName="SHA-512" hashValue="2kPuwHIiGKdeOydL9rOroQhXx4zNgLFUKQ2XfsZOTFNeQ9GDl/abcW5Usd6BS4gWv2kOEK/PrOo0bQg/JnVJfQ==" saltValue="wFP6yUwW6VYnT3/qh1DG/w==" spinCount="100000" sqref="H11:H12" name="Диапазон1_1_9_1_1_1_2_2_1_1_2_1"/>
  </protectedRanges>
  <conditionalFormatting sqref="I172:I174 I63 I66:I72 I75 I78:I90 I102:I108 I120:I135 I138 I147:I153 I156:I165 I111 I114:I117 I93:I99 I141:I144">
    <cfRule type="containsText" dxfId="35" priority="8" operator="containsText" text="Б">
      <formula>NOT(ISERROR(SEARCH("Б",I63)))</formula>
    </cfRule>
  </conditionalFormatting>
  <conditionalFormatting sqref="I154:I155">
    <cfRule type="containsText" dxfId="34" priority="121" operator="containsText" text="Б">
      <formula>NOT(ISERROR(SEARCH("Б",I154)))</formula>
    </cfRule>
  </conditionalFormatting>
  <conditionalFormatting sqref="I109:I110">
    <cfRule type="containsText" dxfId="33" priority="43" operator="containsText" text="Б">
      <formula>NOT(ISERROR(SEARCH("Б",I109)))</formula>
    </cfRule>
  </conditionalFormatting>
  <conditionalFormatting sqref="I109:I110">
    <cfRule type="containsText" dxfId="32" priority="42" operator="containsText" text="Б">
      <formula>NOT(ISERROR(SEARCH("Б",I109)))</formula>
    </cfRule>
  </conditionalFormatting>
  <conditionalFormatting sqref="I112:I113">
    <cfRule type="containsText" dxfId="31" priority="23" operator="containsText" text="Б">
      <formula>NOT(ISERROR(SEARCH("Б",I112)))</formula>
    </cfRule>
  </conditionalFormatting>
  <conditionalFormatting sqref="I61:I62">
    <cfRule type="containsText" dxfId="30" priority="940" operator="containsText" text="Б">
      <formula>NOT(ISERROR(SEARCH("Б",I61)))</formula>
    </cfRule>
  </conditionalFormatting>
  <conditionalFormatting sqref="I64:I65">
    <cfRule type="containsText" dxfId="29" priority="911" operator="containsText" text="Б">
      <formula>NOT(ISERROR(SEARCH("Б",I64)))</formula>
    </cfRule>
  </conditionalFormatting>
  <conditionalFormatting sqref="I64:I65">
    <cfRule type="containsText" dxfId="28" priority="910" operator="containsText" text="Б">
      <formula>NOT(ISERROR(SEARCH("Б",I64)))</formula>
    </cfRule>
  </conditionalFormatting>
  <conditionalFormatting sqref="I64:I65">
    <cfRule type="containsText" dxfId="27" priority="909" operator="containsText" text="Б">
      <formula>NOT(ISERROR(SEARCH("Б",I64)))</formula>
    </cfRule>
  </conditionalFormatting>
  <conditionalFormatting sqref="I73:I74">
    <cfRule type="containsText" dxfId="26" priority="864" operator="containsText" text="Б">
      <formula>NOT(ISERROR(SEARCH("Б",I73)))</formula>
    </cfRule>
  </conditionalFormatting>
  <conditionalFormatting sqref="I76:I77">
    <cfRule type="containsText" dxfId="25" priority="826" operator="containsText" text="Б">
      <formula>NOT(ISERROR(SEARCH("Б",I76)))</formula>
    </cfRule>
  </conditionalFormatting>
  <conditionalFormatting sqref="I76:I77">
    <cfRule type="containsText" dxfId="24" priority="825" operator="containsText" text="Б">
      <formula>NOT(ISERROR(SEARCH("Б",I76)))</formula>
    </cfRule>
  </conditionalFormatting>
  <conditionalFormatting sqref="I76:I77">
    <cfRule type="containsText" dxfId="23" priority="824" operator="containsText" text="Б">
      <formula>NOT(ISERROR(SEARCH("Б",I76)))</formula>
    </cfRule>
  </conditionalFormatting>
  <conditionalFormatting sqref="I82:I83">
    <cfRule type="containsText" dxfId="22" priority="776" operator="containsText" text="Б">
      <formula>NOT(ISERROR(SEARCH("Б",I82)))</formula>
    </cfRule>
  </conditionalFormatting>
  <conditionalFormatting sqref="I91:I92">
    <cfRule type="containsText" dxfId="21" priority="672" operator="containsText" text="Б">
      <formula>NOT(ISERROR(SEARCH("Б",I91)))</formula>
    </cfRule>
  </conditionalFormatting>
  <conditionalFormatting sqref="I91:I92">
    <cfRule type="containsText" dxfId="20" priority="671" operator="containsText" text="Б">
      <formula>NOT(ISERROR(SEARCH("Б",I91)))</formula>
    </cfRule>
  </conditionalFormatting>
  <conditionalFormatting sqref="I91:I92">
    <cfRule type="containsText" dxfId="19" priority="670" operator="containsText" text="Б">
      <formula>NOT(ISERROR(SEARCH("Б",I91)))</formula>
    </cfRule>
  </conditionalFormatting>
  <conditionalFormatting sqref="I100:I101">
    <cfRule type="containsText" dxfId="18" priority="627" operator="containsText" text="Б">
      <formula>NOT(ISERROR(SEARCH("Б",I100)))</formula>
    </cfRule>
  </conditionalFormatting>
  <conditionalFormatting sqref="I106:I107">
    <cfRule type="containsText" dxfId="17" priority="568" operator="containsText" text="Б">
      <formula>NOT(ISERROR(SEARCH("Б",I106)))</formula>
    </cfRule>
  </conditionalFormatting>
  <conditionalFormatting sqref="I118:I119">
    <cfRule type="containsText" dxfId="16" priority="505" operator="containsText" text="Б">
      <formula>NOT(ISERROR(SEARCH("Б",I118)))</formula>
    </cfRule>
  </conditionalFormatting>
  <conditionalFormatting sqref="I121:I122">
    <cfRule type="containsText" dxfId="15" priority="478" operator="containsText" text="Б">
      <formula>NOT(ISERROR(SEARCH("Б",I121)))</formula>
    </cfRule>
  </conditionalFormatting>
  <conditionalFormatting sqref="I124:I125">
    <cfRule type="containsText" dxfId="14" priority="454" operator="containsText" text="Б">
      <formula>NOT(ISERROR(SEARCH("Б",I124)))</formula>
    </cfRule>
  </conditionalFormatting>
  <conditionalFormatting sqref="I133:I134">
    <cfRule type="containsText" dxfId="13" priority="362" operator="containsText" text="Б">
      <formula>NOT(ISERROR(SEARCH("Б",I133)))</formula>
    </cfRule>
  </conditionalFormatting>
  <conditionalFormatting sqref="I136:I137">
    <cfRule type="containsText" dxfId="12" priority="322" operator="containsText" text="Б">
      <formula>NOT(ISERROR(SEARCH("Б",I136)))</formula>
    </cfRule>
  </conditionalFormatting>
  <conditionalFormatting sqref="I136:I137">
    <cfRule type="containsText" dxfId="11" priority="321" operator="containsText" text="Б">
      <formula>NOT(ISERROR(SEARCH("Б",I136)))</formula>
    </cfRule>
  </conditionalFormatting>
  <conditionalFormatting sqref="I136:I137">
    <cfRule type="containsText" dxfId="10" priority="320" operator="containsText" text="Б">
      <formula>NOT(ISERROR(SEARCH("Б",I136)))</formula>
    </cfRule>
  </conditionalFormatting>
  <conditionalFormatting sqref="I139:I140">
    <cfRule type="containsText" dxfId="9" priority="295" operator="containsText" text="Б">
      <formula>NOT(ISERROR(SEARCH("Б",I139)))</formula>
    </cfRule>
  </conditionalFormatting>
  <conditionalFormatting sqref="I145:I146">
    <cfRule type="containsText" dxfId="8" priority="231" operator="containsText" text="Б">
      <formula>NOT(ISERROR(SEARCH("Б",I145)))</formula>
    </cfRule>
  </conditionalFormatting>
  <conditionalFormatting sqref="I154:I155">
    <cfRule type="containsText" dxfId="7" priority="120" operator="containsText" text="Б">
      <formula>NOT(ISERROR(SEARCH("Б",I154)))</formula>
    </cfRule>
  </conditionalFormatting>
  <conditionalFormatting sqref="I154:I155">
    <cfRule type="containsText" dxfId="6" priority="119" operator="containsText" text="Б">
      <formula>NOT(ISERROR(SEARCH("Б",I154)))</formula>
    </cfRule>
  </conditionalFormatting>
  <conditionalFormatting sqref="I157:I158">
    <cfRule type="containsText" dxfId="5" priority="96" operator="containsText" text="Б">
      <formula>NOT(ISERROR(SEARCH("Б",I157)))</formula>
    </cfRule>
  </conditionalFormatting>
  <conditionalFormatting sqref="I163:I164">
    <cfRule type="containsText" dxfId="4" priority="72" operator="containsText" text="Б">
      <formula>NOT(ISERROR(SEARCH("Б",I163)))</formula>
    </cfRule>
  </conditionalFormatting>
  <conditionalFormatting sqref="I109:I110">
    <cfRule type="containsText" dxfId="3" priority="41" operator="containsText" text="Б">
      <formula>NOT(ISERROR(SEARCH("Б",I109)))</formula>
    </cfRule>
  </conditionalFormatting>
  <conditionalFormatting sqref="I112:I113">
    <cfRule type="containsText" dxfId="2" priority="25" operator="containsText" text="Б">
      <formula>NOT(ISERROR(SEARCH("Б",I112)))</formula>
    </cfRule>
  </conditionalFormatting>
  <conditionalFormatting sqref="I112:I113">
    <cfRule type="containsText" dxfId="1" priority="24" operator="containsText" text="Б">
      <formula>NOT(ISERROR(SEARCH("Б",I112)))</formula>
    </cfRule>
  </conditionalFormatting>
  <conditionalFormatting sqref="I58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">
    <cfRule type="colorScale" priority="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89" operator="containsText" text="Б" id="{22D6B5AF-D006-4597-A87C-AA8DD9BEB4D5}">
            <xm:f>NOT(ISERROR(SEARCH("Б",'Z:\MD - Медицинский директор\ДИКС\Контакт-центр\ТАБЕЛЬ КЦ\Табель 2022\[График работы 2022 Тверь.xlsx]Ноябрь'!#REF!)))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I96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Golubev</dc:creator>
  <cp:lastModifiedBy>Голубев Юрий Валерьевич (Руководитель группы)</cp:lastModifiedBy>
  <dcterms:created xsi:type="dcterms:W3CDTF">2021-10-12T18:39:35Z</dcterms:created>
  <dcterms:modified xsi:type="dcterms:W3CDTF">2022-02-11T09:11:43Z</dcterms:modified>
</cp:coreProperties>
</file>