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FF7CA95-4D2B-4380-891B-09A06444E0F3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Лист1" sheetId="5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6" i="5" l="1"/>
  <c r="H77" i="5"/>
  <c r="H78" i="5"/>
  <c r="H79" i="5"/>
  <c r="H80" i="5"/>
  <c r="H81" i="5"/>
  <c r="H67" i="5"/>
  <c r="H68" i="5"/>
  <c r="H69" i="5"/>
  <c r="H70" i="5"/>
  <c r="H71" i="5"/>
  <c r="H72" i="5"/>
  <c r="H73" i="5"/>
  <c r="H74" i="5"/>
  <c r="H75" i="5"/>
  <c r="H66" i="5" l="1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I22" i="5"/>
  <c r="I16" i="5" s="1"/>
  <c r="I17" i="5" s="1"/>
  <c r="I21" i="5"/>
  <c r="I11" i="5" s="1"/>
  <c r="I20" i="5"/>
  <c r="I19" i="5"/>
  <c r="I18" i="5" s="1"/>
  <c r="I15" i="5"/>
  <c r="I14" i="5"/>
  <c r="I13" i="5"/>
  <c r="I12" i="5"/>
  <c r="I10" i="5"/>
  <c r="I9" i="5"/>
  <c r="D8" i="5"/>
  <c r="D7" i="5"/>
  <c r="H6" i="5"/>
  <c r="H5" i="5"/>
  <c r="H4" i="5"/>
  <c r="A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F6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Трудоустройство с 02.04.2021, совпадает с первым рабочим днём.</t>
        </r>
      </text>
    </comment>
    <comment ref="F64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Трудоустройство с 16.04.2021, совпадает с первым рабочим днём.</t>
        </r>
      </text>
    </comment>
    <comment ref="I77" authorId="0" shapeId="0" xr:uid="{00000000-0006-0000-03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плановая дата!</t>
        </r>
      </text>
    </comment>
    <comment ref="I80" authorId="0" shapeId="0" xr:uid="{00000000-0006-0000-03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плановая дата!</t>
        </r>
      </text>
    </comment>
  </commentList>
</comments>
</file>

<file path=xl/sharedStrings.xml><?xml version="1.0" encoding="utf-8"?>
<sst xmlns="http://schemas.openxmlformats.org/spreadsheetml/2006/main" count="153" uniqueCount="54">
  <si>
    <t>ВС</t>
  </si>
  <si>
    <t>СТ</t>
  </si>
  <si>
    <t>ГР</t>
  </si>
  <si>
    <t>ДОБ</t>
  </si>
  <si>
    <t>ЧАСЫ</t>
  </si>
  <si>
    <t>АДМИНЫ И ПРЕТЕНЗИИ</t>
  </si>
  <si>
    <t xml:space="preserve"> план</t>
  </si>
  <si>
    <t>С</t>
  </si>
  <si>
    <t>Р</t>
  </si>
  <si>
    <t xml:space="preserve"> факт</t>
  </si>
  <si>
    <t>доп смена</t>
  </si>
  <si>
    <t>чел</t>
  </si>
  <si>
    <t>ставок</t>
  </si>
  <si>
    <t>Больничные за смену</t>
  </si>
  <si>
    <t>Отпуска за смену</t>
  </si>
  <si>
    <t xml:space="preserve">Кол-во специалистов в сутки (00:00-00:00) </t>
  </si>
  <si>
    <t>Общее кол-во часов в сутки</t>
  </si>
  <si>
    <t>Кол-во отсутствующих в смену (Б, О, А, НН)</t>
  </si>
  <si>
    <t>Больничные за смену (Б)</t>
  </si>
  <si>
    <t>Отсутствующие по иным причинам (О, А, НН)</t>
  </si>
  <si>
    <t>кол-во ставок за сутки</t>
  </si>
  <si>
    <t>кол-во ставок 2/2</t>
  </si>
  <si>
    <t>кол-во ставок в доп за сутки 11 ч</t>
  </si>
  <si>
    <t>Кол-во доп часов за сутки</t>
  </si>
  <si>
    <t xml:space="preserve">кол-во спецов в доп часах </t>
  </si>
  <si>
    <t xml:space="preserve">кол-во людей в смену </t>
  </si>
  <si>
    <t>кол-во ставок 2/2 день</t>
  </si>
  <si>
    <t>ОПЕРАТОРЫ 2/2</t>
  </si>
  <si>
    <t>О</t>
  </si>
  <si>
    <t>07:00-19:00</t>
  </si>
  <si>
    <t>Маркова Мария Владимировна</t>
  </si>
  <si>
    <t>Бахарева Виктория Олеговна</t>
  </si>
  <si>
    <t>Поселенцев Алексей Викторович</t>
  </si>
  <si>
    <t>08:00-20:00</t>
  </si>
  <si>
    <t>Ливенцева Мария Владимировна</t>
  </si>
  <si>
    <t>Гурова Олеся Сергеевна</t>
  </si>
  <si>
    <t>09:00-21:00</t>
  </si>
  <si>
    <t>Зырянова Наталья Евгеньевна</t>
  </si>
  <si>
    <t>Рябовол Мария Сергеевна</t>
  </si>
  <si>
    <t>Сайфутдинова Ралина Шамилевна</t>
  </si>
  <si>
    <t>Талалай Наталья Александровна</t>
  </si>
  <si>
    <t>10:00-22:00</t>
  </si>
  <si>
    <t>Корсункина Светлана Сергеевна</t>
  </si>
  <si>
    <t>Лапенко Дина Юрьевна</t>
  </si>
  <si>
    <t>Костина Вера Александровна</t>
  </si>
  <si>
    <t>Хаваева Олеся Викторовна</t>
  </si>
  <si>
    <t>Кузнецов Андрей Сергеевич</t>
  </si>
  <si>
    <t>Соболева Ольга Балгабаевна</t>
  </si>
  <si>
    <t>Май</t>
  </si>
  <si>
    <t>Калмахелидзе Надежда Андреевна</t>
  </si>
  <si>
    <t>Елисеенко Евгения Викторовна</t>
  </si>
  <si>
    <t>Шпортун Татьяна Александровна</t>
  </si>
  <si>
    <t>Галемская Виктория Сергеевна</t>
  </si>
  <si>
    <t>Томчик Юрий Алексеевич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</si>
</sst>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9"/>
      <color theme="0"/>
      <name val="Century"/>
      <family val="1"/>
      <charset val="204"/>
    </font>
    <font>
      <sz val="9"/>
      <color theme="0"/>
      <name val="Calibri"/>
      <family val="2"/>
      <charset val="204"/>
      <scheme val="minor"/>
    </font>
    <font>
      <b/>
      <sz val="8"/>
      <color theme="0"/>
      <name val="Century"/>
      <family val="1"/>
      <charset val="204"/>
    </font>
    <font>
      <b/>
      <sz val="8"/>
      <name val="Century"/>
      <family val="1"/>
      <charset val="204"/>
    </font>
    <font>
      <sz val="9"/>
      <color theme="1"/>
      <name val="Calibri"/>
      <family val="2"/>
      <scheme val="minor"/>
    </font>
    <font>
      <sz val="8"/>
      <color theme="1"/>
      <name val="Century"/>
      <family val="1"/>
      <charset val="204"/>
    </font>
    <font>
      <sz val="8"/>
      <color theme="9" tint="-9.9978637043366805E-2"/>
      <name val="Century"/>
      <family val="1"/>
      <charset val="204"/>
    </font>
    <font>
      <b/>
      <sz val="9"/>
      <name val="Century"/>
      <family val="1"/>
      <charset val="204"/>
    </font>
    <font>
      <sz val="9"/>
      <color theme="1"/>
      <name val="Century"/>
      <family val="1"/>
      <charset val="204"/>
    </font>
    <font>
      <sz val="8"/>
      <color theme="1"/>
      <name val="Calibri"/>
      <family val="2"/>
      <scheme val="minor"/>
    </font>
    <font>
      <b/>
      <sz val="10"/>
      <color theme="0"/>
      <name val="Century"/>
      <family val="1"/>
      <charset val="204"/>
    </font>
    <font>
      <b/>
      <sz val="8"/>
      <color theme="9" tint="-0.749992370372631"/>
      <name val="Century"/>
      <family val="1"/>
      <charset val="204"/>
    </font>
    <font>
      <b/>
      <sz val="8"/>
      <color theme="1" tint="0.34998626667073579"/>
      <name val="Century"/>
      <family val="1"/>
      <charset val="204"/>
    </font>
    <font>
      <sz val="8"/>
      <color theme="9" tint="-0.249977111117893"/>
      <name val="Century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9BB05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" fontId="1" fillId="2" borderId="3" xfId="0" applyNumberFormat="1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4" xfId="0" applyFont="1" applyFill="1" applyBorder="1"/>
    <xf numFmtId="0" fontId="5" fillId="3" borderId="0" xfId="0" applyFont="1" applyFill="1" applyBorder="1"/>
    <xf numFmtId="0" fontId="5" fillId="3" borderId="5" xfId="0" applyFont="1" applyFill="1" applyBorder="1"/>
    <xf numFmtId="0" fontId="6" fillId="4" borderId="1" xfId="0" applyFont="1" applyFill="1" applyBorder="1"/>
    <xf numFmtId="0" fontId="6" fillId="4" borderId="3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top"/>
    </xf>
    <xf numFmtId="0" fontId="4" fillId="3" borderId="0" xfId="0" applyFont="1" applyFill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9" fillId="3" borderId="5" xfId="0" applyFont="1" applyFill="1" applyBorder="1" applyAlignment="1">
      <alignment vertical="center"/>
    </xf>
    <xf numFmtId="0" fontId="6" fillId="4" borderId="4" xfId="0" applyFont="1" applyFill="1" applyBorder="1"/>
    <xf numFmtId="0" fontId="6" fillId="4" borderId="5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top"/>
    </xf>
    <xf numFmtId="0" fontId="10" fillId="3" borderId="6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6" fillId="4" borderId="6" xfId="0" applyFont="1" applyFill="1" applyBorder="1"/>
    <xf numFmtId="0" fontId="6" fillId="4" borderId="8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6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1" fontId="3" fillId="6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center" vertical="center"/>
    </xf>
    <xf numFmtId="1" fontId="11" fillId="6" borderId="0" xfId="0" applyNumberFormat="1" applyFont="1" applyFill="1" applyAlignment="1">
      <alignment horizontal="center" vertical="center"/>
    </xf>
    <xf numFmtId="1" fontId="1" fillId="6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 wrapText="1"/>
    </xf>
    <xf numFmtId="0" fontId="6" fillId="3" borderId="1" xfId="0" applyFont="1" applyFill="1" applyBorder="1"/>
    <xf numFmtId="0" fontId="6" fillId="3" borderId="3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top"/>
    </xf>
    <xf numFmtId="0" fontId="7" fillId="3" borderId="2" xfId="0" applyFont="1" applyFill="1" applyBorder="1" applyAlignment="1">
      <alignment horizontal="center" vertical="top"/>
    </xf>
    <xf numFmtId="0" fontId="4" fillId="3" borderId="1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 wrapText="1"/>
    </xf>
    <xf numFmtId="0" fontId="6" fillId="3" borderId="4" xfId="0" applyFont="1" applyFill="1" applyBorder="1"/>
    <xf numFmtId="0" fontId="6" fillId="3" borderId="5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top"/>
    </xf>
    <xf numFmtId="0" fontId="10" fillId="0" borderId="6" xfId="0" applyFont="1" applyBorder="1"/>
    <xf numFmtId="0" fontId="6" fillId="3" borderId="6" xfId="0" applyFont="1" applyFill="1" applyBorder="1"/>
    <xf numFmtId="0" fontId="6" fillId="3" borderId="8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top"/>
    </xf>
    <xf numFmtId="0" fontId="6" fillId="3" borderId="0" xfId="0" applyFont="1" applyFill="1" applyAlignment="1">
      <alignment vertical="center"/>
    </xf>
    <xf numFmtId="0" fontId="6" fillId="3" borderId="12" xfId="0" applyFont="1" applyFill="1" applyBorder="1" applyAlignment="1">
      <alignment vertical="center"/>
    </xf>
    <xf numFmtId="0" fontId="10" fillId="0" borderId="0" xfId="0" applyFont="1" applyBorder="1"/>
    <xf numFmtId="0" fontId="6" fillId="3" borderId="2" xfId="0" applyFont="1" applyFill="1" applyBorder="1"/>
    <xf numFmtId="0" fontId="6" fillId="3" borderId="0" xfId="0" applyFont="1" applyFill="1" applyBorder="1"/>
    <xf numFmtId="0" fontId="6" fillId="5" borderId="0" xfId="0" applyFont="1" applyFill="1" applyBorder="1" applyAlignment="1">
      <alignment horizontal="center" vertical="top"/>
    </xf>
    <xf numFmtId="0" fontId="6" fillId="3" borderId="7" xfId="0" applyFont="1" applyFill="1" applyBorder="1"/>
    <xf numFmtId="0" fontId="4" fillId="3" borderId="12" xfId="0" applyFont="1" applyFill="1" applyBorder="1" applyAlignment="1">
      <alignment horizontal="center" vertical="center"/>
    </xf>
    <xf numFmtId="0" fontId="10" fillId="3" borderId="18" xfId="0" applyFont="1" applyFill="1" applyBorder="1"/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0" fillId="3" borderId="19" xfId="0" applyFont="1" applyFill="1" applyBorder="1"/>
    <xf numFmtId="0" fontId="6" fillId="3" borderId="20" xfId="0" applyFont="1" applyFill="1" applyBorder="1" applyAlignment="1">
      <alignment vertical="center"/>
    </xf>
    <xf numFmtId="0" fontId="10" fillId="3" borderId="13" xfId="0" applyFont="1" applyFill="1" applyBorder="1"/>
    <xf numFmtId="0" fontId="4" fillId="3" borderId="14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10" fillId="3" borderId="14" xfId="0" applyFont="1" applyFill="1" applyBorder="1"/>
    <xf numFmtId="0" fontId="6" fillId="3" borderId="16" xfId="0" applyFont="1" applyFill="1" applyBorder="1" applyAlignment="1">
      <alignment vertical="center"/>
    </xf>
    <xf numFmtId="0" fontId="4" fillId="3" borderId="1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vertical="center"/>
    </xf>
    <xf numFmtId="0" fontId="6" fillId="3" borderId="16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vertical="center" wrapText="1"/>
    </xf>
    <xf numFmtId="0" fontId="10" fillId="3" borderId="11" xfId="0" applyFont="1" applyFill="1" applyBorder="1"/>
    <xf numFmtId="0" fontId="4" fillId="3" borderId="8" xfId="0" applyFont="1" applyFill="1" applyBorder="1" applyAlignment="1">
      <alignment horizontal="center" vertical="center"/>
    </xf>
    <xf numFmtId="0" fontId="10" fillId="3" borderId="7" xfId="0" applyFont="1" applyFill="1" applyBorder="1"/>
    <xf numFmtId="0" fontId="10" fillId="3" borderId="17" xfId="0" applyFont="1" applyFill="1" applyBorder="1"/>
    <xf numFmtId="0" fontId="4" fillId="3" borderId="17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vertical="center"/>
    </xf>
    <xf numFmtId="0" fontId="10" fillId="3" borderId="8" xfId="0" applyFont="1" applyFill="1" applyBorder="1"/>
    <xf numFmtId="0" fontId="4" fillId="0" borderId="12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0" fillId="10" borderId="14" xfId="0" applyFont="1" applyFill="1" applyBorder="1"/>
    <xf numFmtId="0" fontId="6" fillId="10" borderId="16" xfId="0" applyFont="1" applyFill="1" applyBorder="1" applyAlignment="1">
      <alignment vertical="center"/>
    </xf>
    <xf numFmtId="0" fontId="6" fillId="10" borderId="1" xfId="0" applyFont="1" applyFill="1" applyBorder="1"/>
    <xf numFmtId="0" fontId="6" fillId="10" borderId="3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6" fillId="10" borderId="0" xfId="0" applyFont="1" applyFill="1" applyBorder="1" applyAlignment="1">
      <alignment vertical="center"/>
    </xf>
    <xf numFmtId="0" fontId="6" fillId="10" borderId="12" xfId="0" applyFont="1" applyFill="1" applyBorder="1" applyAlignment="1">
      <alignment vertical="center"/>
    </xf>
    <xf numFmtId="0" fontId="6" fillId="10" borderId="4" xfId="0" applyFont="1" applyFill="1" applyBorder="1"/>
    <xf numFmtId="0" fontId="6" fillId="10" borderId="5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10" fillId="10" borderId="7" xfId="0" applyFont="1" applyFill="1" applyBorder="1"/>
    <xf numFmtId="0" fontId="6" fillId="10" borderId="17" xfId="0" applyFont="1" applyFill="1" applyBorder="1" applyAlignment="1">
      <alignment vertical="center"/>
    </xf>
    <xf numFmtId="0" fontId="6" fillId="10" borderId="6" xfId="0" applyFont="1" applyFill="1" applyBorder="1"/>
    <xf numFmtId="0" fontId="6" fillId="10" borderId="8" xfId="0" applyFont="1" applyFill="1" applyBorder="1" applyAlignment="1">
      <alignment horizontal="center" vertical="center"/>
    </xf>
    <xf numFmtId="0" fontId="10" fillId="10" borderId="11" xfId="0" applyFont="1" applyFill="1" applyBorder="1"/>
    <xf numFmtId="0" fontId="10" fillId="10" borderId="1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1"/>
  <sheetViews>
    <sheetView tabSelected="1" topLeftCell="A25" zoomScale="70" zoomScaleNormal="70" workbookViewId="0">
      <selection activeCell="J25" sqref="J1:AO1048576"/>
    </sheetView>
  </sheetViews>
  <sheetFormatPr defaultRowHeight="15" x14ac:dyDescent="0.25"/>
  <cols>
    <col min="1" max="1" width="6.7109375" customWidth="1"/>
    <col min="2" max="2" width="6.42578125" customWidth="1"/>
    <col min="3" max="3" width="8" customWidth="1"/>
    <col min="4" max="4" width="10.85546875" bestFit="1" customWidth="1"/>
    <col min="5" max="5" width="10.5703125" customWidth="1"/>
    <col min="6" max="6" width="33" customWidth="1"/>
    <col min="7" max="7" width="8.140625" customWidth="1"/>
    <col min="8" max="8" width="7.5703125" customWidth="1"/>
    <col min="9" max="9" width="6.42578125" customWidth="1"/>
  </cols>
  <sheetData>
    <row r="1" spans="1:9" x14ac:dyDescent="0.25">
      <c r="A1" s="1"/>
      <c r="B1" s="2"/>
      <c r="C1" s="2"/>
      <c r="D1" s="2"/>
      <c r="E1" s="2">
        <v>2021</v>
      </c>
      <c r="F1" s="3" t="s">
        <v>48</v>
      </c>
      <c r="G1" s="2"/>
      <c r="H1" s="2"/>
      <c r="I1" s="4"/>
    </row>
    <row r="2" spans="1:9" x14ac:dyDescent="0.25">
      <c r="A2" s="5"/>
      <c r="B2" s="6"/>
      <c r="C2" s="6"/>
      <c r="D2" s="6"/>
      <c r="E2" s="6"/>
      <c r="F2" s="7"/>
      <c r="G2" s="6"/>
      <c r="H2" s="6"/>
      <c r="I2" s="8" t="s">
        <v>0</v>
      </c>
    </row>
    <row r="3" spans="1:9" x14ac:dyDescent="0.25">
      <c r="A3" s="9" t="s">
        <v>1</v>
      </c>
      <c r="B3" s="10" t="s">
        <v>2</v>
      </c>
      <c r="C3" s="10" t="s">
        <v>3</v>
      </c>
      <c r="D3" s="11"/>
      <c r="E3" s="11" t="s">
        <v>4</v>
      </c>
      <c r="F3" s="12" t="s">
        <v>5</v>
      </c>
      <c r="G3" s="11"/>
      <c r="H3" s="11"/>
      <c r="I3" s="10">
        <v>2</v>
      </c>
    </row>
    <row r="4" spans="1:9" x14ac:dyDescent="0.25">
      <c r="A4" s="13"/>
      <c r="B4" s="14"/>
      <c r="C4" s="14"/>
      <c r="D4" s="15"/>
      <c r="E4" s="16"/>
      <c r="F4" s="17"/>
      <c r="G4" s="18" t="s">
        <v>6</v>
      </c>
      <c r="H4" s="19">
        <f>COUNTIF(I4:I4,"=С")</f>
        <v>0</v>
      </c>
      <c r="I4" s="20"/>
    </row>
    <row r="5" spans="1:9" x14ac:dyDescent="0.25">
      <c r="A5" s="13" t="s">
        <v>8</v>
      </c>
      <c r="B5" s="21"/>
      <c r="C5" s="21"/>
      <c r="D5" s="22"/>
      <c r="E5" s="23"/>
      <c r="F5" s="24" t="s">
        <v>46</v>
      </c>
      <c r="G5" s="25" t="s">
        <v>9</v>
      </c>
      <c r="H5" s="26">
        <f>COUNTIF(I5:I5,"&gt;0")</f>
        <v>0</v>
      </c>
      <c r="I5" s="27"/>
    </row>
    <row r="6" spans="1:9" x14ac:dyDescent="0.25">
      <c r="A6" s="28"/>
      <c r="B6" s="29"/>
      <c r="C6" s="29"/>
      <c r="D6" s="30"/>
      <c r="E6" s="31"/>
      <c r="F6" s="32"/>
      <c r="G6" s="33" t="s">
        <v>10</v>
      </c>
      <c r="H6" s="34">
        <f>COUNTIF(I6:I6,"&gt;0")</f>
        <v>0</v>
      </c>
      <c r="I6" s="27"/>
    </row>
    <row r="7" spans="1:9" x14ac:dyDescent="0.25">
      <c r="A7" s="35">
        <f ca="1">A7:I19</f>
        <v>0</v>
      </c>
      <c r="B7" s="35"/>
      <c r="C7" s="35" t="s">
        <v>11</v>
      </c>
      <c r="D7" s="35">
        <f>COUNTA(#REF!)</f>
        <v>1</v>
      </c>
      <c r="E7" s="36"/>
      <c r="F7" s="36"/>
      <c r="G7" s="36"/>
      <c r="H7" s="37"/>
      <c r="I7" s="36"/>
    </row>
    <row r="8" spans="1:9" x14ac:dyDescent="0.25">
      <c r="A8" s="35"/>
      <c r="B8" s="35"/>
      <c r="C8" s="35" t="s">
        <v>12</v>
      </c>
      <c r="D8" s="35" t="e">
        <f>SUM(#REF!)</f>
        <v>#REF!</v>
      </c>
      <c r="E8" s="36"/>
      <c r="F8" s="36"/>
      <c r="G8" s="36"/>
      <c r="H8" s="37"/>
      <c r="I8" s="36"/>
    </row>
    <row r="9" spans="1:9" x14ac:dyDescent="0.25">
      <c r="A9" s="35"/>
      <c r="B9" s="35"/>
      <c r="C9" s="35"/>
      <c r="D9" s="35"/>
      <c r="E9" s="36"/>
      <c r="F9" s="36" t="s">
        <v>13</v>
      </c>
      <c r="G9" s="36"/>
      <c r="H9" s="37"/>
      <c r="I9" s="37">
        <f t="shared" ref="I9" si="0">COUNTIF(I37:I400,"=Б")</f>
        <v>0</v>
      </c>
    </row>
    <row r="10" spans="1:9" x14ac:dyDescent="0.25">
      <c r="A10" s="35"/>
      <c r="B10" s="35"/>
      <c r="C10" s="35"/>
      <c r="D10" s="35"/>
      <c r="E10" s="36"/>
      <c r="F10" s="36" t="s">
        <v>14</v>
      </c>
      <c r="G10" s="36"/>
      <c r="H10" s="37"/>
      <c r="I10" s="37">
        <f t="shared" ref="I10" si="1">COUNTIF(I38:I407,"=О")</f>
        <v>0</v>
      </c>
    </row>
    <row r="11" spans="1:9" x14ac:dyDescent="0.25">
      <c r="A11" s="38"/>
      <c r="B11" s="38"/>
      <c r="C11" s="38"/>
      <c r="D11" s="38"/>
      <c r="E11" s="39"/>
      <c r="F11" s="40" t="s">
        <v>15</v>
      </c>
      <c r="G11" s="41"/>
      <c r="H11" s="41"/>
      <c r="I11" s="42">
        <f t="shared" ref="I11" si="2">SUM(I21,I57,I154,I353)</f>
        <v>7</v>
      </c>
    </row>
    <row r="12" spans="1:9" x14ac:dyDescent="0.25">
      <c r="A12" s="38"/>
      <c r="B12" s="38"/>
      <c r="C12" s="38"/>
      <c r="D12" s="38"/>
      <c r="E12" s="39"/>
      <c r="F12" s="40" t="s">
        <v>16</v>
      </c>
      <c r="G12" s="41"/>
      <c r="H12" s="42"/>
      <c r="I12" s="42">
        <f t="shared" ref="I12" si="3">SUM(I25:I54,I61:I150,I157:I351,I356:I397)</f>
        <v>55</v>
      </c>
    </row>
    <row r="13" spans="1:9" x14ac:dyDescent="0.25">
      <c r="A13" s="38"/>
      <c r="B13" s="38"/>
      <c r="C13" s="38"/>
      <c r="D13" s="38"/>
      <c r="E13" s="39"/>
      <c r="F13" s="43" t="s">
        <v>17</v>
      </c>
      <c r="G13" s="44"/>
      <c r="H13" s="45"/>
      <c r="I13" s="46">
        <f t="shared" ref="I13" ca="1" si="4">COUNTIFS(I25:I421,"Б",OFFSET(I25:I421,-1,0),"С")+COUNTIFS(I25:I421,"О",OFFSET(I25:I421,-1,0),"С")+COUNTIFS(I25:I421,"А",OFFSET(I25:I421,-1,0),"С")+COUNTIFS(I25:I421,"НН",OFFSET(I25:I421,-1,0),"С")</f>
        <v>0</v>
      </c>
    </row>
    <row r="14" spans="1:9" x14ac:dyDescent="0.25">
      <c r="A14" s="38"/>
      <c r="B14" s="38"/>
      <c r="C14" s="38"/>
      <c r="D14" s="38"/>
      <c r="E14" s="39"/>
      <c r="F14" s="43" t="s">
        <v>18</v>
      </c>
      <c r="G14" s="44"/>
      <c r="H14" s="45"/>
      <c r="I14" s="46">
        <f t="shared" ref="I14" ca="1" si="5">COUNTIFS(I37:I424,"Б",OFFSET(I37:I424,-1,0),"С")</f>
        <v>0</v>
      </c>
    </row>
    <row r="15" spans="1:9" x14ac:dyDescent="0.25">
      <c r="A15" s="38"/>
      <c r="B15" s="38"/>
      <c r="C15" s="38"/>
      <c r="D15" s="38"/>
      <c r="E15" s="39"/>
      <c r="F15" s="43" t="s">
        <v>19</v>
      </c>
      <c r="G15" s="44"/>
      <c r="H15" s="45"/>
      <c r="I15" s="46">
        <f t="shared" ref="I15" ca="1" si="6">COUNTIFS(I37:I424,"О",OFFSET(I37:I424,-1,0),"С")+COUNTIFS(I37:I424,"А",OFFSET(I37:I424,-1,0),"С")+COUNTIFS(I37:I424,"НН",OFFSET(I37:I424,-1,0),"С")</f>
        <v>0</v>
      </c>
    </row>
    <row r="16" spans="1:9" x14ac:dyDescent="0.25">
      <c r="A16" s="40"/>
      <c r="B16" s="40"/>
      <c r="C16" s="40"/>
      <c r="D16" s="40"/>
      <c r="E16" s="40"/>
      <c r="F16" s="40" t="s">
        <v>20</v>
      </c>
      <c r="G16" s="41"/>
      <c r="H16" s="41"/>
      <c r="I16" s="42">
        <f t="shared" ref="I16" si="7">SUM(I22,I58,I154,I355)</f>
        <v>7</v>
      </c>
    </row>
    <row r="17" spans="1:9" x14ac:dyDescent="0.25">
      <c r="A17" s="40"/>
      <c r="B17" s="40"/>
      <c r="C17" s="40"/>
      <c r="D17" s="40"/>
      <c r="E17" s="40"/>
      <c r="F17" s="40" t="s">
        <v>21</v>
      </c>
      <c r="G17" s="41"/>
      <c r="H17" s="41"/>
      <c r="I17" s="42">
        <f t="shared" ref="I17" si="8">I16</f>
        <v>7</v>
      </c>
    </row>
    <row r="18" spans="1:9" x14ac:dyDescent="0.25">
      <c r="A18" s="47"/>
      <c r="B18" s="47"/>
      <c r="C18" s="47"/>
      <c r="D18" s="47"/>
      <c r="E18" s="47"/>
      <c r="F18" s="47" t="s">
        <v>22</v>
      </c>
      <c r="G18" s="41"/>
      <c r="H18" s="41"/>
      <c r="I18" s="42">
        <f t="shared" ref="I18" si="9">I19/11</f>
        <v>0</v>
      </c>
    </row>
    <row r="19" spans="1:9" x14ac:dyDescent="0.25">
      <c r="A19" s="47"/>
      <c r="B19" s="47"/>
      <c r="C19" s="47"/>
      <c r="D19" s="47"/>
      <c r="E19" s="47"/>
      <c r="F19" s="47" t="s">
        <v>23</v>
      </c>
      <c r="G19" s="41"/>
      <c r="H19" s="41"/>
      <c r="I19" s="41">
        <f t="shared" ref="I19" si="10">SUM(I27,I30,I33,I36,I39,I42,I45,I54,I72,I75,I99,I105,I114,I117,I129,I132,I198,I201,I207,I210,I213,I216,I219,I222,I234,I237,I240,I243,I249,I276,I279,I282,I285,I288,I291,I294,I300,I309,I315,I324,I327,I333,I336,I339,I345,I348,I351,I364,I379,I382,I391,I394,I397,I373,I204,I78,I81,I90,I96,I120,I165,I189,I192,I270,I273,I312,I388,I264,I246,I376,I84,I126,I195,I255,I258,I321,I367,I63,I171,I186,I225,I330,I102,I159,I180,I183,I370,I87,I111,I228,I231,I261,I69,I138,I162,I267,I358,I385,I48,I51,I252,I342,I108,I141,I66,I174,I177,I318,I297,I135,I144,I168,I303,I306,I123,I147,I150,I93,I361)</f>
        <v>0</v>
      </c>
    </row>
    <row r="20" spans="1:9" x14ac:dyDescent="0.25">
      <c r="A20" s="53"/>
      <c r="B20" s="53"/>
      <c r="C20" s="53"/>
      <c r="D20" s="53"/>
      <c r="E20" s="53"/>
      <c r="F20" s="53" t="s">
        <v>24</v>
      </c>
      <c r="G20" s="48"/>
      <c r="H20" s="48"/>
      <c r="I20" s="49">
        <f t="shared" ref="I20" si="11">COUNT(I27,I30,I33,I36,I39,I42,I45,I48,I51,I54,I57,I60,I63,I66,I69,I72,I75,I78,I81,I84,I87,I90,I93,I96,I99,I102,I105,I108,I111,I114,I117,I120,I123,I126,I129,I132,I135,I138,I141,I144,I147,I150,I153,I156,I159,I162,I165,I168,I171,I174,I177,I180,I183,I186,I189,I192,I195,I198,I201,I204,I207,I210,I213,I216,I219)</f>
        <v>0</v>
      </c>
    </row>
    <row r="21" spans="1:9" x14ac:dyDescent="0.25">
      <c r="A21" s="53"/>
      <c r="B21" s="53"/>
      <c r="C21" s="53"/>
      <c r="D21" s="53"/>
      <c r="E21" s="53"/>
      <c r="F21" s="53" t="s">
        <v>25</v>
      </c>
      <c r="G21" s="54"/>
      <c r="H21" s="54"/>
      <c r="I21" s="54">
        <f t="shared" ref="I21" si="12">COUNTIF(I25:I219,"&gt;0")</f>
        <v>7</v>
      </c>
    </row>
    <row r="22" spans="1:9" x14ac:dyDescent="0.25">
      <c r="A22" s="53"/>
      <c r="B22" s="53"/>
      <c r="C22" s="53"/>
      <c r="D22" s="53"/>
      <c r="E22" s="53"/>
      <c r="F22" s="53" t="s">
        <v>26</v>
      </c>
      <c r="G22" s="48"/>
      <c r="H22" s="48"/>
      <c r="I22" s="49">
        <f t="shared" ref="I22" si="13">SUM(I29,I35,I44,I47,I50,I53,I56,I59,I62,I65,I68,I71,I74,I77,I80,I83,I86,I89,I98,I101,I104,I107,I110,I113,I119,I122,I128,I134,I137,I140,I143,I146,I149,I152,I155,I158,I161,I173,I176,I179,I185,I188,I191,I194,I197,I200,I203,I209,I212,I215,I218,I26,I92,I125,I131,I95,I116,I206,I38,I41,I182,I164,I32,I167,I170)/11</f>
        <v>7</v>
      </c>
    </row>
    <row r="23" spans="1:9" x14ac:dyDescent="0.25">
      <c r="A23" s="50"/>
      <c r="B23" s="50"/>
      <c r="C23" s="50"/>
      <c r="D23" s="50"/>
      <c r="E23" s="50"/>
      <c r="F23" s="51" t="s">
        <v>27</v>
      </c>
      <c r="G23" s="52"/>
      <c r="H23" s="52"/>
      <c r="I23" s="8" t="s">
        <v>0</v>
      </c>
    </row>
    <row r="24" spans="1:9" x14ac:dyDescent="0.25">
      <c r="A24" s="50"/>
      <c r="B24" s="50"/>
      <c r="C24" s="50"/>
      <c r="D24" s="50"/>
      <c r="E24" s="50"/>
      <c r="F24" s="51"/>
      <c r="G24" s="50"/>
      <c r="H24" s="52"/>
      <c r="I24" s="10">
        <v>2</v>
      </c>
    </row>
    <row r="25" spans="1:9" x14ac:dyDescent="0.25">
      <c r="A25" s="55"/>
      <c r="B25" s="56"/>
      <c r="C25" s="56"/>
      <c r="D25" s="57"/>
      <c r="E25" s="58"/>
      <c r="F25" s="59"/>
      <c r="G25" s="60" t="s">
        <v>6</v>
      </c>
      <c r="H25" s="61">
        <f>COUNTIF(I25:I25,"=С")</f>
        <v>1</v>
      </c>
      <c r="I25" s="63" t="s">
        <v>7</v>
      </c>
    </row>
    <row r="26" spans="1:9" x14ac:dyDescent="0.25">
      <c r="A26" s="13" t="s">
        <v>28</v>
      </c>
      <c r="B26" s="14"/>
      <c r="C26" s="14">
        <v>63314</v>
      </c>
      <c r="D26" s="64">
        <v>1</v>
      </c>
      <c r="E26" s="65" t="s">
        <v>29</v>
      </c>
      <c r="F26" s="66" t="s">
        <v>30</v>
      </c>
      <c r="G26" s="67" t="s">
        <v>9</v>
      </c>
      <c r="H26" s="68">
        <f>COUNTIF(I26:I26,"&gt;0")</f>
        <v>1</v>
      </c>
      <c r="I26" s="69">
        <v>11</v>
      </c>
    </row>
    <row r="27" spans="1:9" x14ac:dyDescent="0.25">
      <c r="A27" s="70"/>
      <c r="B27" s="29"/>
      <c r="C27" s="29"/>
      <c r="D27" s="99"/>
      <c r="E27" s="101"/>
      <c r="F27" s="106"/>
      <c r="G27" s="71" t="s">
        <v>10</v>
      </c>
      <c r="H27" s="72">
        <f>COUNTIF(I27:I27,"&gt;0")</f>
        <v>0</v>
      </c>
      <c r="I27" s="73"/>
    </row>
    <row r="28" spans="1:9" x14ac:dyDescent="0.25">
      <c r="A28" s="13"/>
      <c r="B28" s="21"/>
      <c r="C28" s="21"/>
      <c r="D28" s="64"/>
      <c r="E28" s="74"/>
      <c r="F28" s="75"/>
      <c r="G28" s="60" t="s">
        <v>6</v>
      </c>
      <c r="H28" s="61">
        <f>COUNTIF(I28:I28,"=С")</f>
        <v>0</v>
      </c>
      <c r="I28" s="62"/>
    </row>
    <row r="29" spans="1:9" x14ac:dyDescent="0.25">
      <c r="A29" s="13" t="s">
        <v>28</v>
      </c>
      <c r="B29" s="21"/>
      <c r="C29" s="21">
        <v>63311</v>
      </c>
      <c r="D29" s="64">
        <v>1</v>
      </c>
      <c r="E29" s="74" t="s">
        <v>29</v>
      </c>
      <c r="F29" s="75" t="s">
        <v>31</v>
      </c>
      <c r="G29" s="67" t="s">
        <v>9</v>
      </c>
      <c r="H29" s="68">
        <f>COUNTIF(I29:I29,"&gt;0")</f>
        <v>0</v>
      </c>
      <c r="I29" s="79"/>
    </row>
    <row r="30" spans="1:9" ht="15.75" thickBot="1" x14ac:dyDescent="0.3">
      <c r="A30" s="13"/>
      <c r="B30" s="21"/>
      <c r="C30" s="21"/>
      <c r="D30" s="64"/>
      <c r="E30" s="76"/>
      <c r="F30" s="75"/>
      <c r="G30" s="71" t="s">
        <v>10</v>
      </c>
      <c r="H30" s="72">
        <f>COUNTIF(I30:I30,"&gt;0")</f>
        <v>0</v>
      </c>
      <c r="I30" s="73"/>
    </row>
    <row r="31" spans="1:9" x14ac:dyDescent="0.25">
      <c r="A31" s="88"/>
      <c r="B31" s="89"/>
      <c r="C31" s="94"/>
      <c r="D31" s="91"/>
      <c r="E31" s="95"/>
      <c r="F31" s="96"/>
      <c r="G31" s="77" t="s">
        <v>6</v>
      </c>
      <c r="H31" s="61">
        <f>COUNTIF(I31:I31,"=С")</f>
        <v>1</v>
      </c>
      <c r="I31" s="63" t="s">
        <v>7</v>
      </c>
    </row>
    <row r="32" spans="1:9" x14ac:dyDescent="0.25">
      <c r="A32" s="13" t="s">
        <v>28</v>
      </c>
      <c r="B32" s="14"/>
      <c r="C32" s="97">
        <v>63316</v>
      </c>
      <c r="D32" s="64">
        <v>1</v>
      </c>
      <c r="E32" s="65" t="s">
        <v>33</v>
      </c>
      <c r="F32" s="98" t="s">
        <v>32</v>
      </c>
      <c r="G32" s="78" t="s">
        <v>9</v>
      </c>
      <c r="H32" s="68">
        <f>COUNTIF(I32:I32,"&gt;0")</f>
        <v>1</v>
      </c>
      <c r="I32" s="69">
        <v>11</v>
      </c>
    </row>
    <row r="33" spans="1:9" x14ac:dyDescent="0.25">
      <c r="A33" s="99"/>
      <c r="B33" s="29"/>
      <c r="C33" s="100"/>
      <c r="D33" s="99"/>
      <c r="E33" s="101"/>
      <c r="F33" s="102"/>
      <c r="G33" s="80" t="s">
        <v>10</v>
      </c>
      <c r="H33" s="72">
        <f>COUNTIF(I33:I33,"&gt;0")</f>
        <v>0</v>
      </c>
      <c r="I33" s="73"/>
    </row>
    <row r="34" spans="1:9" x14ac:dyDescent="0.25">
      <c r="A34" s="64"/>
      <c r="B34" s="14"/>
      <c r="C34" s="81"/>
      <c r="D34" s="64"/>
      <c r="E34" s="65"/>
      <c r="F34" s="75"/>
      <c r="G34" s="77" t="s">
        <v>6</v>
      </c>
      <c r="H34" s="61">
        <f>COUNTIF(I34:I34,"=С")</f>
        <v>1</v>
      </c>
      <c r="I34" s="63" t="s">
        <v>7</v>
      </c>
    </row>
    <row r="35" spans="1:9" x14ac:dyDescent="0.25">
      <c r="A35" s="64" t="s">
        <v>28</v>
      </c>
      <c r="B35" s="14"/>
      <c r="C35" s="14">
        <v>63315</v>
      </c>
      <c r="D35" s="64">
        <v>1</v>
      </c>
      <c r="E35" s="65" t="s">
        <v>33</v>
      </c>
      <c r="F35" s="75" t="s">
        <v>34</v>
      </c>
      <c r="G35" s="78" t="s">
        <v>9</v>
      </c>
      <c r="H35" s="68">
        <f>COUNTIF(I35:I35,"&gt;0")</f>
        <v>1</v>
      </c>
      <c r="I35" s="69">
        <v>11</v>
      </c>
    </row>
    <row r="36" spans="1:9" ht="15.75" thickBot="1" x14ac:dyDescent="0.3">
      <c r="A36" s="82"/>
      <c r="B36" s="83"/>
      <c r="C36" s="84"/>
      <c r="D36" s="85"/>
      <c r="E36" s="86"/>
      <c r="F36" s="87"/>
      <c r="G36" s="80" t="s">
        <v>10</v>
      </c>
      <c r="H36" s="72">
        <f>COUNTIF(I36:I36,"&gt;0")</f>
        <v>0</v>
      </c>
      <c r="I36" s="73"/>
    </row>
    <row r="37" spans="1:9" x14ac:dyDescent="0.25">
      <c r="A37" s="88"/>
      <c r="B37" s="89"/>
      <c r="C37" s="90"/>
      <c r="D37" s="91"/>
      <c r="E37" s="92"/>
      <c r="F37" s="93"/>
      <c r="G37" s="60" t="s">
        <v>6</v>
      </c>
      <c r="H37" s="61">
        <f>COUNTIF(I37:I37,"=С")</f>
        <v>1</v>
      </c>
      <c r="I37" s="63" t="s">
        <v>7</v>
      </c>
    </row>
    <row r="38" spans="1:9" x14ac:dyDescent="0.25">
      <c r="A38" s="64" t="s">
        <v>28</v>
      </c>
      <c r="B38" s="14"/>
      <c r="C38" s="81">
        <v>63312</v>
      </c>
      <c r="D38" s="64">
        <v>1</v>
      </c>
      <c r="E38" s="74" t="s">
        <v>36</v>
      </c>
      <c r="F38" s="75" t="s">
        <v>35</v>
      </c>
      <c r="G38" s="67" t="s">
        <v>9</v>
      </c>
      <c r="H38" s="68">
        <f>COUNTIF(I38:I38,"&gt;0")</f>
        <v>1</v>
      </c>
      <c r="I38" s="69">
        <v>11</v>
      </c>
    </row>
    <row r="39" spans="1:9" ht="15.75" thickBot="1" x14ac:dyDescent="0.3">
      <c r="A39" s="99"/>
      <c r="B39" s="29"/>
      <c r="C39" s="103"/>
      <c r="D39" s="104"/>
      <c r="E39" s="101"/>
      <c r="F39" s="105"/>
      <c r="G39" s="71" t="s">
        <v>10</v>
      </c>
      <c r="H39" s="72">
        <f>COUNTIF(I39:I39,"&gt;0")</f>
        <v>0</v>
      </c>
      <c r="I39" s="73"/>
    </row>
    <row r="40" spans="1:9" x14ac:dyDescent="0.25">
      <c r="A40" s="88"/>
      <c r="B40" s="89"/>
      <c r="C40" s="90"/>
      <c r="D40" s="91"/>
      <c r="E40" s="92"/>
      <c r="F40" s="93"/>
      <c r="G40" s="60" t="s">
        <v>6</v>
      </c>
      <c r="H40" s="61">
        <f>COUNTIF(I40:I40,"=С")</f>
        <v>0</v>
      </c>
      <c r="I40" s="62"/>
    </row>
    <row r="41" spans="1:9" x14ac:dyDescent="0.25">
      <c r="A41" s="64" t="s">
        <v>28</v>
      </c>
      <c r="B41" s="14"/>
      <c r="C41" s="81">
        <v>63310</v>
      </c>
      <c r="D41" s="64">
        <v>1</v>
      </c>
      <c r="E41" s="74" t="s">
        <v>36</v>
      </c>
      <c r="F41" s="75" t="s">
        <v>37</v>
      </c>
      <c r="G41" s="67" t="s">
        <v>9</v>
      </c>
      <c r="H41" s="68">
        <f>COUNTIF(I41:I41,"&gt;0")</f>
        <v>0</v>
      </c>
      <c r="I41" s="79"/>
    </row>
    <row r="42" spans="1:9" ht="15.75" thickBot="1" x14ac:dyDescent="0.3">
      <c r="A42" s="99"/>
      <c r="B42" s="29"/>
      <c r="C42" s="103"/>
      <c r="D42" s="104"/>
      <c r="E42" s="101"/>
      <c r="F42" s="105"/>
      <c r="G42" s="71" t="s">
        <v>10</v>
      </c>
      <c r="H42" s="72">
        <f>COUNTIF(I42:I42,"&gt;0")</f>
        <v>0</v>
      </c>
      <c r="I42" s="73"/>
    </row>
    <row r="43" spans="1:9" x14ac:dyDescent="0.25">
      <c r="A43" s="88"/>
      <c r="B43" s="89"/>
      <c r="C43" s="90"/>
      <c r="D43" s="91"/>
      <c r="E43" s="92"/>
      <c r="F43" s="93"/>
      <c r="G43" s="60" t="s">
        <v>6</v>
      </c>
      <c r="H43" s="61">
        <f>COUNTIF(I43:I43,"=С")</f>
        <v>0</v>
      </c>
      <c r="I43" s="62"/>
    </row>
    <row r="44" spans="1:9" x14ac:dyDescent="0.25">
      <c r="A44" s="64" t="s">
        <v>28</v>
      </c>
      <c r="B44" s="14"/>
      <c r="C44" s="107">
        <v>63577</v>
      </c>
      <c r="D44" s="64">
        <v>1</v>
      </c>
      <c r="E44" s="65" t="s">
        <v>33</v>
      </c>
      <c r="F44" s="75" t="s">
        <v>38</v>
      </c>
      <c r="G44" s="67" t="s">
        <v>9</v>
      </c>
      <c r="H44" s="68">
        <f>COUNTIF(I44:I44,"&gt;0")</f>
        <v>0</v>
      </c>
      <c r="I44" s="79"/>
    </row>
    <row r="45" spans="1:9" ht="15.75" thickBot="1" x14ac:dyDescent="0.3">
      <c r="A45" s="99"/>
      <c r="B45" s="29"/>
      <c r="C45" s="103"/>
      <c r="D45" s="104"/>
      <c r="E45" s="101"/>
      <c r="F45" s="105"/>
      <c r="G45" s="71" t="s">
        <v>10</v>
      </c>
      <c r="H45" s="72">
        <f>COUNTIF(I45:I45,"&gt;0")</f>
        <v>0</v>
      </c>
      <c r="I45" s="73"/>
    </row>
    <row r="46" spans="1:9" x14ac:dyDescent="0.25">
      <c r="A46" s="88"/>
      <c r="B46" s="89"/>
      <c r="C46" s="90"/>
      <c r="D46" s="91"/>
      <c r="E46" s="92"/>
      <c r="F46" s="93"/>
      <c r="G46" s="60" t="s">
        <v>6</v>
      </c>
      <c r="H46" s="61">
        <f>COUNTIF(I46:I46,"=С")</f>
        <v>0</v>
      </c>
      <c r="I46" s="62"/>
    </row>
    <row r="47" spans="1:9" x14ac:dyDescent="0.25">
      <c r="A47" s="64" t="s">
        <v>28</v>
      </c>
      <c r="B47" s="14"/>
      <c r="C47" s="107">
        <v>63575</v>
      </c>
      <c r="D47" s="64">
        <v>1</v>
      </c>
      <c r="E47" s="65" t="s">
        <v>33</v>
      </c>
      <c r="F47" s="75" t="s">
        <v>39</v>
      </c>
      <c r="G47" s="67" t="s">
        <v>9</v>
      </c>
      <c r="H47" s="68">
        <f>COUNTIF(I47:I47,"&gt;0")</f>
        <v>0</v>
      </c>
      <c r="I47" s="79"/>
    </row>
    <row r="48" spans="1:9" ht="15.75" thickBot="1" x14ac:dyDescent="0.3">
      <c r="A48" s="99"/>
      <c r="B48" s="29"/>
      <c r="C48" s="103"/>
      <c r="D48" s="104"/>
      <c r="E48" s="101"/>
      <c r="F48" s="105"/>
      <c r="G48" s="71" t="s">
        <v>10</v>
      </c>
      <c r="H48" s="72">
        <f>COUNTIF(I48:I48,"&gt;0")</f>
        <v>0</v>
      </c>
      <c r="I48" s="73"/>
    </row>
    <row r="49" spans="1:9" x14ac:dyDescent="0.25">
      <c r="A49" s="88"/>
      <c r="B49" s="89"/>
      <c r="C49" s="90"/>
      <c r="D49" s="91"/>
      <c r="E49" s="92"/>
      <c r="F49" s="93"/>
      <c r="G49" s="60" t="s">
        <v>6</v>
      </c>
      <c r="H49" s="61">
        <f>COUNTIF(I49:I49,"=С")</f>
        <v>0</v>
      </c>
      <c r="I49" s="62"/>
    </row>
    <row r="50" spans="1:9" x14ac:dyDescent="0.25">
      <c r="A50" s="64" t="s">
        <v>28</v>
      </c>
      <c r="B50" s="14"/>
      <c r="C50" s="107">
        <v>63576</v>
      </c>
      <c r="D50" s="64">
        <v>1</v>
      </c>
      <c r="E50" s="65" t="s">
        <v>33</v>
      </c>
      <c r="F50" s="75" t="s">
        <v>40</v>
      </c>
      <c r="G50" s="67" t="s">
        <v>9</v>
      </c>
      <c r="H50" s="68">
        <f>COUNTIF(I50:I50,"&gt;0")</f>
        <v>0</v>
      </c>
      <c r="I50" s="79"/>
    </row>
    <row r="51" spans="1:9" ht="15.75" thickBot="1" x14ac:dyDescent="0.3">
      <c r="A51" s="99"/>
      <c r="B51" s="29"/>
      <c r="C51" s="103"/>
      <c r="D51" s="104"/>
      <c r="E51" s="101"/>
      <c r="F51" s="105"/>
      <c r="G51" s="71" t="s">
        <v>10</v>
      </c>
      <c r="H51" s="72">
        <f>COUNTIF(I51:I51,"&gt;0")</f>
        <v>0</v>
      </c>
      <c r="I51" s="73"/>
    </row>
    <row r="52" spans="1:9" x14ac:dyDescent="0.25">
      <c r="A52" s="88"/>
      <c r="B52" s="89"/>
      <c r="C52" s="90"/>
      <c r="D52" s="91"/>
      <c r="E52" s="92"/>
      <c r="F52" s="93"/>
      <c r="G52" s="60" t="s">
        <v>6</v>
      </c>
      <c r="H52" s="61">
        <f>COUNTIF(I52:I52,"=С")</f>
        <v>0</v>
      </c>
      <c r="I52" s="62"/>
    </row>
    <row r="53" spans="1:9" x14ac:dyDescent="0.25">
      <c r="A53" s="64" t="s">
        <v>28</v>
      </c>
      <c r="B53" s="14"/>
      <c r="C53" s="107">
        <v>63597</v>
      </c>
      <c r="D53" s="64">
        <v>1</v>
      </c>
      <c r="E53" s="65" t="s">
        <v>41</v>
      </c>
      <c r="F53" s="75" t="s">
        <v>42</v>
      </c>
      <c r="G53" s="67" t="s">
        <v>9</v>
      </c>
      <c r="H53" s="68">
        <f>COUNTIF(I53:I53,"&gt;0")</f>
        <v>0</v>
      </c>
      <c r="I53" s="79"/>
    </row>
    <row r="54" spans="1:9" ht="15.75" thickBot="1" x14ac:dyDescent="0.3">
      <c r="A54" s="99"/>
      <c r="B54" s="29"/>
      <c r="C54" s="103"/>
      <c r="D54" s="104"/>
      <c r="E54" s="101"/>
      <c r="F54" s="105"/>
      <c r="G54" s="71" t="s">
        <v>10</v>
      </c>
      <c r="H54" s="72">
        <f>COUNTIF(I54:I54,"&gt;0")</f>
        <v>0</v>
      </c>
      <c r="I54" s="73"/>
    </row>
    <row r="55" spans="1:9" x14ac:dyDescent="0.25">
      <c r="A55" s="88"/>
      <c r="B55" s="89"/>
      <c r="C55" s="90"/>
      <c r="D55" s="91"/>
      <c r="E55" s="92"/>
      <c r="F55" s="93"/>
      <c r="G55" s="60" t="s">
        <v>6</v>
      </c>
      <c r="H55" s="61">
        <f>COUNTIF(I55:I55,"=С")</f>
        <v>1</v>
      </c>
      <c r="I55" s="63" t="s">
        <v>7</v>
      </c>
    </row>
    <row r="56" spans="1:9" x14ac:dyDescent="0.25">
      <c r="A56" s="64" t="s">
        <v>28</v>
      </c>
      <c r="B56" s="14"/>
      <c r="C56" s="107">
        <v>63596</v>
      </c>
      <c r="D56" s="64">
        <v>1</v>
      </c>
      <c r="E56" s="65" t="s">
        <v>41</v>
      </c>
      <c r="F56" s="75" t="s">
        <v>43</v>
      </c>
      <c r="G56" s="67" t="s">
        <v>9</v>
      </c>
      <c r="H56" s="68">
        <f>COUNTIF(I56:I56,"&gt;0")</f>
        <v>1</v>
      </c>
      <c r="I56" s="69">
        <v>11</v>
      </c>
    </row>
    <row r="57" spans="1:9" ht="15.75" thickBot="1" x14ac:dyDescent="0.3">
      <c r="A57" s="99"/>
      <c r="B57" s="29"/>
      <c r="C57" s="103"/>
      <c r="D57" s="104"/>
      <c r="E57" s="101"/>
      <c r="F57" s="105"/>
      <c r="G57" s="71" t="s">
        <v>10</v>
      </c>
      <c r="H57" s="72">
        <f>COUNTIF(I57:I57,"&gt;0")</f>
        <v>0</v>
      </c>
      <c r="I57" s="73"/>
    </row>
    <row r="58" spans="1:9" x14ac:dyDescent="0.25">
      <c r="A58" s="88"/>
      <c r="B58" s="89"/>
      <c r="C58" s="90"/>
      <c r="D58" s="91"/>
      <c r="E58" s="92"/>
      <c r="F58" s="93"/>
      <c r="G58" s="60" t="s">
        <v>6</v>
      </c>
      <c r="H58" s="61">
        <f>COUNTIF(I58:I58,"=С")</f>
        <v>1</v>
      </c>
      <c r="I58" s="63" t="s">
        <v>7</v>
      </c>
    </row>
    <row r="59" spans="1:9" x14ac:dyDescent="0.25">
      <c r="A59" s="64" t="s">
        <v>28</v>
      </c>
      <c r="B59" s="14"/>
      <c r="C59" s="107">
        <v>63595</v>
      </c>
      <c r="D59" s="64">
        <v>1</v>
      </c>
      <c r="E59" s="65" t="s">
        <v>41</v>
      </c>
      <c r="F59" s="75" t="s">
        <v>44</v>
      </c>
      <c r="G59" s="67" t="s">
        <v>9</v>
      </c>
      <c r="H59" s="68">
        <f>COUNTIF(I59:I59,"&gt;0")</f>
        <v>1</v>
      </c>
      <c r="I59" s="69">
        <v>11</v>
      </c>
    </row>
    <row r="60" spans="1:9" ht="15.75" thickBot="1" x14ac:dyDescent="0.3">
      <c r="A60" s="99"/>
      <c r="B60" s="29"/>
      <c r="C60" s="103"/>
      <c r="D60" s="104"/>
      <c r="E60" s="101"/>
      <c r="F60" s="105"/>
      <c r="G60" s="71" t="s">
        <v>10</v>
      </c>
      <c r="H60" s="72">
        <f>COUNTIF(I60:I60,"&gt;0")</f>
        <v>0</v>
      </c>
      <c r="I60" s="73"/>
    </row>
    <row r="61" spans="1:9" x14ac:dyDescent="0.25">
      <c r="A61" s="88"/>
      <c r="B61" s="89"/>
      <c r="C61" s="90"/>
      <c r="D61" s="91"/>
      <c r="E61" s="92"/>
      <c r="F61" s="93"/>
      <c r="G61" s="60" t="s">
        <v>6</v>
      </c>
      <c r="H61" s="61">
        <f>COUNTIF(I61:I61,"=С")</f>
        <v>0</v>
      </c>
      <c r="I61" s="62"/>
    </row>
    <row r="62" spans="1:9" x14ac:dyDescent="0.25">
      <c r="A62" s="64" t="s">
        <v>28</v>
      </c>
      <c r="B62" s="14"/>
      <c r="C62" s="107">
        <v>63340</v>
      </c>
      <c r="D62" s="64">
        <v>1</v>
      </c>
      <c r="E62" s="65" t="s">
        <v>41</v>
      </c>
      <c r="F62" s="75" t="s">
        <v>45</v>
      </c>
      <c r="G62" s="67" t="s">
        <v>9</v>
      </c>
      <c r="H62" s="68">
        <f>COUNTIF(I62:I62,"&gt;0")</f>
        <v>0</v>
      </c>
      <c r="I62" s="79"/>
    </row>
    <row r="63" spans="1:9" ht="15.75" thickBot="1" x14ac:dyDescent="0.3">
      <c r="A63" s="99"/>
      <c r="B63" s="29"/>
      <c r="C63" s="103"/>
      <c r="D63" s="104"/>
      <c r="E63" s="101"/>
      <c r="F63" s="105"/>
      <c r="G63" s="71" t="s">
        <v>10</v>
      </c>
      <c r="H63" s="72">
        <f>COUNTIF(I63:I63,"&gt;0")</f>
        <v>0</v>
      </c>
      <c r="I63" s="73"/>
    </row>
    <row r="64" spans="1:9" x14ac:dyDescent="0.25">
      <c r="A64" s="88"/>
      <c r="B64" s="89"/>
      <c r="C64" s="90"/>
      <c r="D64" s="91"/>
      <c r="E64" s="92"/>
      <c r="F64" s="93"/>
      <c r="G64" s="60" t="s">
        <v>6</v>
      </c>
      <c r="H64" s="61">
        <f>COUNTIF(I64:I64,"=С")</f>
        <v>1</v>
      </c>
      <c r="I64" s="63" t="s">
        <v>7</v>
      </c>
    </row>
    <row r="65" spans="1:9" x14ac:dyDescent="0.25">
      <c r="A65" s="64" t="s">
        <v>28</v>
      </c>
      <c r="B65" s="14"/>
      <c r="C65" s="107">
        <v>63325</v>
      </c>
      <c r="D65" s="64">
        <v>1</v>
      </c>
      <c r="E65" s="65" t="s">
        <v>41</v>
      </c>
      <c r="F65" s="75" t="s">
        <v>47</v>
      </c>
      <c r="G65" s="67" t="s">
        <v>9</v>
      </c>
      <c r="H65" s="68">
        <f>COUNTIF(I65:I65,"&gt;0")</f>
        <v>1</v>
      </c>
      <c r="I65" s="69">
        <v>11</v>
      </c>
    </row>
    <row r="66" spans="1:9" ht="15.75" thickBot="1" x14ac:dyDescent="0.3">
      <c r="A66" s="99"/>
      <c r="B66" s="29"/>
      <c r="C66" s="103"/>
      <c r="D66" s="104"/>
      <c r="E66" s="101"/>
      <c r="F66" s="105"/>
      <c r="G66" s="71" t="s">
        <v>10</v>
      </c>
      <c r="H66" s="72">
        <f>COUNTIF(I66:I66,"&gt;0")</f>
        <v>0</v>
      </c>
      <c r="I66" s="73"/>
    </row>
    <row r="67" spans="1:9" x14ac:dyDescent="0.25">
      <c r="A67" s="130"/>
      <c r="B67" s="108"/>
      <c r="C67" s="109"/>
      <c r="D67" s="110"/>
      <c r="E67" s="111"/>
      <c r="F67" s="112"/>
      <c r="G67" s="113" t="s">
        <v>6</v>
      </c>
      <c r="H67" s="114">
        <f>COUNTIF(I67:I67,"=С")</f>
        <v>0</v>
      </c>
      <c r="I67" s="62"/>
    </row>
    <row r="68" spans="1:9" x14ac:dyDescent="0.25">
      <c r="A68" s="117" t="s">
        <v>28</v>
      </c>
      <c r="B68" s="115"/>
      <c r="C68" s="116"/>
      <c r="D68" s="117"/>
      <c r="E68" s="118" t="s">
        <v>41</v>
      </c>
      <c r="F68" s="119" t="s">
        <v>49</v>
      </c>
      <c r="G68" s="120" t="s">
        <v>9</v>
      </c>
      <c r="H68" s="121">
        <f>COUNTIF(I68:I68,"&gt;0")</f>
        <v>0</v>
      </c>
      <c r="I68" s="79"/>
    </row>
    <row r="69" spans="1:9" ht="15.75" thickBot="1" x14ac:dyDescent="0.3">
      <c r="A69" s="129"/>
      <c r="B69" s="122"/>
      <c r="C69" s="123"/>
      <c r="D69" s="124"/>
      <c r="E69" s="125"/>
      <c r="F69" s="126"/>
      <c r="G69" s="127" t="s">
        <v>10</v>
      </c>
      <c r="H69" s="128">
        <f>COUNTIF(I69:I69,"&gt;0")</f>
        <v>0</v>
      </c>
      <c r="I69" s="73"/>
    </row>
    <row r="70" spans="1:9" x14ac:dyDescent="0.25">
      <c r="A70" s="130"/>
      <c r="B70" s="108"/>
      <c r="C70" s="109"/>
      <c r="D70" s="110"/>
      <c r="E70" s="111"/>
      <c r="F70" s="112"/>
      <c r="G70" s="113" t="s">
        <v>6</v>
      </c>
      <c r="H70" s="114">
        <f>COUNTIF(I70:I70,"=С")</f>
        <v>0</v>
      </c>
      <c r="I70" s="62"/>
    </row>
    <row r="71" spans="1:9" x14ac:dyDescent="0.25">
      <c r="A71" s="117" t="s">
        <v>28</v>
      </c>
      <c r="B71" s="115"/>
      <c r="C71" s="116"/>
      <c r="D71" s="117"/>
      <c r="E71" s="118" t="s">
        <v>41</v>
      </c>
      <c r="F71" s="119" t="s">
        <v>50</v>
      </c>
      <c r="G71" s="120" t="s">
        <v>9</v>
      </c>
      <c r="H71" s="121">
        <f>COUNTIF(I71:I71,"&gt;0")</f>
        <v>0</v>
      </c>
      <c r="I71" s="79"/>
    </row>
    <row r="72" spans="1:9" ht="15.75" thickBot="1" x14ac:dyDescent="0.3">
      <c r="A72" s="129"/>
      <c r="B72" s="122"/>
      <c r="C72" s="123"/>
      <c r="D72" s="124"/>
      <c r="E72" s="125"/>
      <c r="F72" s="126"/>
      <c r="G72" s="127" t="s">
        <v>10</v>
      </c>
      <c r="H72" s="128">
        <f>COUNTIF(I72:I72,"&gt;0")</f>
        <v>0</v>
      </c>
      <c r="I72" s="73"/>
    </row>
    <row r="73" spans="1:9" x14ac:dyDescent="0.25">
      <c r="A73" s="130"/>
      <c r="B73" s="108"/>
      <c r="C73" s="109"/>
      <c r="D73" s="110"/>
      <c r="E73" s="111"/>
      <c r="F73" s="112"/>
      <c r="G73" s="113" t="s">
        <v>6</v>
      </c>
      <c r="H73" s="114">
        <f>COUNTIF(I73:I73,"=С")</f>
        <v>0</v>
      </c>
      <c r="I73" s="62"/>
    </row>
    <row r="74" spans="1:9" x14ac:dyDescent="0.25">
      <c r="A74" s="117" t="s">
        <v>28</v>
      </c>
      <c r="B74" s="115"/>
      <c r="C74" s="116"/>
      <c r="D74" s="117"/>
      <c r="E74" s="118" t="s">
        <v>41</v>
      </c>
      <c r="F74" s="119" t="s">
        <v>51</v>
      </c>
      <c r="G74" s="120" t="s">
        <v>9</v>
      </c>
      <c r="H74" s="121">
        <f>COUNTIF(I74:I74,"&gt;0")</f>
        <v>0</v>
      </c>
      <c r="I74" s="79"/>
    </row>
    <row r="75" spans="1:9" ht="15.75" thickBot="1" x14ac:dyDescent="0.3">
      <c r="A75" s="129"/>
      <c r="B75" s="122"/>
      <c r="C75" s="123"/>
      <c r="D75" s="124"/>
      <c r="E75" s="125"/>
      <c r="F75" s="126"/>
      <c r="G75" s="127" t="s">
        <v>10</v>
      </c>
      <c r="H75" s="128">
        <f>COUNTIF(I75:I75,"&gt;0")</f>
        <v>0</v>
      </c>
      <c r="I75" s="73"/>
    </row>
    <row r="76" spans="1:9" x14ac:dyDescent="0.25">
      <c r="A76" s="130"/>
      <c r="B76" s="108"/>
      <c r="C76" s="109"/>
      <c r="D76" s="110"/>
      <c r="E76" s="111"/>
      <c r="F76" s="112"/>
      <c r="G76" s="113" t="s">
        <v>6</v>
      </c>
      <c r="H76" s="114">
        <f>COUNTIF(I76:I76,"=С")</f>
        <v>1</v>
      </c>
      <c r="I76" s="63" t="s">
        <v>7</v>
      </c>
    </row>
    <row r="77" spans="1:9" x14ac:dyDescent="0.25">
      <c r="A77" s="117" t="s">
        <v>28</v>
      </c>
      <c r="B77" s="115"/>
      <c r="C77" s="116"/>
      <c r="D77" s="117"/>
      <c r="E77" s="118" t="s">
        <v>41</v>
      </c>
      <c r="F77" s="119" t="s">
        <v>52</v>
      </c>
      <c r="G77" s="120" t="s">
        <v>9</v>
      </c>
      <c r="H77" s="121">
        <f>COUNTIF(I77:I77,"&gt;0")</f>
        <v>0</v>
      </c>
      <c r="I77" s="69"/>
    </row>
    <row r="78" spans="1:9" ht="15.75" thickBot="1" x14ac:dyDescent="0.3">
      <c r="A78" s="129"/>
      <c r="B78" s="122"/>
      <c r="C78" s="123"/>
      <c r="D78" s="124"/>
      <c r="E78" s="125"/>
      <c r="F78" s="126"/>
      <c r="G78" s="127" t="s">
        <v>10</v>
      </c>
      <c r="H78" s="128">
        <f>COUNTIF(I78:I78,"&gt;0")</f>
        <v>0</v>
      </c>
      <c r="I78" s="73"/>
    </row>
    <row r="79" spans="1:9" x14ac:dyDescent="0.25">
      <c r="A79" s="130"/>
      <c r="B79" s="108"/>
      <c r="C79" s="109"/>
      <c r="D79" s="110"/>
      <c r="E79" s="111"/>
      <c r="F79" s="112"/>
      <c r="G79" s="113" t="s">
        <v>6</v>
      </c>
      <c r="H79" s="114">
        <f>COUNTIF(I79:I79,"=С")</f>
        <v>1</v>
      </c>
      <c r="I79" s="63" t="s">
        <v>7</v>
      </c>
    </row>
    <row r="80" spans="1:9" x14ac:dyDescent="0.25">
      <c r="A80" s="117" t="s">
        <v>28</v>
      </c>
      <c r="B80" s="115"/>
      <c r="C80" s="116"/>
      <c r="D80" s="117"/>
      <c r="E80" s="118" t="s">
        <v>41</v>
      </c>
      <c r="F80" s="119" t="s">
        <v>53</v>
      </c>
      <c r="G80" s="120" t="s">
        <v>9</v>
      </c>
      <c r="H80" s="121">
        <f>COUNTIF(I80:I80,"&gt;0")</f>
        <v>0</v>
      </c>
      <c r="I80" s="69"/>
    </row>
    <row r="81" spans="1:9" x14ac:dyDescent="0.25">
      <c r="A81" s="129"/>
      <c r="B81" s="122"/>
      <c r="C81" s="123"/>
      <c r="D81" s="124"/>
      <c r="E81" s="125"/>
      <c r="F81" s="126"/>
      <c r="G81" s="127" t="s">
        <v>10</v>
      </c>
      <c r="H81" s="128">
        <f>COUNTIF(I81:I81,"&gt;0")</f>
        <v>0</v>
      </c>
      <c r="I81" s="7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2021-05-11T19:44:38Z</dcterms:modified>
</cp:coreProperties>
</file>