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Git\pereriv\"/>
    </mc:Choice>
  </mc:AlternateContent>
  <xr:revisionPtr revIDLastSave="0" documentId="13_ncr:1_{A1E57E41-79B2-4E40-81A2-2E18B1A67602}" xr6:coauthVersionLast="37" xr6:coauthVersionMax="37" xr10:uidLastSave="{00000000-0000-0000-0000-000000000000}"/>
  <bookViews>
    <workbookView xWindow="0" yWindow="0" windowWidth="16416" windowHeight="7548" xr2:uid="{AD563169-E1C9-438F-A343-C5E32F33954C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0" i="1" l="1"/>
  <c r="D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I300" i="1"/>
  <c r="I299" i="1"/>
  <c r="D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I158" i="1"/>
  <c r="I157" i="1"/>
  <c r="I156" i="1"/>
  <c r="D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I98" i="1"/>
  <c r="I97" i="1"/>
  <c r="I96" i="1"/>
  <c r="D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I62" i="1"/>
  <c r="I61" i="1"/>
  <c r="I59" i="1"/>
  <c r="I58" i="1" s="1"/>
  <c r="I55" i="1"/>
  <c r="D48" i="1"/>
  <c r="D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I56" i="1" l="1"/>
  <c r="I57" i="1" s="1"/>
  <c r="I60" i="1"/>
  <c r="I53" i="1"/>
  <c r="I54" i="1"/>
  <c r="I49" i="1"/>
  <c r="C56" i="1"/>
  <c r="B50" i="1"/>
  <c r="I52" i="1"/>
  <c r="I51" i="1"/>
  <c r="I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olga.sichkar</author>
    <author>Сичкарь Ольга Константиновна (Руководитель группы)</author>
    <author>Белякова Вероника Сергеевна (Старший специалист)</author>
  </authors>
  <commentList>
    <comment ref="F10" authorId="0" shapeId="0" xr:uid="{8C4C4F0F-AF0E-4348-85BA-242B82C64772}">
      <text>
        <r>
          <rPr>
            <b/>
            <sz val="9"/>
            <color indexed="81"/>
            <rFont val="Tahoma"/>
            <family val="2"/>
            <charset val="204"/>
          </rPr>
          <t>olga.sichkar:</t>
        </r>
        <r>
          <rPr>
            <sz val="9"/>
            <color indexed="81"/>
            <rFont val="Tahoma"/>
            <family val="2"/>
            <charset val="204"/>
          </rPr>
          <t xml:space="preserve">
работает руководителем операционного отдела 5/2 с 8 до 17
</t>
        </r>
      </text>
    </comment>
    <comment ref="I13" authorId="1" shapeId="0" xr:uid="{00E5319C-9DFC-446D-9108-2699D78F7D0B}">
      <text>
        <r>
          <rPr>
            <b/>
            <sz val="9"/>
            <color indexed="81"/>
            <rFont val="Tahoma"/>
            <family val="2"/>
            <charset val="204"/>
          </rPr>
          <t>Сичкарь Ольга Константиновна (Руководитель группы):</t>
        </r>
        <r>
          <rPr>
            <sz val="9"/>
            <color indexed="81"/>
            <rFont val="Tahoma"/>
            <family val="2"/>
            <charset val="204"/>
          </rPr>
          <t xml:space="preserve">
перенос на 13.05
</t>
        </r>
      </text>
    </comment>
    <comment ref="F16" authorId="0" shapeId="0" xr:uid="{7AD9D558-12C7-4C73-84B6-4C160EA9B917}">
      <text>
        <r>
          <rPr>
            <b/>
            <sz val="9"/>
            <color indexed="81"/>
            <rFont val="Tahoma"/>
            <family val="2"/>
            <charset val="204"/>
          </rPr>
          <t>olga.sichkar:</t>
        </r>
        <r>
          <rPr>
            <sz val="9"/>
            <color indexed="81"/>
            <rFont val="Tahoma"/>
            <family val="2"/>
            <charset val="204"/>
          </rPr>
          <t xml:space="preserve">
Работает руководителем группы за Ташлыкову Е.
</t>
        </r>
      </text>
    </comment>
    <comment ref="I19" authorId="0" shapeId="0" xr:uid="{55E6597A-F798-4098-AC00-DA968269DBBE}">
      <text>
        <r>
          <rPr>
            <b/>
            <sz val="9"/>
            <color indexed="81"/>
            <rFont val="Tahoma"/>
            <family val="2"/>
            <charset val="204"/>
          </rPr>
          <t>olga.sichkar:</t>
        </r>
        <r>
          <rPr>
            <sz val="9"/>
            <color indexed="81"/>
            <rFont val="Tahoma"/>
            <family val="2"/>
            <charset val="204"/>
          </rPr>
          <t xml:space="preserve">
+НСК
</t>
        </r>
      </text>
    </comment>
    <comment ref="F30" authorId="0" shapeId="0" xr:uid="{6F3ADC83-08A4-4DA2-8C79-94C8B39AF061}">
      <text>
        <r>
          <rPr>
            <b/>
            <sz val="9"/>
            <color indexed="81"/>
            <rFont val="Tahoma"/>
            <family val="2"/>
            <charset val="204"/>
          </rPr>
          <t>olga.sichkar:</t>
        </r>
        <r>
          <rPr>
            <sz val="9"/>
            <color indexed="81"/>
            <rFont val="Tahoma"/>
            <family val="2"/>
            <charset val="204"/>
          </rPr>
          <t xml:space="preserve">
Работает как Руководитель группы
</t>
        </r>
      </text>
    </comment>
    <comment ref="F33" authorId="0" shapeId="0" xr:uid="{1F62FE6F-8149-4E05-9F4D-A6D3A686FAD6}">
      <text>
        <r>
          <rPr>
            <b/>
            <sz val="9"/>
            <color indexed="81"/>
            <rFont val="Tahoma"/>
            <family val="2"/>
            <charset val="204"/>
          </rPr>
          <t>olga.sichkar:</t>
        </r>
        <r>
          <rPr>
            <sz val="9"/>
            <color indexed="81"/>
            <rFont val="Tahoma"/>
            <family val="2"/>
            <charset val="204"/>
          </rPr>
          <t xml:space="preserve">
работает с 8 до 17 как старший спец
</t>
        </r>
      </text>
    </comment>
    <comment ref="I66" authorId="1" shapeId="0" xr:uid="{3CC928F7-0236-40E7-9672-06D7D86F1EE0}">
      <text>
        <r>
          <rPr>
            <b/>
            <sz val="9"/>
            <color indexed="81"/>
            <rFont val="Tahoma"/>
            <family val="2"/>
            <charset val="204"/>
          </rPr>
          <t>Сичкарь Ольга Константиновна (Руководитель группы):</t>
        </r>
        <r>
          <rPr>
            <sz val="9"/>
            <color indexed="81"/>
            <rFont val="Tahoma"/>
            <family val="2"/>
            <charset val="204"/>
          </rPr>
          <t xml:space="preserve">
работает Тумеркина Гюзель</t>
        </r>
      </text>
    </comment>
    <comment ref="I72" authorId="1" shapeId="0" xr:uid="{8D3AEB71-BB69-4151-9F97-7B2641951F8B}">
      <text>
        <r>
          <rPr>
            <b/>
            <sz val="9"/>
            <color indexed="81"/>
            <rFont val="Tahoma"/>
            <family val="2"/>
            <charset val="204"/>
          </rPr>
          <t>Сичкарь Ольга Константиновна (Руководитель группы):</t>
        </r>
        <r>
          <rPr>
            <sz val="9"/>
            <color indexed="81"/>
            <rFont val="Tahoma"/>
            <family val="2"/>
            <charset val="204"/>
          </rPr>
          <t xml:space="preserve">
Работает за Михайловскую Валю</t>
        </r>
      </text>
    </comment>
    <comment ref="I267" authorId="2" shapeId="0" xr:uid="{893692DB-BD9F-4759-AB24-08DDB8BB577F}">
      <text>
        <r>
          <rPr>
            <b/>
            <sz val="9"/>
            <color indexed="81"/>
            <rFont val="Tahoma"/>
            <family val="2"/>
            <charset val="204"/>
          </rPr>
          <t>Белякова Вероника Сергеевна (Старший специалист):</t>
        </r>
        <r>
          <rPr>
            <sz val="9"/>
            <color indexed="81"/>
            <rFont val="Tahoma"/>
            <family val="2"/>
            <charset val="204"/>
          </rPr>
          <t xml:space="preserve">
КМ
</t>
        </r>
      </text>
    </comment>
  </commentList>
</comments>
</file>

<file path=xl/sharedStrings.xml><?xml version="1.0" encoding="utf-8"?>
<sst xmlns="http://schemas.openxmlformats.org/spreadsheetml/2006/main" count="785" uniqueCount="174">
  <si>
    <t>ГР</t>
  </si>
  <si>
    <t>ДОБ</t>
  </si>
  <si>
    <t>ЧАСЫ</t>
  </si>
  <si>
    <t>АДМИНЫ И ПРЕТЕНЗИИ</t>
  </si>
  <si>
    <t xml:space="preserve"> план</t>
  </si>
  <si>
    <t>С</t>
  </si>
  <si>
    <t>08:00-17:00</t>
  </si>
  <si>
    <t xml:space="preserve"> факт</t>
  </si>
  <si>
    <t>доп смена</t>
  </si>
  <si>
    <t>07:30-19:30</t>
  </si>
  <si>
    <t>Александрова Евгения Валерьевна</t>
  </si>
  <si>
    <t>Врабий Ольга Александровна</t>
  </si>
  <si>
    <t>О</t>
  </si>
  <si>
    <t>чел</t>
  </si>
  <si>
    <t>08:00-20:00</t>
  </si>
  <si>
    <t>07:00-19:00</t>
  </si>
  <si>
    <t>СТАРШИЕ СПЕЦИАЛИСТЫ КОНТАКТ-ЦЕНТРА</t>
  </si>
  <si>
    <t>Сичкарь Ольга Константиновна</t>
  </si>
  <si>
    <t>Кузнецова Ирина Игоревна</t>
  </si>
  <si>
    <t>Белякова Вероника Сергеевна</t>
  </si>
  <si>
    <t>ставок</t>
  </si>
  <si>
    <t>Больничные за смену</t>
  </si>
  <si>
    <t xml:space="preserve">Кол-во специалистов в сутки (00:00-00:00) </t>
  </si>
  <si>
    <t>Общее кол-во часов в сутки</t>
  </si>
  <si>
    <t>кол-во ставок за сутки</t>
  </si>
  <si>
    <t>кол-во ставок 2/2 (без ночных)</t>
  </si>
  <si>
    <t>кол-во ставок в доп за сутки 11 ч</t>
  </si>
  <si>
    <t>Кол-во доп часов за сутки</t>
  </si>
  <si>
    <t>кол-во спецов в ночь в доп</t>
  </si>
  <si>
    <t>кол-во спецов в ночь</t>
  </si>
  <si>
    <t>кол-во ставок в ночь</t>
  </si>
  <si>
    <t>НОЧНАЯ СМЕНА</t>
  </si>
  <si>
    <t>20:00-08:00</t>
  </si>
  <si>
    <t>Любенко Юлия Владимировна</t>
  </si>
  <si>
    <t>19:00-07:00</t>
  </si>
  <si>
    <t>Ташлыкова Екатерина Игоревна</t>
  </si>
  <si>
    <t>Пахомова Алина Владимировна</t>
  </si>
  <si>
    <t>2В</t>
  </si>
  <si>
    <t>Бердова Наталья Николаевна</t>
  </si>
  <si>
    <t>кол-во специалистов в смену в доп часах</t>
  </si>
  <si>
    <t>кол-во специалистов в смену</t>
  </si>
  <si>
    <t>кол-во ставок 5/2 в смену</t>
  </si>
  <si>
    <t>ОПЕРАТОРЫ 5/2</t>
  </si>
  <si>
    <t>07:00-16:00</t>
  </si>
  <si>
    <t>Жердева Юлия Владимировна</t>
  </si>
  <si>
    <t>Щергина Ольга Олеговна</t>
  </si>
  <si>
    <t>Яловская Анна Евгеньевна</t>
  </si>
  <si>
    <t>07:30-16:30</t>
  </si>
  <si>
    <t>Гурбан Екатерина Сергеевна</t>
  </si>
  <si>
    <t>Страхова Наталья Юрьевна</t>
  </si>
  <si>
    <t>Павлова Жанна Александровна</t>
  </si>
  <si>
    <t>09:00-18:00</t>
  </si>
  <si>
    <t>Пивоварова Виктория Васильевна</t>
  </si>
  <si>
    <t>Исхакова Айгуль Ильдусовна</t>
  </si>
  <si>
    <t xml:space="preserve">кол-во спецов в доп часах </t>
  </si>
  <si>
    <t xml:space="preserve">кол-во людей в смену </t>
  </si>
  <si>
    <t>кол-во ставок 2/2 день</t>
  </si>
  <si>
    <t>ОПЕРАТОРЫ 2/2</t>
  </si>
  <si>
    <t>06:00-18:00</t>
  </si>
  <si>
    <t>06:30-18:30</t>
  </si>
  <si>
    <t>Шаповалов Игорь Валентинович</t>
  </si>
  <si>
    <t>09:00-21:00</t>
  </si>
  <si>
    <t>2B</t>
  </si>
  <si>
    <t>Громова Виктория Романовна</t>
  </si>
  <si>
    <t>Пахомова Лилия Сергеевна</t>
  </si>
  <si>
    <t>Гнускина Ульяна Андреевна</t>
  </si>
  <si>
    <t>Семенова Александра Георгиевна</t>
  </si>
  <si>
    <t>Вакансия</t>
  </si>
  <si>
    <t xml:space="preserve">Горденкова Ольга Александровна </t>
  </si>
  <si>
    <t>Шишова Ольга Александровна</t>
  </si>
  <si>
    <t>Никитина Елена Викторовна</t>
  </si>
  <si>
    <t>Савина Евгения Эдуардовна</t>
  </si>
  <si>
    <t>10:00-22:00</t>
  </si>
  <si>
    <t>11:00-23:00</t>
  </si>
  <si>
    <t>Маковская Елена Владимировна</t>
  </si>
  <si>
    <t>Кол-во ставок 11ч.</t>
  </si>
  <si>
    <t>Кол-во спецов с неполным днем</t>
  </si>
  <si>
    <t>НЕПОЛНЫЙ РАБОЧИЙ ДЕНЬ</t>
  </si>
  <si>
    <t>Лемешова Анастасия Евгеньевна</t>
  </si>
  <si>
    <t>Мальцева Анна Анатольевна</t>
  </si>
  <si>
    <t>Журавлева Дарья Сергеевна</t>
  </si>
  <si>
    <t>Хижук Виктория Александровна</t>
  </si>
  <si>
    <t xml:space="preserve">Нефедычева Анастасия Васильевна </t>
  </si>
  <si>
    <t>09:00-14:30</t>
  </si>
  <si>
    <t>Потапенко Наталья Анатольевна</t>
  </si>
  <si>
    <t xml:space="preserve">Хохлова Софья Сергеевна </t>
  </si>
  <si>
    <t>Тарасова Ольга Игоревна</t>
  </si>
  <si>
    <t>Ковалева Екатерина Александровна</t>
  </si>
  <si>
    <t xml:space="preserve">Гребешков Евгений Борисович </t>
  </si>
  <si>
    <t>Ганькина Мария Анатольевна</t>
  </si>
  <si>
    <t>Ивашкина Ольга Александровна</t>
  </si>
  <si>
    <t>Синцева Елена Ильяровна</t>
  </si>
  <si>
    <t>Фаустова Анна Алексеевна</t>
  </si>
  <si>
    <t>Ванагс Анна Юрьевна</t>
  </si>
  <si>
    <t>Фролова Надежда Анатольевна</t>
  </si>
  <si>
    <t xml:space="preserve">                                              </t>
  </si>
  <si>
    <t>Бридний (Куприяшина) Ирина Владимировна</t>
  </si>
  <si>
    <t>Франгулиди Владислав Игоревич</t>
  </si>
  <si>
    <t>Больничные за смену (Б), час</t>
  </si>
  <si>
    <t>ВО в смену</t>
  </si>
  <si>
    <t>1С</t>
  </si>
  <si>
    <t>Дубровная Диана Анатольевна</t>
  </si>
  <si>
    <t>4Б</t>
  </si>
  <si>
    <t>3Т</t>
  </si>
  <si>
    <t>БЦ Высота</t>
  </si>
  <si>
    <t>Тумеркина Гузель Радиковна</t>
  </si>
  <si>
    <t>О-O</t>
  </si>
  <si>
    <t>Надырова Дильшат Кенжеахметовна</t>
  </si>
  <si>
    <t>УРМ-О</t>
  </si>
  <si>
    <t>О-О</t>
  </si>
  <si>
    <t>Михайловская Валентина Данииловна </t>
  </si>
  <si>
    <t>06:00-15:00</t>
  </si>
  <si>
    <t>Аносова Светлана Александровна</t>
  </si>
  <si>
    <t>О-ВО</t>
  </si>
  <si>
    <t>Якупова Гульшат Юсефовна</t>
  </si>
  <si>
    <t>УРМ-ВО</t>
  </si>
  <si>
    <t>Родченко Алёна Анатольевна </t>
  </si>
  <si>
    <t>Антонова Анна Николаевна</t>
  </si>
  <si>
    <t>Кондрикова Наталья Николаевна</t>
  </si>
  <si>
    <t>08:30-17:30</t>
  </si>
  <si>
    <t>Кистень Александра Николаевна</t>
  </si>
  <si>
    <t>Номеровская Наталья Васильевна</t>
  </si>
  <si>
    <t>Зотова Юлия Викторовна </t>
  </si>
  <si>
    <t>Акопян Ануш Андреевна</t>
  </si>
  <si>
    <t>Толстыженко Инга Леонардовна</t>
  </si>
  <si>
    <t>Нечаев Павел Александрович</t>
  </si>
  <si>
    <t>Удалова Наталия Сергеевна</t>
  </si>
  <si>
    <t>Маркина Екатерина Григорьевна</t>
  </si>
  <si>
    <t>Кузнецов Николай Юрьевич</t>
  </si>
  <si>
    <t>Витинская Светлана Георгиевна</t>
  </si>
  <si>
    <t>УРМ-ОВ</t>
  </si>
  <si>
    <t>Цилинская Елена Александровна</t>
  </si>
  <si>
    <t>Еремина Анастасия Александровна</t>
  </si>
  <si>
    <t>Власова Наталья Александровна</t>
  </si>
  <si>
    <t>Ломанова Елена Анатольевна</t>
  </si>
  <si>
    <t>Козырева Елизавета Андреевна</t>
  </si>
  <si>
    <t>Лагутина Ирина Андреевна</t>
  </si>
  <si>
    <t xml:space="preserve"> Скибина Ирина Андреевна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</si>
  <si>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Чижман Татьяна Раифовна</t>
  </si>
  <si>
    <t>Филиппова Алена Викторовна</t>
  </si>
  <si>
    <t>Мордасова Виктория Андреевна</t>
  </si>
  <si>
    <t>Хаустова Оксана Анатольевна</t>
  </si>
  <si>
    <t>Матвеева Татьяна Павловна</t>
  </si>
  <si>
    <t>Колмакова Анна Николаевна</t>
  </si>
  <si>
    <t xml:space="preserve">Максимова Наталия Михайловна </t>
  </si>
  <si>
    <t xml:space="preserve">Полянский Александр Евгеньевич </t>
  </si>
  <si>
    <t>Бадачевский Ян Альбертович</t>
  </si>
  <si>
    <t>Мурадян Белла Матевосовна</t>
  </si>
  <si>
    <t>Охоботова Ксения Михайловна</t>
  </si>
  <si>
    <t>Ермаков Игорь Сергеевич</t>
  </si>
  <si>
    <t>09:30 - 17:30</t>
  </si>
  <si>
    <t>09:00-16:25</t>
  </si>
  <si>
    <t>Титова Светлана Александровна</t>
  </si>
  <si>
    <t xml:space="preserve">Гумирова Татьяна Станиславовна </t>
  </si>
  <si>
    <t>07:00-15:30</t>
  </si>
  <si>
    <t>Габайдулина Дина  Ринатовна</t>
  </si>
  <si>
    <t>10:00-16:00</t>
  </si>
  <si>
    <t xml:space="preserve">Махонина Ольга  Васильевна </t>
  </si>
  <si>
    <t>Б</t>
  </si>
  <si>
    <t>06:30-15:30</t>
  </si>
  <si>
    <t>Кострова (Руденко) Марина Вячеславовна</t>
  </si>
  <si>
    <t>08:00-13:30</t>
  </si>
  <si>
    <t xml:space="preserve">Подолян Оксана Михайловна </t>
  </si>
  <si>
    <t>07:00-14:24</t>
  </si>
  <si>
    <t>09:00-16:24</t>
  </si>
  <si>
    <t>ставки</t>
  </si>
  <si>
    <t>люди</t>
  </si>
  <si>
    <t>График работы Май 2022 г</t>
  </si>
  <si>
    <t>Май</t>
  </si>
  <si>
    <t>Шелеменкова Елена Александровна</t>
  </si>
  <si>
    <t>Старцева (Федосеева) Валерия Александровна</t>
  </si>
  <si>
    <t>А</t>
  </si>
  <si>
    <t>А, НН</t>
  </si>
  <si>
    <t>СР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</si>
</sst>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charset val="204"/>
      <scheme val="minor"/>
    </font>
    <font>
      <sz val="9"/>
      <name val="Century"/>
      <family val="1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entury"/>
      <family val="1"/>
      <charset val="204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sz val="11"/>
      <name val="Century"/>
      <family val="1"/>
      <charset val="204"/>
    </font>
    <font>
      <sz val="10"/>
      <color theme="1"/>
      <name val="Calibri"/>
      <family val="2"/>
      <scheme val="minor"/>
    </font>
    <font>
      <sz val="9"/>
      <color theme="9" tint="-9.9978637043366805E-2"/>
      <name val="Calibri"/>
      <family val="2"/>
      <charset val="204"/>
      <scheme val="minor"/>
    </font>
    <font>
      <sz val="9"/>
      <color theme="9" tint="-0.749992370372631"/>
      <name val="Calibri"/>
      <family val="2"/>
      <charset val="204"/>
      <scheme val="minor"/>
    </font>
    <font>
      <sz val="11"/>
      <color theme="9" tint="-9.9978637043366805E-2"/>
      <name val="Century"/>
      <family val="1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entury"/>
      <family val="1"/>
      <charset val="204"/>
    </font>
    <font>
      <sz val="11"/>
      <color theme="1"/>
      <name val="Century"/>
      <family val="1"/>
      <charset val="204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2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9"/>
      <color theme="9" tint="-9.9978637043366805E-2"/>
      <name val="Century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B05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74999237037263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399">
    <xf numFmtId="0" fontId="0" fillId="0" borderId="0" xfId="0"/>
    <xf numFmtId="0" fontId="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/>
    <xf numFmtId="0" fontId="1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49" fontId="5" fillId="2" borderId="1" xfId="0" applyNumberFormat="1" applyFont="1" applyFill="1" applyBorder="1" applyAlignment="1">
      <alignment horizontal="left"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7" fontId="5" fillId="4" borderId="4" xfId="0" applyNumberFormat="1" applyFont="1" applyFill="1" applyBorder="1" applyAlignment="1">
      <alignment horizontal="left" vertical="center"/>
    </xf>
    <xf numFmtId="0" fontId="2" fillId="4" borderId="3" xfId="0" applyFont="1" applyFill="1" applyBorder="1"/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/>
    <xf numFmtId="0" fontId="6" fillId="3" borderId="0" xfId="0" applyFont="1" applyFill="1"/>
    <xf numFmtId="0" fontId="6" fillId="3" borderId="1" xfId="0" applyFont="1" applyFill="1" applyBorder="1" applyAlignment="1">
      <alignment horizontal="left" vertical="top"/>
    </xf>
    <xf numFmtId="0" fontId="6" fillId="5" borderId="2" xfId="0" applyFont="1" applyFill="1" applyBorder="1"/>
    <xf numFmtId="0" fontId="6" fillId="5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6" fillId="5" borderId="5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top"/>
    </xf>
    <xf numFmtId="0" fontId="5" fillId="3" borderId="7" xfId="0" applyFont="1" applyFill="1" applyBorder="1" applyAlignment="1">
      <alignment horizontal="center" vertical="center"/>
    </xf>
    <xf numFmtId="0" fontId="5" fillId="3" borderId="6" xfId="0" applyFont="1" applyFill="1" applyBorder="1"/>
    <xf numFmtId="0" fontId="6" fillId="3" borderId="7" xfId="0" applyFont="1" applyFill="1" applyBorder="1"/>
    <xf numFmtId="0" fontId="6" fillId="3" borderId="8" xfId="0" applyFont="1" applyFill="1" applyBorder="1" applyAlignment="1">
      <alignment horizontal="left" vertical="top"/>
    </xf>
    <xf numFmtId="0" fontId="6" fillId="5" borderId="6" xfId="0" applyFont="1" applyFill="1" applyBorder="1"/>
    <xf numFmtId="0" fontId="6" fillId="5" borderId="8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7" xfId="0" applyFont="1" applyFill="1" applyBorder="1"/>
    <xf numFmtId="0" fontId="6" fillId="3" borderId="7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/>
    <xf numFmtId="0" fontId="6" fillId="3" borderId="4" xfId="0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vertical="center"/>
    </xf>
    <xf numFmtId="0" fontId="6" fillId="3" borderId="8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/>
    </xf>
    <xf numFmtId="0" fontId="7" fillId="4" borderId="2" xfId="0" applyFont="1" applyFill="1" applyBorder="1" applyAlignment="1">
      <alignment horizontal="center" vertical="top"/>
    </xf>
    <xf numFmtId="0" fontId="7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top"/>
    </xf>
    <xf numFmtId="0" fontId="7" fillId="4" borderId="4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left" vertical="center"/>
    </xf>
    <xf numFmtId="0" fontId="16" fillId="6" borderId="3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top"/>
    </xf>
    <xf numFmtId="0" fontId="8" fillId="3" borderId="0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 vertical="top"/>
    </xf>
    <xf numFmtId="0" fontId="4" fillId="6" borderId="0" xfId="0" applyFont="1" applyFill="1" applyAlignment="1">
      <alignment horizontal="center" vertical="top"/>
    </xf>
    <xf numFmtId="0" fontId="2" fillId="6" borderId="7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top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center" vertical="top"/>
    </xf>
    <xf numFmtId="0" fontId="10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left" vertical="top"/>
    </xf>
    <xf numFmtId="0" fontId="10" fillId="3" borderId="6" xfId="0" applyFont="1" applyFill="1" applyBorder="1" applyAlignment="1">
      <alignment horizontal="center" vertical="top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top"/>
    </xf>
    <xf numFmtId="0" fontId="8" fillId="3" borderId="7" xfId="0" applyFont="1" applyFill="1" applyBorder="1" applyAlignment="1">
      <alignment vertical="center"/>
    </xf>
    <xf numFmtId="0" fontId="8" fillId="3" borderId="7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0" fillId="3" borderId="7" xfId="0" applyFont="1" applyFill="1" applyBorder="1"/>
    <xf numFmtId="0" fontId="8" fillId="3" borderId="7" xfId="0" applyFont="1" applyFill="1" applyBorder="1"/>
    <xf numFmtId="0" fontId="8" fillId="3" borderId="7" xfId="0" applyFont="1" applyFill="1" applyBorder="1" applyAlignment="1">
      <alignment horizontal="left" vertical="top"/>
    </xf>
    <xf numFmtId="0" fontId="5" fillId="8" borderId="0" xfId="0" applyFont="1" applyFill="1" applyAlignment="1">
      <alignment horizontal="center" vertical="top"/>
    </xf>
    <xf numFmtId="0" fontId="5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vertical="center"/>
    </xf>
    <xf numFmtId="0" fontId="6" fillId="8" borderId="0" xfId="0" applyFont="1" applyFill="1" applyAlignment="1">
      <alignment horizontal="left" vertical="center"/>
    </xf>
    <xf numFmtId="0" fontId="6" fillId="8" borderId="0" xfId="0" applyFont="1" applyFill="1" applyAlignment="1">
      <alignment horizontal="center" vertical="center"/>
    </xf>
    <xf numFmtId="0" fontId="17" fillId="8" borderId="0" xfId="0" applyFont="1" applyFill="1" applyAlignment="1">
      <alignment vertical="center"/>
    </xf>
    <xf numFmtId="0" fontId="8" fillId="3" borderId="4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0" fillId="3" borderId="2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vertical="center"/>
    </xf>
    <xf numFmtId="0" fontId="8" fillId="3" borderId="19" xfId="0" applyFont="1" applyFill="1" applyBorder="1" applyAlignment="1">
      <alignment horizontal="left" vertical="center"/>
    </xf>
    <xf numFmtId="0" fontId="18" fillId="6" borderId="3" xfId="0" applyFont="1" applyFill="1" applyBorder="1" applyAlignment="1">
      <alignment horizontal="center" vertical="top"/>
    </xf>
    <xf numFmtId="0" fontId="18" fillId="3" borderId="3" xfId="0" applyFont="1" applyFill="1" applyBorder="1" applyAlignment="1">
      <alignment horizontal="center" vertical="top"/>
    </xf>
    <xf numFmtId="0" fontId="19" fillId="3" borderId="0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center" vertical="top"/>
    </xf>
    <xf numFmtId="0" fontId="14" fillId="3" borderId="0" xfId="0" applyFont="1" applyFill="1" applyBorder="1" applyAlignment="1">
      <alignment horizontal="center" vertical="top"/>
    </xf>
    <xf numFmtId="0" fontId="10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left" vertical="center"/>
    </xf>
    <xf numFmtId="0" fontId="11" fillId="6" borderId="7" xfId="0" applyFont="1" applyFill="1" applyBorder="1" applyAlignment="1">
      <alignment horizontal="center" vertical="top"/>
    </xf>
    <xf numFmtId="0" fontId="10" fillId="3" borderId="21" xfId="0" applyFont="1" applyFill="1" applyBorder="1" applyAlignment="1">
      <alignment horizontal="center" vertical="top"/>
    </xf>
    <xf numFmtId="0" fontId="8" fillId="3" borderId="2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center" vertical="top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top"/>
    </xf>
    <xf numFmtId="0" fontId="10" fillId="3" borderId="23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vertical="center"/>
    </xf>
    <xf numFmtId="0" fontId="8" fillId="3" borderId="14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1" fillId="15" borderId="0" xfId="0" applyFont="1" applyFill="1" applyAlignment="1">
      <alignment horizontal="center" vertical="top"/>
    </xf>
    <xf numFmtId="0" fontId="8" fillId="6" borderId="7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top"/>
    </xf>
    <xf numFmtId="0" fontId="9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vertical="center"/>
    </xf>
    <xf numFmtId="0" fontId="11" fillId="8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1" fillId="8" borderId="0" xfId="0" applyFont="1" applyFill="1" applyAlignment="1">
      <alignment vertical="center"/>
    </xf>
    <xf numFmtId="0" fontId="20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1" fontId="9" fillId="8" borderId="0" xfId="0" applyNumberFormat="1" applyFont="1" applyFill="1" applyAlignment="1">
      <alignment horizontal="center" vertical="center"/>
    </xf>
    <xf numFmtId="0" fontId="9" fillId="9" borderId="0" xfId="0" applyFont="1" applyFill="1" applyAlignment="1">
      <alignment horizontal="center" vertical="top"/>
    </xf>
    <xf numFmtId="0" fontId="9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horizontal="center" vertical="top"/>
    </xf>
    <xf numFmtId="0" fontId="9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right" vertical="center"/>
    </xf>
    <xf numFmtId="0" fontId="9" fillId="10" borderId="0" xfId="0" applyFont="1" applyFill="1" applyAlignment="1">
      <alignment horizontal="left" vertical="center"/>
    </xf>
    <xf numFmtId="1" fontId="9" fillId="10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top"/>
    </xf>
    <xf numFmtId="0" fontId="9" fillId="4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10" fillId="3" borderId="17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/>
    </xf>
    <xf numFmtId="0" fontId="10" fillId="3" borderId="9" xfId="0" applyFont="1" applyFill="1" applyBorder="1" applyAlignment="1">
      <alignment horizontal="center" vertical="top"/>
    </xf>
    <xf numFmtId="0" fontId="10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top"/>
    </xf>
    <xf numFmtId="0" fontId="8" fillId="3" borderId="21" xfId="0" applyFont="1" applyFill="1" applyBorder="1" applyAlignment="1">
      <alignment horizontal="center" vertical="top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top"/>
    </xf>
    <xf numFmtId="0" fontId="8" fillId="3" borderId="11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center" vertical="top"/>
    </xf>
    <xf numFmtId="0" fontId="10" fillId="7" borderId="5" xfId="0" applyFont="1" applyFill="1" applyBorder="1" applyAlignment="1">
      <alignment horizontal="center" vertical="top"/>
    </xf>
    <xf numFmtId="0" fontId="10" fillId="7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top"/>
    </xf>
    <xf numFmtId="0" fontId="10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center" vertical="top"/>
    </xf>
    <xf numFmtId="0" fontId="10" fillId="7" borderId="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top"/>
    </xf>
    <xf numFmtId="0" fontId="8" fillId="7" borderId="7" xfId="0" applyFont="1" applyFill="1" applyBorder="1" applyAlignment="1">
      <alignment vertical="center"/>
    </xf>
    <xf numFmtId="0" fontId="8" fillId="7" borderId="8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horizontal="center" vertical="top"/>
    </xf>
    <xf numFmtId="0" fontId="10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top"/>
    </xf>
    <xf numFmtId="0" fontId="8" fillId="3" borderId="20" xfId="0" applyFont="1" applyFill="1" applyBorder="1" applyAlignment="1">
      <alignment horizontal="center" vertical="top"/>
    </xf>
    <xf numFmtId="0" fontId="8" fillId="3" borderId="18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top"/>
    </xf>
    <xf numFmtId="0" fontId="8" fillId="3" borderId="2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top"/>
    </xf>
    <xf numFmtId="0" fontId="8" fillId="3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 vertical="top"/>
    </xf>
    <xf numFmtId="0" fontId="9" fillId="11" borderId="0" xfId="0" applyFont="1" applyFill="1" applyAlignment="1">
      <alignment horizontal="center" vertical="center"/>
    </xf>
    <xf numFmtId="0" fontId="11" fillId="11" borderId="0" xfId="0" applyFont="1" applyFill="1" applyAlignment="1">
      <alignment vertical="center"/>
    </xf>
    <xf numFmtId="0" fontId="11" fillId="11" borderId="0" xfId="0" applyFont="1" applyFill="1" applyAlignment="1">
      <alignment horizontal="left" vertical="center"/>
    </xf>
    <xf numFmtId="0" fontId="11" fillId="12" borderId="0" xfId="0" applyFont="1" applyFill="1" applyAlignment="1">
      <alignment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top"/>
    </xf>
    <xf numFmtId="0" fontId="9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22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left" vertical="center"/>
    </xf>
    <xf numFmtId="0" fontId="10" fillId="7" borderId="5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left" vertical="center"/>
    </xf>
    <xf numFmtId="0" fontId="10" fillId="7" borderId="8" xfId="0" applyFont="1" applyFill="1" applyBorder="1" applyAlignment="1">
      <alignment horizontal="center" vertical="top"/>
    </xf>
    <xf numFmtId="0" fontId="10" fillId="7" borderId="6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8" fillId="0" borderId="0" xfId="0" applyFont="1" applyBorder="1"/>
    <xf numFmtId="0" fontId="10" fillId="0" borderId="6" xfId="0" applyFont="1" applyBorder="1"/>
    <xf numFmtId="0" fontId="8" fillId="0" borderId="8" xfId="0" applyFont="1" applyBorder="1" applyAlignment="1">
      <alignment horizontal="left" vertical="top"/>
    </xf>
    <xf numFmtId="0" fontId="10" fillId="3" borderId="6" xfId="0" applyFont="1" applyFill="1" applyBorder="1"/>
    <xf numFmtId="0" fontId="8" fillId="3" borderId="8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3" borderId="0" xfId="0" applyFont="1" applyFill="1" applyBorder="1"/>
    <xf numFmtId="0" fontId="23" fillId="3" borderId="1" xfId="0" applyFont="1" applyFill="1" applyBorder="1" applyAlignment="1">
      <alignment horizontal="center" vertical="top"/>
    </xf>
    <xf numFmtId="0" fontId="10" fillId="3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top"/>
    </xf>
    <xf numFmtId="0" fontId="10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vertical="center"/>
    </xf>
    <xf numFmtId="0" fontId="8" fillId="7" borderId="4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10" fillId="7" borderId="6" xfId="0" applyFont="1" applyFill="1" applyBorder="1"/>
    <xf numFmtId="0" fontId="8" fillId="7" borderId="7" xfId="0" applyFont="1" applyFill="1" applyBorder="1"/>
    <xf numFmtId="0" fontId="8" fillId="7" borderId="8" xfId="0" applyFont="1" applyFill="1" applyBorder="1" applyAlignment="1">
      <alignment horizontal="left" vertical="top"/>
    </xf>
    <xf numFmtId="0" fontId="10" fillId="3" borderId="3" xfId="0" applyFont="1" applyFill="1" applyBorder="1" applyAlignment="1">
      <alignment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vertical="center"/>
    </xf>
    <xf numFmtId="0" fontId="10" fillId="3" borderId="8" xfId="0" applyFont="1" applyFill="1" applyBorder="1" applyAlignment="1">
      <alignment horizontal="left" vertical="center"/>
    </xf>
    <xf numFmtId="0" fontId="9" fillId="13" borderId="0" xfId="0" applyFont="1" applyFill="1" applyAlignment="1">
      <alignment horizontal="center" vertical="top"/>
    </xf>
    <xf numFmtId="0" fontId="9" fillId="13" borderId="0" xfId="0" applyFont="1" applyFill="1" applyAlignment="1">
      <alignment horizontal="center" vertical="center"/>
    </xf>
    <xf numFmtId="0" fontId="11" fillId="13" borderId="0" xfId="0" applyFont="1" applyFill="1" applyAlignment="1">
      <alignment vertical="center"/>
    </xf>
    <xf numFmtId="0" fontId="11" fillId="13" borderId="0" xfId="0" applyFont="1" applyFill="1" applyAlignment="1">
      <alignment horizontal="left" vertical="center"/>
    </xf>
    <xf numFmtId="0" fontId="9" fillId="4" borderId="0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left" vertical="top"/>
    </xf>
    <xf numFmtId="0" fontId="10" fillId="3" borderId="2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top"/>
    </xf>
    <xf numFmtId="0" fontId="10" fillId="3" borderId="15" xfId="0" applyFont="1" applyFill="1" applyBorder="1" applyAlignment="1">
      <alignment horizontal="center" vertical="top"/>
    </xf>
    <xf numFmtId="0" fontId="8" fillId="3" borderId="10" xfId="0" applyFont="1" applyFill="1" applyBorder="1" applyAlignment="1">
      <alignment horizontal="left" vertical="top"/>
    </xf>
    <xf numFmtId="0" fontId="10" fillId="7" borderId="20" xfId="0" applyFont="1" applyFill="1" applyBorder="1" applyAlignment="1">
      <alignment horizontal="center" vertical="top"/>
    </xf>
    <xf numFmtId="0" fontId="10" fillId="7" borderId="18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top"/>
    </xf>
    <xf numFmtId="0" fontId="8" fillId="7" borderId="18" xfId="0" applyFont="1" applyFill="1" applyBorder="1" applyAlignment="1">
      <alignment vertical="center"/>
    </xf>
    <xf numFmtId="0" fontId="8" fillId="7" borderId="19" xfId="0" applyFont="1" applyFill="1" applyBorder="1" applyAlignment="1">
      <alignment horizontal="left" vertical="center"/>
    </xf>
    <xf numFmtId="0" fontId="10" fillId="7" borderId="9" xfId="0" applyFont="1" applyFill="1" applyBorder="1" applyAlignment="1">
      <alignment horizontal="center" vertical="top"/>
    </xf>
    <xf numFmtId="0" fontId="8" fillId="7" borderId="10" xfId="0" applyFont="1" applyFill="1" applyBorder="1" applyAlignment="1">
      <alignment horizontal="left" vertical="center"/>
    </xf>
    <xf numFmtId="0" fontId="10" fillId="7" borderId="15" xfId="0" applyFont="1" applyFill="1" applyBorder="1" applyAlignment="1">
      <alignment horizontal="center" vertical="top"/>
    </xf>
    <xf numFmtId="0" fontId="8" fillId="7" borderId="16" xfId="0" applyFont="1" applyFill="1" applyBorder="1" applyAlignment="1">
      <alignment horizontal="left" vertical="center"/>
    </xf>
    <xf numFmtId="0" fontId="10" fillId="7" borderId="11" xfId="0" applyFont="1" applyFill="1" applyBorder="1" applyAlignment="1">
      <alignment horizontal="center" vertical="top"/>
    </xf>
    <xf numFmtId="0" fontId="10" fillId="7" borderId="12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top"/>
    </xf>
    <xf numFmtId="0" fontId="8" fillId="7" borderId="12" xfId="0" applyFont="1" applyFill="1" applyBorder="1" applyAlignment="1">
      <alignment vertical="center"/>
    </xf>
    <xf numFmtId="0" fontId="8" fillId="7" borderId="1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center" vertical="top"/>
    </xf>
    <xf numFmtId="0" fontId="10" fillId="3" borderId="0" xfId="0" applyFont="1" applyFill="1" applyBorder="1" applyAlignment="1">
      <alignment horizontal="center" vertical="top"/>
    </xf>
    <xf numFmtId="0" fontId="10" fillId="3" borderId="12" xfId="0" applyFont="1" applyFill="1" applyBorder="1" applyAlignment="1">
      <alignment horizontal="center" vertical="top"/>
    </xf>
    <xf numFmtId="0" fontId="23" fillId="7" borderId="0" xfId="0" applyFont="1" applyFill="1" applyAlignment="1">
      <alignment horizontal="center" vertical="center"/>
    </xf>
    <xf numFmtId="0" fontId="10" fillId="7" borderId="0" xfId="0" applyFont="1" applyFill="1" applyBorder="1" applyAlignment="1">
      <alignment horizontal="center" vertical="top"/>
    </xf>
    <xf numFmtId="0" fontId="8" fillId="7" borderId="10" xfId="0" applyFont="1" applyFill="1" applyBorder="1" applyAlignment="1">
      <alignment horizontal="left" vertical="top"/>
    </xf>
    <xf numFmtId="0" fontId="10" fillId="7" borderId="12" xfId="0" applyFont="1" applyFill="1" applyBorder="1" applyAlignment="1">
      <alignment horizontal="center" vertical="top"/>
    </xf>
    <xf numFmtId="0" fontId="10" fillId="7" borderId="23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 vertical="center"/>
    </xf>
    <xf numFmtId="0" fontId="10" fillId="14" borderId="18" xfId="0" applyFont="1" applyFill="1" applyBorder="1" applyAlignment="1">
      <alignment horizontal="center" vertical="center"/>
    </xf>
    <xf numFmtId="0" fontId="10" fillId="14" borderId="17" xfId="0" applyFont="1" applyFill="1" applyBorder="1" applyAlignment="1">
      <alignment horizontal="center" vertical="center"/>
    </xf>
    <xf numFmtId="0" fontId="8" fillId="14" borderId="18" xfId="0" applyFont="1" applyFill="1" applyBorder="1" applyAlignment="1">
      <alignment vertical="center"/>
    </xf>
    <xf numFmtId="0" fontId="8" fillId="14" borderId="19" xfId="0" applyFont="1" applyFill="1" applyBorder="1" applyAlignment="1">
      <alignment horizontal="left" vertical="center"/>
    </xf>
    <xf numFmtId="0" fontId="10" fillId="14" borderId="9" xfId="0" applyFont="1" applyFill="1" applyBorder="1" applyAlignment="1">
      <alignment horizontal="center" vertical="center"/>
    </xf>
    <xf numFmtId="0" fontId="10" fillId="14" borderId="0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top"/>
    </xf>
    <xf numFmtId="0" fontId="8" fillId="14" borderId="0" xfId="0" applyFont="1" applyFill="1" applyBorder="1" applyAlignment="1">
      <alignment vertical="center"/>
    </xf>
    <xf numFmtId="0" fontId="8" fillId="14" borderId="10" xfId="0" applyFont="1" applyFill="1" applyBorder="1" applyAlignment="1">
      <alignment horizontal="left" vertical="center"/>
    </xf>
    <xf numFmtId="0" fontId="10" fillId="14" borderId="15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vertical="center"/>
    </xf>
    <xf numFmtId="0" fontId="8" fillId="14" borderId="16" xfId="0" applyFont="1" applyFill="1" applyBorder="1" applyAlignment="1">
      <alignment horizontal="left" vertical="center"/>
    </xf>
    <xf numFmtId="0" fontId="24" fillId="3" borderId="10" xfId="0" applyFont="1" applyFill="1" applyBorder="1" applyAlignment="1">
      <alignment horizontal="left" vertical="center"/>
    </xf>
    <xf numFmtId="0" fontId="10" fillId="14" borderId="1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/>
    </xf>
    <xf numFmtId="0" fontId="19" fillId="14" borderId="10" xfId="0" applyFont="1" applyFill="1" applyBorder="1" applyAlignment="1">
      <alignment horizontal="left" vertical="center"/>
    </xf>
    <xf numFmtId="0" fontId="19" fillId="7" borderId="10" xfId="0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vertical="center"/>
    </xf>
    <xf numFmtId="0" fontId="8" fillId="3" borderId="21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8" fillId="3" borderId="12" xfId="0" applyFont="1" applyFill="1" applyBorder="1" applyAlignment="1">
      <alignment horizontal="left" vertical="center"/>
    </xf>
    <xf numFmtId="0" fontId="8" fillId="14" borderId="18" xfId="0" applyFont="1" applyFill="1" applyBorder="1" applyAlignment="1">
      <alignment horizontal="left" vertical="center"/>
    </xf>
    <xf numFmtId="0" fontId="8" fillId="14" borderId="17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8" fillId="3" borderId="21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9" fillId="10" borderId="9" xfId="0" applyFont="1" applyFill="1" applyBorder="1" applyAlignment="1">
      <alignment horizontal="center" vertical="top"/>
    </xf>
    <xf numFmtId="0" fontId="9" fillId="10" borderId="10" xfId="0" applyFont="1" applyFill="1" applyBorder="1" applyAlignment="1">
      <alignment horizontal="center" vertical="top"/>
    </xf>
    <xf numFmtId="0" fontId="11" fillId="10" borderId="0" xfId="0" applyFont="1" applyFill="1" applyAlignment="1">
      <alignment vertical="center"/>
    </xf>
    <xf numFmtId="0" fontId="11" fillId="10" borderId="0" xfId="0" applyFont="1" applyFill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0" fontId="9" fillId="10" borderId="0" xfId="0" applyFont="1" applyFill="1" applyAlignment="1">
      <alignment vertical="center"/>
    </xf>
    <xf numFmtId="0" fontId="9" fillId="4" borderId="18" xfId="0" applyFont="1" applyFill="1" applyBorder="1" applyAlignment="1">
      <alignment horizontal="center" vertical="top"/>
    </xf>
    <xf numFmtId="0" fontId="9" fillId="4" borderId="18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3" fillId="6" borderId="0" xfId="0" applyFont="1" applyFill="1" applyAlignment="1">
      <alignment horizontal="center" vertical="top"/>
    </xf>
    <xf numFmtId="0" fontId="10" fillId="3" borderId="1" xfId="0" applyFont="1" applyFill="1" applyBorder="1" applyAlignment="1">
      <alignment horizontal="left" vertical="center"/>
    </xf>
    <xf numFmtId="0" fontId="8" fillId="7" borderId="17" xfId="0" applyFont="1" applyFill="1" applyBorder="1" applyAlignment="1">
      <alignment horizontal="center" vertical="top"/>
    </xf>
    <xf numFmtId="0" fontId="10" fillId="7" borderId="21" xfId="0" applyFont="1" applyFill="1" applyBorder="1" applyAlignment="1">
      <alignment horizontal="center" vertical="top"/>
    </xf>
    <xf numFmtId="0" fontId="1" fillId="15" borderId="0" xfId="0" applyFont="1" applyFill="1" applyBorder="1" applyAlignment="1">
      <alignment horizontal="center" vertical="top"/>
    </xf>
    <xf numFmtId="0" fontId="14" fillId="16" borderId="0" xfId="0" applyFont="1" applyFill="1" applyBorder="1" applyAlignment="1">
      <alignment horizontal="center" vertical="top"/>
    </xf>
    <xf numFmtId="0" fontId="10" fillId="3" borderId="20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10" fillId="3" borderId="15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 vertical="top"/>
    </xf>
    <xf numFmtId="0" fontId="18" fillId="6" borderId="0" xfId="0" applyFont="1" applyFill="1" applyBorder="1" applyAlignment="1">
      <alignment horizontal="center" vertical="top"/>
    </xf>
    <xf numFmtId="0" fontId="10" fillId="14" borderId="15" xfId="0" applyFont="1" applyFill="1" applyBorder="1" applyAlignment="1">
      <alignment horizontal="center" vertical="top"/>
    </xf>
    <xf numFmtId="0" fontId="10" fillId="14" borderId="8" xfId="0" applyFont="1" applyFill="1" applyBorder="1" applyAlignment="1">
      <alignment horizontal="center" vertical="top"/>
    </xf>
    <xf numFmtId="0" fontId="10" fillId="14" borderId="9" xfId="0" applyFont="1" applyFill="1" applyBorder="1" applyAlignment="1">
      <alignment horizontal="center" vertical="top"/>
    </xf>
    <xf numFmtId="0" fontId="10" fillId="14" borderId="0" xfId="0" applyFont="1" applyFill="1" applyAlignment="1">
      <alignment horizontal="center" vertical="center"/>
    </xf>
    <xf numFmtId="0" fontId="8" fillId="14" borderId="0" xfId="0" applyFont="1" applyFill="1" applyAlignment="1">
      <alignment vertical="center"/>
    </xf>
    <xf numFmtId="0" fontId="8" fillId="7" borderId="24" xfId="0" applyFont="1" applyFill="1" applyBorder="1" applyAlignment="1">
      <alignment horizontal="left" vertical="center"/>
    </xf>
    <xf numFmtId="0" fontId="10" fillId="14" borderId="20" xfId="0" applyFont="1" applyFill="1" applyBorder="1" applyAlignment="1">
      <alignment horizontal="center" vertical="top"/>
    </xf>
    <xf numFmtId="0" fontId="10" fillId="14" borderId="17" xfId="0" applyFont="1" applyFill="1" applyBorder="1" applyAlignment="1">
      <alignment horizontal="center" vertical="top"/>
    </xf>
    <xf numFmtId="0" fontId="3" fillId="6" borderId="0" xfId="0" applyFont="1" applyFill="1" applyBorder="1" applyAlignment="1">
      <alignment horizontal="center" vertical="top"/>
    </xf>
    <xf numFmtId="0" fontId="8" fillId="3" borderId="25" xfId="0" applyFont="1" applyFill="1" applyBorder="1" applyAlignment="1">
      <alignment horizontal="center" vertical="top"/>
    </xf>
    <xf numFmtId="0" fontId="6" fillId="5" borderId="3" xfId="0" applyFont="1" applyFill="1" applyBorder="1"/>
    <xf numFmtId="0" fontId="8" fillId="3" borderId="26" xfId="0" applyFont="1" applyFill="1" applyBorder="1" applyAlignment="1">
      <alignment horizontal="center" vertical="center"/>
    </xf>
    <xf numFmtId="0" fontId="6" fillId="5" borderId="0" xfId="0" applyFont="1" applyFill="1" applyBorder="1"/>
    <xf numFmtId="0" fontId="8" fillId="3" borderId="27" xfId="0" applyFont="1" applyFill="1" applyBorder="1" applyAlignment="1">
      <alignment horizontal="center" vertical="top"/>
    </xf>
    <xf numFmtId="0" fontId="6" fillId="5" borderId="7" xfId="0" applyFont="1" applyFill="1" applyBorder="1"/>
    <xf numFmtId="0" fontId="8" fillId="3" borderId="26" xfId="0" applyFont="1" applyFill="1" applyBorder="1" applyAlignment="1">
      <alignment horizontal="center" vertical="top"/>
    </xf>
    <xf numFmtId="0" fontId="10" fillId="3" borderId="26" xfId="0" applyFont="1" applyFill="1" applyBorder="1" applyAlignment="1">
      <alignment horizontal="center" vertical="top"/>
    </xf>
    <xf numFmtId="0" fontId="8" fillId="3" borderId="28" xfId="0" applyFont="1" applyFill="1" applyBorder="1" applyAlignment="1">
      <alignment horizontal="center" vertical="top"/>
    </xf>
    <xf numFmtId="0" fontId="8" fillId="7" borderId="1" xfId="0" applyFont="1" applyFill="1" applyBorder="1" applyAlignment="1">
      <alignment horizontal="center" vertical="top"/>
    </xf>
    <xf numFmtId="0" fontId="19" fillId="3" borderId="0" xfId="0" applyFont="1" applyFill="1" applyBorder="1" applyAlignment="1">
      <alignment horizontal="center" vertical="top"/>
    </xf>
    <xf numFmtId="0" fontId="0" fillId="12" borderId="0" xfId="0" applyFill="1"/>
    <xf numFmtId="0" fontId="25" fillId="12" borderId="0" xfId="0" applyFont="1" applyFill="1" applyAlignment="1">
      <alignment horizontal="center"/>
    </xf>
    <xf numFmtId="0" fontId="26" fillId="12" borderId="0" xfId="0" applyFont="1" applyFill="1"/>
    <xf numFmtId="0" fontId="0" fillId="12" borderId="0" xfId="0" applyFont="1" applyFill="1" applyAlignment="1">
      <alignment horizontal="center"/>
    </xf>
    <xf numFmtId="0" fontId="10" fillId="12" borderId="0" xfId="0" applyFont="1" applyFill="1"/>
    <xf numFmtId="0" fontId="18" fillId="3" borderId="0" xfId="0" applyFont="1" applyFill="1" applyBorder="1" applyAlignment="1">
      <alignment horizontal="center" vertical="top"/>
    </xf>
    <xf numFmtId="0" fontId="27" fillId="6" borderId="0" xfId="0" applyFont="1" applyFill="1" applyBorder="1" applyAlignment="1">
      <alignment horizontal="center" vertical="top"/>
    </xf>
    <xf numFmtId="0" fontId="5" fillId="3" borderId="0" xfId="0" applyFont="1" applyFill="1" applyBorder="1" applyAlignment="1"/>
    <xf numFmtId="0" fontId="6" fillId="3" borderId="0" xfId="0" applyFont="1" applyFill="1" applyBorder="1" applyAlignment="1"/>
    <xf numFmtId="0" fontId="10" fillId="14" borderId="21" xfId="0" applyFont="1" applyFill="1" applyBorder="1" applyAlignment="1">
      <alignment horizontal="center" vertical="center"/>
    </xf>
    <xf numFmtId="0" fontId="10" fillId="14" borderId="3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vertical="center"/>
    </xf>
    <xf numFmtId="0" fontId="8" fillId="14" borderId="24" xfId="0" applyFont="1" applyFill="1" applyBorder="1" applyAlignment="1">
      <alignment horizontal="left" vertical="center"/>
    </xf>
    <xf numFmtId="0" fontId="1" fillId="17" borderId="0" xfId="0" applyFont="1" applyFill="1" applyAlignment="1">
      <alignment horizontal="center" vertical="top"/>
    </xf>
    <xf numFmtId="0" fontId="21" fillId="8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top"/>
    </xf>
    <xf numFmtId="0" fontId="0" fillId="3" borderId="0" xfId="0" applyFont="1" applyFill="1" applyBorder="1" applyAlignment="1">
      <alignment vertical="center"/>
    </xf>
    <xf numFmtId="0" fontId="30" fillId="3" borderId="3" xfId="0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3" fillId="18" borderId="0" xfId="0" applyFont="1" applyFill="1" applyBorder="1" applyAlignment="1">
      <alignment horizontal="center" vertical="center"/>
    </xf>
    <xf numFmtId="0" fontId="14" fillId="19" borderId="0" xfId="0" applyFont="1" applyFill="1" applyBorder="1" applyAlignment="1">
      <alignment horizontal="center" vertical="top"/>
    </xf>
    <xf numFmtId="0" fontId="1" fillId="19" borderId="0" xfId="0" applyFont="1" applyFill="1" applyAlignment="1">
      <alignment horizontal="center" vertical="top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BCFE8-D5F5-4ABE-921F-9F49D57CEDCC}">
  <dimension ref="A1:L340"/>
  <sheetViews>
    <sheetView tabSelected="1" topLeftCell="A277" workbookViewId="0">
      <selection activeCell="J295" sqref="J295"/>
    </sheetView>
  </sheetViews>
  <sheetFormatPr defaultColWidth="9.44140625" defaultRowHeight="14.4" x14ac:dyDescent="0.3"/>
  <cols>
    <col min="1" max="1" width="9" customWidth="1"/>
    <col min="2" max="2" width="7.5546875" customWidth="1"/>
    <col min="3" max="3" width="10.44140625" style="341" bestFit="1" customWidth="1"/>
    <col min="4" max="4" width="9.5546875" bestFit="1" customWidth="1"/>
    <col min="5" max="5" width="14.109375" customWidth="1"/>
    <col min="6" max="6" width="41.6640625" customWidth="1"/>
    <col min="8" max="8" width="9.5546875" customWidth="1"/>
    <col min="9" max="9" width="9.5546875" bestFit="1" customWidth="1"/>
    <col min="10" max="10" width="13.6640625" customWidth="1"/>
  </cols>
  <sheetData>
    <row r="1" spans="1:9" x14ac:dyDescent="0.3">
      <c r="B1" s="1"/>
      <c r="C1" s="2"/>
      <c r="D1" s="3"/>
      <c r="E1" s="4"/>
      <c r="F1" s="4"/>
      <c r="G1" s="4"/>
      <c r="H1" s="4"/>
    </row>
    <row r="2" spans="1:9" x14ac:dyDescent="0.3">
      <c r="B2" s="5"/>
      <c r="C2" s="5"/>
      <c r="D2" s="5"/>
      <c r="E2" s="6"/>
      <c r="F2" s="7" t="s">
        <v>167</v>
      </c>
      <c r="G2" s="8"/>
      <c r="H2" s="9"/>
    </row>
    <row r="3" spans="1:9" x14ac:dyDescent="0.3">
      <c r="A3" s="10"/>
      <c r="B3" s="10"/>
      <c r="C3" s="10"/>
      <c r="D3" s="10"/>
      <c r="E3" s="10">
        <v>2022</v>
      </c>
      <c r="F3" s="11" t="s">
        <v>168</v>
      </c>
      <c r="G3" s="10"/>
      <c r="H3" s="10"/>
      <c r="I3" s="12"/>
    </row>
    <row r="4" spans="1:9" x14ac:dyDescent="0.3">
      <c r="A4" s="13"/>
      <c r="B4" s="13"/>
      <c r="C4" s="13"/>
      <c r="D4" s="13"/>
      <c r="E4" s="13"/>
      <c r="F4" s="14"/>
      <c r="G4" s="13"/>
      <c r="H4" s="13"/>
      <c r="I4" s="15" t="s">
        <v>173</v>
      </c>
    </row>
    <row r="5" spans="1:9" x14ac:dyDescent="0.3">
      <c r="A5" s="16"/>
      <c r="B5" s="16" t="s">
        <v>0</v>
      </c>
      <c r="C5" s="16" t="s">
        <v>1</v>
      </c>
      <c r="D5" s="16"/>
      <c r="E5" s="16" t="s">
        <v>2</v>
      </c>
      <c r="F5" s="17" t="s">
        <v>3</v>
      </c>
      <c r="G5" s="16"/>
      <c r="H5" s="16"/>
      <c r="I5" s="18">
        <v>11</v>
      </c>
    </row>
    <row r="6" spans="1:9" x14ac:dyDescent="0.3">
      <c r="A6" s="19"/>
      <c r="B6" s="19"/>
      <c r="C6" s="19"/>
      <c r="D6" s="20"/>
      <c r="E6" s="21"/>
      <c r="F6" s="22"/>
      <c r="G6" s="23" t="s">
        <v>4</v>
      </c>
      <c r="H6" s="24">
        <f>COUNTIF(I6:I6,"=С")</f>
        <v>1</v>
      </c>
      <c r="I6" s="393" t="s">
        <v>5</v>
      </c>
    </row>
    <row r="7" spans="1:9" x14ac:dyDescent="0.3">
      <c r="A7" s="19"/>
      <c r="B7" s="19"/>
      <c r="C7" s="19">
        <v>63143</v>
      </c>
      <c r="D7" s="26">
        <v>1</v>
      </c>
      <c r="E7" s="27" t="s">
        <v>6</v>
      </c>
      <c r="F7" s="110" t="s">
        <v>10</v>
      </c>
      <c r="G7" s="29" t="s">
        <v>7</v>
      </c>
      <c r="H7" s="30">
        <f>COUNTIF(I7:I7,"&gt;0")</f>
        <v>0</v>
      </c>
      <c r="I7" s="394"/>
    </row>
    <row r="8" spans="1:9" x14ac:dyDescent="0.3">
      <c r="A8" s="32"/>
      <c r="B8" s="32"/>
      <c r="C8" s="32"/>
      <c r="D8" s="33"/>
      <c r="E8" s="34"/>
      <c r="F8" s="35"/>
      <c r="G8" s="36" t="s">
        <v>8</v>
      </c>
      <c r="H8" s="37">
        <f>COUNTIF(I8:I8,"&gt;0")</f>
        <v>0</v>
      </c>
      <c r="I8" s="38"/>
    </row>
    <row r="9" spans="1:9" x14ac:dyDescent="0.3">
      <c r="A9" s="49"/>
      <c r="B9" s="39"/>
      <c r="C9" s="40"/>
      <c r="D9" s="41"/>
      <c r="E9" s="42"/>
      <c r="F9" s="51"/>
      <c r="G9" s="23" t="s">
        <v>4</v>
      </c>
      <c r="H9" s="24">
        <f>COUNTIF(I9:I9,"=С")</f>
        <v>0</v>
      </c>
      <c r="I9" s="25"/>
    </row>
    <row r="10" spans="1:9" x14ac:dyDescent="0.3">
      <c r="A10" s="26"/>
      <c r="B10" s="52"/>
      <c r="C10" s="45">
        <v>68041</v>
      </c>
      <c r="D10" s="52">
        <v>1</v>
      </c>
      <c r="E10" s="27" t="s">
        <v>9</v>
      </c>
      <c r="F10" s="28" t="s">
        <v>35</v>
      </c>
      <c r="G10" s="29" t="s">
        <v>7</v>
      </c>
      <c r="H10" s="30">
        <f>COUNTIF(I10:I10,"&gt;0")</f>
        <v>0</v>
      </c>
      <c r="I10" s="381"/>
    </row>
    <row r="11" spans="1:9" x14ac:dyDescent="0.3">
      <c r="A11" s="53"/>
      <c r="B11" s="32"/>
      <c r="C11" s="46"/>
      <c r="D11" s="47"/>
      <c r="E11" s="34"/>
      <c r="F11" s="35"/>
      <c r="G11" s="36" t="s">
        <v>8</v>
      </c>
      <c r="H11" s="37">
        <f>COUNTIF(I11:I11,"&gt;0")</f>
        <v>0</v>
      </c>
      <c r="I11" s="38"/>
    </row>
    <row r="12" spans="1:9" x14ac:dyDescent="0.3">
      <c r="A12" s="52"/>
      <c r="B12" s="52"/>
      <c r="C12" s="45"/>
      <c r="D12" s="41"/>
      <c r="E12" s="42"/>
      <c r="F12" s="43"/>
      <c r="G12" s="23" t="s">
        <v>4</v>
      </c>
      <c r="H12" s="24">
        <f>COUNTIF(I12:I12,"=С")</f>
        <v>1</v>
      </c>
      <c r="I12" s="44" t="s">
        <v>5</v>
      </c>
    </row>
    <row r="13" spans="1:9" x14ac:dyDescent="0.3">
      <c r="A13" s="52"/>
      <c r="B13" s="52"/>
      <c r="C13" s="45"/>
      <c r="D13" s="26">
        <v>1</v>
      </c>
      <c r="E13" s="27" t="s">
        <v>14</v>
      </c>
      <c r="F13" s="110" t="s">
        <v>17</v>
      </c>
      <c r="G13" s="29" t="s">
        <v>7</v>
      </c>
      <c r="H13" s="30">
        <f>COUNTIF(I13:I13,"&gt;0")</f>
        <v>0</v>
      </c>
      <c r="I13" s="31"/>
    </row>
    <row r="14" spans="1:9" x14ac:dyDescent="0.3">
      <c r="A14" s="52"/>
      <c r="B14" s="52"/>
      <c r="C14" s="45"/>
      <c r="D14" s="47"/>
      <c r="E14" s="34"/>
      <c r="F14" s="48"/>
      <c r="G14" s="36" t="s">
        <v>8</v>
      </c>
      <c r="H14" s="37">
        <f>COUNTIF(I14:I14,"&gt;0")</f>
        <v>0</v>
      </c>
      <c r="I14" s="31"/>
    </row>
    <row r="15" spans="1:9" x14ac:dyDescent="0.3">
      <c r="A15" s="39"/>
      <c r="B15" s="39"/>
      <c r="C15" s="40"/>
      <c r="D15" s="41"/>
      <c r="E15" s="42"/>
      <c r="F15" s="51"/>
      <c r="G15" s="23" t="s">
        <v>4</v>
      </c>
      <c r="H15" s="24">
        <f>COUNTIF(I15:I15,"=С")</f>
        <v>0</v>
      </c>
      <c r="I15" s="25"/>
    </row>
    <row r="16" spans="1:9" x14ac:dyDescent="0.3">
      <c r="A16" s="19"/>
      <c r="B16" s="19"/>
      <c r="C16" s="45">
        <v>68411</v>
      </c>
      <c r="D16" s="52"/>
      <c r="E16" s="27" t="s">
        <v>9</v>
      </c>
      <c r="F16" s="75" t="s">
        <v>96</v>
      </c>
      <c r="G16" s="29" t="s">
        <v>7</v>
      </c>
      <c r="H16" s="30">
        <f>COUNTIF(I16:I16,"&gt;0")</f>
        <v>0</v>
      </c>
      <c r="I16" s="363"/>
    </row>
    <row r="17" spans="1:9" x14ac:dyDescent="0.3">
      <c r="A17" s="32"/>
      <c r="B17" s="32"/>
      <c r="C17" s="46"/>
      <c r="D17" s="47"/>
      <c r="E17" s="34"/>
      <c r="F17" s="35"/>
      <c r="G17" s="36" t="s">
        <v>8</v>
      </c>
      <c r="H17" s="37">
        <f>COUNTIF(I17:I17,"&gt;0")</f>
        <v>0</v>
      </c>
      <c r="I17" s="38"/>
    </row>
    <row r="18" spans="1:9" x14ac:dyDescent="0.3">
      <c r="A18" s="49"/>
      <c r="B18" s="39"/>
      <c r="C18" s="39"/>
      <c r="D18" s="50"/>
      <c r="E18" s="42"/>
      <c r="F18" s="51"/>
      <c r="G18" s="23" t="s">
        <v>4</v>
      </c>
      <c r="H18" s="24">
        <f>COUNTIF(I18:I18,"=С")</f>
        <v>1</v>
      </c>
      <c r="I18" s="44" t="s">
        <v>5</v>
      </c>
    </row>
    <row r="19" spans="1:9" x14ac:dyDescent="0.3">
      <c r="A19" s="26"/>
      <c r="B19" s="52"/>
      <c r="C19" s="45">
        <v>68027</v>
      </c>
      <c r="D19" s="26">
        <v>1</v>
      </c>
      <c r="E19" s="27" t="s">
        <v>9</v>
      </c>
      <c r="F19" s="110" t="s">
        <v>19</v>
      </c>
      <c r="G19" s="29" t="s">
        <v>7</v>
      </c>
      <c r="H19" s="30">
        <f>COUNTIF(I19:I19,"&gt;0")</f>
        <v>0</v>
      </c>
      <c r="I19" s="396"/>
    </row>
    <row r="20" spans="1:9" x14ac:dyDescent="0.3">
      <c r="A20" s="53"/>
      <c r="B20" s="32"/>
      <c r="C20" s="32"/>
      <c r="D20" s="33"/>
      <c r="E20" s="34"/>
      <c r="F20" s="35"/>
      <c r="G20" s="36" t="s">
        <v>8</v>
      </c>
      <c r="H20" s="37">
        <f>COUNTIF(I20:I20,"&gt;0")</f>
        <v>0</v>
      </c>
      <c r="I20" s="31"/>
    </row>
    <row r="21" spans="1:9" x14ac:dyDescent="0.3">
      <c r="A21" s="49"/>
      <c r="B21" s="39"/>
      <c r="C21" s="40"/>
      <c r="D21" s="41"/>
      <c r="E21" s="42"/>
      <c r="F21" s="43"/>
      <c r="G21" s="23" t="s">
        <v>4</v>
      </c>
      <c r="H21" s="24">
        <f>COUNTIF(I21:I21,"=С")</f>
        <v>0</v>
      </c>
      <c r="I21" s="25"/>
    </row>
    <row r="22" spans="1:9" x14ac:dyDescent="0.3">
      <c r="A22" s="26"/>
      <c r="B22" s="52"/>
      <c r="C22" s="45">
        <v>68185</v>
      </c>
      <c r="D22" s="26"/>
      <c r="E22" s="27" t="s">
        <v>14</v>
      </c>
      <c r="F22" s="110" t="s">
        <v>17</v>
      </c>
      <c r="G22" s="29" t="s">
        <v>7</v>
      </c>
      <c r="H22" s="30">
        <f>COUNTIF(I22:I22,"&gt;0")</f>
        <v>0</v>
      </c>
      <c r="I22" s="31"/>
    </row>
    <row r="23" spans="1:9" x14ac:dyDescent="0.3">
      <c r="A23" s="53"/>
      <c r="B23" s="32"/>
      <c r="C23" s="46"/>
      <c r="D23" s="47"/>
      <c r="E23" s="34"/>
      <c r="F23" s="48"/>
      <c r="G23" s="36" t="s">
        <v>8</v>
      </c>
      <c r="H23" s="37">
        <f>COUNTIF(I23:I23,"&gt;0")</f>
        <v>0</v>
      </c>
      <c r="I23" s="38"/>
    </row>
    <row r="24" spans="1:9" x14ac:dyDescent="0.3">
      <c r="A24" s="52"/>
      <c r="B24" s="52"/>
      <c r="C24" s="45"/>
      <c r="D24" s="49"/>
      <c r="E24" s="54"/>
      <c r="F24" s="55"/>
      <c r="G24" s="23" t="s">
        <v>4</v>
      </c>
      <c r="H24" s="24">
        <f>COUNTIF(I24:I24,"=С")</f>
        <v>0</v>
      </c>
      <c r="I24" s="25"/>
    </row>
    <row r="25" spans="1:9" x14ac:dyDescent="0.3">
      <c r="A25" s="52"/>
      <c r="B25" s="52"/>
      <c r="C25" s="45">
        <v>63103</v>
      </c>
      <c r="D25" s="26">
        <v>1</v>
      </c>
      <c r="E25" s="56" t="s">
        <v>9</v>
      </c>
      <c r="F25" s="110" t="s">
        <v>11</v>
      </c>
      <c r="G25" s="29" t="s">
        <v>7</v>
      </c>
      <c r="H25" s="30">
        <f>COUNTIF(I25:I25,"&gt;0")</f>
        <v>0</v>
      </c>
      <c r="I25" s="31"/>
    </row>
    <row r="26" spans="1:9" x14ac:dyDescent="0.3">
      <c r="A26" s="32"/>
      <c r="B26" s="32"/>
      <c r="C26" s="46"/>
      <c r="D26" s="33"/>
      <c r="E26" s="34"/>
      <c r="F26" s="57"/>
      <c r="G26" s="36" t="s">
        <v>8</v>
      </c>
      <c r="H26" s="37">
        <f>COUNTIF(I26:I26,"&gt;0")</f>
        <v>0</v>
      </c>
      <c r="I26" s="58"/>
    </row>
    <row r="27" spans="1:9" x14ac:dyDescent="0.3">
      <c r="A27" s="59"/>
      <c r="B27" s="60"/>
      <c r="C27" s="61"/>
      <c r="D27" s="60" t="s">
        <v>95</v>
      </c>
      <c r="E27" s="60"/>
      <c r="F27" s="62" t="s">
        <v>16</v>
      </c>
      <c r="G27" s="63"/>
      <c r="H27" s="64"/>
      <c r="I27" s="15" t="s">
        <v>173</v>
      </c>
    </row>
    <row r="28" spans="1:9" x14ac:dyDescent="0.3">
      <c r="A28" s="65"/>
      <c r="B28" s="66"/>
      <c r="C28" s="67"/>
      <c r="D28" s="66"/>
      <c r="E28" s="66"/>
      <c r="F28" s="68"/>
      <c r="G28" s="63"/>
      <c r="H28" s="64"/>
      <c r="I28" s="18">
        <v>11</v>
      </c>
    </row>
    <row r="29" spans="1:9" x14ac:dyDescent="0.3">
      <c r="A29" s="39"/>
      <c r="B29" s="39"/>
      <c r="C29" s="40"/>
      <c r="D29" s="41"/>
      <c r="E29" s="42"/>
      <c r="F29" s="51"/>
      <c r="G29" s="23" t="s">
        <v>4</v>
      </c>
      <c r="H29" s="24">
        <f>COUNTIF(I29:I29,"=С")</f>
        <v>1</v>
      </c>
      <c r="I29" s="72" t="s">
        <v>5</v>
      </c>
    </row>
    <row r="30" spans="1:9" x14ac:dyDescent="0.3">
      <c r="A30" s="19"/>
      <c r="B30" s="19"/>
      <c r="C30" s="45">
        <v>68411</v>
      </c>
      <c r="D30" s="52">
        <v>1</v>
      </c>
      <c r="E30" s="87" t="s">
        <v>15</v>
      </c>
      <c r="F30" s="75" t="s">
        <v>96</v>
      </c>
      <c r="G30" s="29" t="s">
        <v>7</v>
      </c>
      <c r="H30" s="30">
        <f>COUNTIF(I30:I30,"&gt;0")</f>
        <v>0</v>
      </c>
      <c r="I30" s="76"/>
    </row>
    <row r="31" spans="1:9" x14ac:dyDescent="0.3">
      <c r="A31" s="32"/>
      <c r="B31" s="32"/>
      <c r="C31" s="46"/>
      <c r="D31" s="47"/>
      <c r="E31" s="34"/>
      <c r="F31" s="35"/>
      <c r="G31" s="36" t="s">
        <v>8</v>
      </c>
      <c r="H31" s="37">
        <f>COUNTIF(I31:I31,"&gt;0")</f>
        <v>0</v>
      </c>
      <c r="I31" s="78"/>
    </row>
    <row r="32" spans="1:9" x14ac:dyDescent="0.3">
      <c r="A32" s="69"/>
      <c r="B32" s="39"/>
      <c r="C32" s="82"/>
      <c r="D32" s="94"/>
      <c r="E32" s="83"/>
      <c r="F32" s="109"/>
      <c r="G32" s="23" t="s">
        <v>4</v>
      </c>
      <c r="H32" s="24">
        <f>COUNTIF(I32:I32,"=С")</f>
        <v>0</v>
      </c>
      <c r="I32" s="71"/>
    </row>
    <row r="33" spans="1:9" x14ac:dyDescent="0.3">
      <c r="A33" s="73" t="s">
        <v>12</v>
      </c>
      <c r="B33" s="52"/>
      <c r="C33" s="74">
        <v>68070</v>
      </c>
      <c r="D33" s="96"/>
      <c r="E33" s="87" t="s">
        <v>15</v>
      </c>
      <c r="F33" s="110" t="s">
        <v>50</v>
      </c>
      <c r="G33" s="29" t="s">
        <v>7</v>
      </c>
      <c r="H33" s="30">
        <f>COUNTIF(I33:I33,"&gt;0")</f>
        <v>0</v>
      </c>
      <c r="I33" s="77"/>
    </row>
    <row r="34" spans="1:9" x14ac:dyDescent="0.3">
      <c r="A34" s="53"/>
      <c r="B34" s="32"/>
      <c r="C34" s="74"/>
      <c r="D34" s="96"/>
      <c r="E34" s="87"/>
      <c r="F34" s="110"/>
      <c r="G34" s="36" t="s">
        <v>8</v>
      </c>
      <c r="H34" s="37">
        <f>COUNTIF(I34:I34,"&gt;0")</f>
        <v>0</v>
      </c>
      <c r="I34" s="78"/>
    </row>
    <row r="35" spans="1:9" x14ac:dyDescent="0.3">
      <c r="A35" s="69"/>
      <c r="B35" s="39"/>
      <c r="C35" s="40"/>
      <c r="D35" s="39"/>
      <c r="E35" s="54"/>
      <c r="F35" s="70"/>
      <c r="G35" s="23" t="s">
        <v>4</v>
      </c>
      <c r="H35" s="24">
        <f>COUNTIF(I35:I35,"=С")</f>
        <v>0</v>
      </c>
      <c r="I35" s="71"/>
    </row>
    <row r="36" spans="1:9" x14ac:dyDescent="0.3">
      <c r="A36" s="73" t="s">
        <v>12</v>
      </c>
      <c r="B36" s="52"/>
      <c r="C36" s="45">
        <v>68144</v>
      </c>
      <c r="D36" s="52">
        <v>1</v>
      </c>
      <c r="E36" s="56" t="s">
        <v>15</v>
      </c>
      <c r="F36" s="110" t="s">
        <v>18</v>
      </c>
      <c r="G36" s="29" t="s">
        <v>7</v>
      </c>
      <c r="H36" s="30">
        <f>COUNTIF(I36:I36,"&gt;0")</f>
        <v>0</v>
      </c>
      <c r="I36" s="342"/>
    </row>
    <row r="37" spans="1:9" x14ac:dyDescent="0.3">
      <c r="A37" s="26"/>
      <c r="B37" s="52"/>
      <c r="C37" s="45"/>
      <c r="D37" s="382"/>
      <c r="E37" s="383"/>
      <c r="F37" s="79"/>
      <c r="G37" s="36" t="s">
        <v>8</v>
      </c>
      <c r="H37" s="37">
        <f>COUNTIF(I37:I37,"&gt;0")</f>
        <v>0</v>
      </c>
      <c r="I37" s="78"/>
    </row>
    <row r="38" spans="1:9" x14ac:dyDescent="0.3">
      <c r="A38" s="94"/>
      <c r="B38" s="81"/>
      <c r="C38" s="95"/>
      <c r="D38" s="247"/>
      <c r="E38" s="84"/>
      <c r="F38" s="109"/>
      <c r="G38" s="365" t="s">
        <v>4</v>
      </c>
      <c r="H38" s="24">
        <f>COUNTIF(I38:I38,"=С")</f>
        <v>0</v>
      </c>
      <c r="I38" s="121"/>
    </row>
    <row r="39" spans="1:9" x14ac:dyDescent="0.3">
      <c r="A39" s="73" t="s">
        <v>12</v>
      </c>
      <c r="B39" s="86"/>
      <c r="C39" s="182">
        <v>68177</v>
      </c>
      <c r="D39" s="178"/>
      <c r="E39" s="75" t="s">
        <v>15</v>
      </c>
      <c r="F39" s="110" t="s">
        <v>169</v>
      </c>
      <c r="G39" s="367" t="s">
        <v>7</v>
      </c>
      <c r="H39" s="30">
        <f>COUNTIF(I39:I39,"&gt;0")</f>
        <v>0</v>
      </c>
      <c r="I39" s="125"/>
    </row>
    <row r="40" spans="1:9" x14ac:dyDescent="0.3">
      <c r="A40" s="98"/>
      <c r="B40" s="90"/>
      <c r="C40" s="99"/>
      <c r="D40" s="210"/>
      <c r="E40" s="93"/>
      <c r="F40" s="111"/>
      <c r="G40" s="369" t="s">
        <v>8</v>
      </c>
      <c r="H40" s="37">
        <f>COUNTIF(I40:I40,"&gt;0")</f>
        <v>0</v>
      </c>
      <c r="I40" s="129"/>
    </row>
    <row r="41" spans="1:9" x14ac:dyDescent="0.3">
      <c r="A41" s="80"/>
      <c r="B41" s="81"/>
      <c r="C41" s="82"/>
      <c r="D41" s="81"/>
      <c r="E41" s="83"/>
      <c r="F41" s="84"/>
      <c r="G41" s="23" t="s">
        <v>4</v>
      </c>
      <c r="H41" s="24">
        <f>COUNTIF(I41:I41,"=С")</f>
        <v>0</v>
      </c>
      <c r="I41" s="25"/>
    </row>
    <row r="42" spans="1:9" x14ac:dyDescent="0.3">
      <c r="A42" s="85" t="s">
        <v>12</v>
      </c>
      <c r="B42" s="86"/>
      <c r="C42" s="74">
        <v>69511</v>
      </c>
      <c r="D42" s="86">
        <v>1</v>
      </c>
      <c r="E42" s="87" t="s">
        <v>15</v>
      </c>
      <c r="F42" s="88" t="s">
        <v>90</v>
      </c>
      <c r="G42" s="29" t="s">
        <v>7</v>
      </c>
      <c r="H42" s="30">
        <f>COUNTIF(I42:I42,"&gt;0")</f>
        <v>0</v>
      </c>
      <c r="I42" s="342"/>
    </row>
    <row r="43" spans="1:9" x14ac:dyDescent="0.3">
      <c r="A43" s="89"/>
      <c r="B43" s="90"/>
      <c r="C43" s="91"/>
      <c r="D43" s="90"/>
      <c r="E43" s="92"/>
      <c r="F43" s="93"/>
      <c r="G43" s="36" t="s">
        <v>8</v>
      </c>
      <c r="H43" s="37">
        <f>COUNTIF(I43:I43,"&gt;0")</f>
        <v>0</v>
      </c>
      <c r="I43" s="78"/>
    </row>
    <row r="44" spans="1:9" x14ac:dyDescent="0.3">
      <c r="A44" s="94"/>
      <c r="B44" s="81"/>
      <c r="C44" s="95"/>
      <c r="D44" s="81"/>
      <c r="E44" s="83"/>
      <c r="F44" s="84"/>
      <c r="G44" s="23" t="s">
        <v>4</v>
      </c>
      <c r="H44" s="24">
        <f>COUNTIF(I44:I44,"=С")</f>
        <v>1</v>
      </c>
      <c r="I44" s="44" t="s">
        <v>5</v>
      </c>
    </row>
    <row r="45" spans="1:9" x14ac:dyDescent="0.3">
      <c r="A45" s="96" t="s">
        <v>12</v>
      </c>
      <c r="B45" s="86"/>
      <c r="C45" s="97">
        <v>69626</v>
      </c>
      <c r="D45" s="86">
        <v>1</v>
      </c>
      <c r="E45" s="87" t="s">
        <v>15</v>
      </c>
      <c r="F45" s="75" t="s">
        <v>97</v>
      </c>
      <c r="G45" s="29" t="s">
        <v>7</v>
      </c>
      <c r="H45" s="30">
        <f>COUNTIF(I45:I45,"&gt;0")</f>
        <v>0</v>
      </c>
      <c r="I45" s="395"/>
    </row>
    <row r="46" spans="1:9" x14ac:dyDescent="0.3">
      <c r="A46" s="98"/>
      <c r="B46" s="90"/>
      <c r="C46" s="99"/>
      <c r="D46" s="100"/>
      <c r="E46" s="101"/>
      <c r="F46" s="102"/>
      <c r="G46" s="36" t="s">
        <v>8</v>
      </c>
      <c r="H46" s="37">
        <f>COUNTIF(I46:I46,"&gt;0")</f>
        <v>0</v>
      </c>
      <c r="I46" s="78"/>
    </row>
    <row r="47" spans="1:9" x14ac:dyDescent="0.3">
      <c r="A47" s="103"/>
      <c r="B47" s="104"/>
      <c r="C47" s="103" t="s">
        <v>13</v>
      </c>
      <c r="D47" s="104">
        <f>COUNTA(D29:D46)</f>
        <v>4</v>
      </c>
      <c r="E47" s="105"/>
      <c r="F47" s="106"/>
      <c r="G47" s="105"/>
      <c r="H47" s="107"/>
      <c r="I47" s="108"/>
    </row>
    <row r="48" spans="1:9" x14ac:dyDescent="0.3">
      <c r="A48" s="103"/>
      <c r="B48" s="104"/>
      <c r="C48" s="103" t="s">
        <v>20</v>
      </c>
      <c r="D48" s="104">
        <f>SUM(D29:D46)</f>
        <v>4</v>
      </c>
      <c r="E48" s="105"/>
      <c r="F48" s="106"/>
      <c r="G48" s="105"/>
      <c r="H48" s="107"/>
      <c r="I48" s="108"/>
    </row>
    <row r="49" spans="1:9" x14ac:dyDescent="0.3">
      <c r="A49" s="145"/>
      <c r="B49" s="146"/>
      <c r="C49" s="145"/>
      <c r="D49" s="146"/>
      <c r="E49" s="147"/>
      <c r="F49" s="148" t="s">
        <v>21</v>
      </c>
      <c r="G49" s="147"/>
      <c r="H49" s="149"/>
      <c r="I49" s="150">
        <f t="shared" ref="I49" ca="1" si="0">COUNTIFS(I77:I338,"Б",OFFSET(I77:I338,-1,0),"С")</f>
        <v>6</v>
      </c>
    </row>
    <row r="50" spans="1:9" x14ac:dyDescent="0.3">
      <c r="A50" s="151"/>
      <c r="B50" s="151" t="e">
        <f>#REF!/(#REF!+#REF!)*100</f>
        <v>#REF!</v>
      </c>
      <c r="C50" s="151" t="s">
        <v>13</v>
      </c>
      <c r="D50" s="151"/>
      <c r="E50" s="152"/>
      <c r="F50" s="153" t="s">
        <v>98</v>
      </c>
      <c r="G50" s="153"/>
      <c r="H50" s="151"/>
      <c r="I50" s="151" t="e">
        <f ca="1">SUMIFS(#REF!,I77:I338,"Б",OFFSET(I77:I338,-1,0),"с")</f>
        <v>#REF!</v>
      </c>
    </row>
    <row r="51" spans="1:9" x14ac:dyDescent="0.3">
      <c r="A51" s="151"/>
      <c r="B51" s="151"/>
      <c r="C51" s="151"/>
      <c r="D51" s="151"/>
      <c r="E51" s="152"/>
      <c r="F51" s="153" t="s">
        <v>99</v>
      </c>
      <c r="G51" s="153"/>
      <c r="H51" s="151"/>
      <c r="I51" s="151">
        <f t="shared" ref="I51" ca="1" si="1">COUNTIFS(I78:I338,"&gt;0",OFFSET(I78:I338,0,(COLUMN(I78)*(-1)+1)),"О-ВО")+COUNTIFS(I78:I338,"&gt;0",OFFSET(I78:I338,-1,(COLUMN(I78)*(-1)+1)),"О-ВО",OFFSET(I78:I338,-1,0),"")+COUNTIFS(I78:I338,"&gt;0",OFFSET(I78:I338,0,(COLUMN(I78)*(-1)+1)),"УРМ-ВО")+COUNTIFS(I78:I338,"&gt;0",OFFSET(I78:I338,-1,(COLUMN(I78)*(-1)+1)),"УРМ-ВО",OFFSET(I78:I338,-1,0),"")</f>
        <v>7</v>
      </c>
    </row>
    <row r="52" spans="1:9" x14ac:dyDescent="0.3">
      <c r="A52" s="151"/>
      <c r="B52" s="151"/>
      <c r="C52" s="151"/>
      <c r="D52" s="151"/>
      <c r="E52" s="152"/>
      <c r="F52" s="153" t="s">
        <v>172</v>
      </c>
      <c r="G52" s="153"/>
      <c r="H52" s="151"/>
      <c r="I52" s="390">
        <f t="shared" ref="I52" ca="1" si="2">COUNTIFS(I77:I338,"А",OFFSET(I77:I338,-1,0),"С")+COUNTIFS(I77:I338,"НН",OFFSET(I77:I338,-1,0),"С")</f>
        <v>1</v>
      </c>
    </row>
    <row r="53" spans="1:9" x14ac:dyDescent="0.3">
      <c r="A53" s="145"/>
      <c r="B53" s="146"/>
      <c r="C53" s="145"/>
      <c r="D53" s="146"/>
      <c r="E53" s="147"/>
      <c r="F53" s="153" t="s">
        <v>12</v>
      </c>
      <c r="G53" s="147"/>
      <c r="H53" s="149"/>
      <c r="I53" s="150">
        <f t="shared" ref="I53" ca="1" si="3">COUNTIFS(I77:I338,"О",OFFSET(I77:I338,-1,0),"С")</f>
        <v>4</v>
      </c>
    </row>
    <row r="54" spans="1:9" x14ac:dyDescent="0.3">
      <c r="A54" s="145"/>
      <c r="B54" s="146"/>
      <c r="C54" s="145"/>
      <c r="D54" s="154"/>
      <c r="E54" s="148"/>
      <c r="F54" s="154" t="s">
        <v>22</v>
      </c>
      <c r="G54" s="146"/>
      <c r="H54" s="146"/>
      <c r="I54" s="155">
        <f t="shared" ref="I54" si="4">SUM(I61,I97,I157,I300)</f>
        <v>35</v>
      </c>
    </row>
    <row r="55" spans="1:9" x14ac:dyDescent="0.3">
      <c r="A55" s="145"/>
      <c r="B55" s="146"/>
      <c r="C55" s="145"/>
      <c r="D55" s="154"/>
      <c r="E55" s="148"/>
      <c r="F55" s="154" t="s">
        <v>23</v>
      </c>
      <c r="G55" s="146"/>
      <c r="H55" s="155"/>
      <c r="I55" s="155">
        <f t="shared" ref="I55" si="5">SUM(I65:I94,I101:I154,I161:I298,I303:I338)</f>
        <v>321.64999999999998</v>
      </c>
    </row>
    <row r="56" spans="1:9" x14ac:dyDescent="0.3">
      <c r="A56" s="145"/>
      <c r="B56" s="146"/>
      <c r="C56" s="145" t="e">
        <f>#REF!/(#REF!+#REF!)</f>
        <v>#REF!</v>
      </c>
      <c r="D56" s="154"/>
      <c r="E56" s="154"/>
      <c r="F56" s="154" t="s">
        <v>24</v>
      </c>
      <c r="G56" s="146"/>
      <c r="H56" s="146"/>
      <c r="I56" s="155">
        <f t="shared" ref="I56" si="6">SUM(I62,I98,I158,I299)</f>
        <v>32.888636363636365</v>
      </c>
    </row>
    <row r="57" spans="1:9" x14ac:dyDescent="0.3">
      <c r="A57" s="145"/>
      <c r="B57" s="146"/>
      <c r="C57" s="145"/>
      <c r="D57" s="154"/>
      <c r="E57" s="154"/>
      <c r="F57" s="154" t="s">
        <v>25</v>
      </c>
      <c r="G57" s="146"/>
      <c r="H57" s="146"/>
      <c r="I57" s="155">
        <f t="shared" ref="I57" si="7">I56-I62-I98</f>
        <v>19.513636363636365</v>
      </c>
    </row>
    <row r="58" spans="1:9" x14ac:dyDescent="0.3">
      <c r="A58" s="156"/>
      <c r="B58" s="157"/>
      <c r="C58" s="156"/>
      <c r="D58" s="158"/>
      <c r="E58" s="158"/>
      <c r="F58" s="158" t="s">
        <v>26</v>
      </c>
      <c r="G58" s="146"/>
      <c r="H58" s="146"/>
      <c r="I58" s="155">
        <f t="shared" ref="I58" si="8">I59/11</f>
        <v>0</v>
      </c>
    </row>
    <row r="59" spans="1:9" x14ac:dyDescent="0.3">
      <c r="A59" s="156"/>
      <c r="B59" s="157"/>
      <c r="C59" s="156"/>
      <c r="D59" s="158"/>
      <c r="E59" s="158"/>
      <c r="F59" s="158" t="s">
        <v>27</v>
      </c>
      <c r="G59" s="146"/>
      <c r="H59" s="146"/>
      <c r="I59" s="155">
        <f t="shared" ref="I59" si="9">SUM(I82,I91,I85,I217,I88,I94,I103,I106,I109,I112,I115,I79,I118,I121,I124,I130,I133,I136,I139,I142,I145,I148,I151,I154,I163,I166,I169,I178,I181,I184,I187,I190,I193,I196,I199,I202,I205,I211,I214,I220,I223,I226,I229,I232,I235,I238,I244,I250,I253,I256,I259,I262,I265,,I271,I274,I277,I280,I283,I286,I323,I289,I292,I295,I298,I329,I305,I332,I335,I320,I311,I314,I317,I326,I308,I338,I172,I268,I208,I241,I247,I175)</f>
        <v>0</v>
      </c>
    </row>
    <row r="60" spans="1:9" x14ac:dyDescent="0.3">
      <c r="A60" s="159"/>
      <c r="B60" s="160"/>
      <c r="C60" s="159"/>
      <c r="D60" s="161"/>
      <c r="E60" s="161"/>
      <c r="F60" s="162" t="s">
        <v>28</v>
      </c>
      <c r="G60" s="160"/>
      <c r="H60" s="160"/>
      <c r="I60" s="163">
        <f t="shared" ref="I60" si="10">I61-I62</f>
        <v>0</v>
      </c>
    </row>
    <row r="61" spans="1:9" x14ac:dyDescent="0.3">
      <c r="A61" s="159"/>
      <c r="B61" s="160"/>
      <c r="C61" s="159"/>
      <c r="D61" s="161"/>
      <c r="E61" s="161"/>
      <c r="F61" s="162" t="s">
        <v>29</v>
      </c>
      <c r="G61" s="160"/>
      <c r="H61" s="160"/>
      <c r="I61" s="160">
        <f t="shared" ref="I61" si="11">COUNTIF(I77:I94,"&gt;0")</f>
        <v>0</v>
      </c>
    </row>
    <row r="62" spans="1:9" x14ac:dyDescent="0.3">
      <c r="A62" s="159"/>
      <c r="B62" s="160"/>
      <c r="C62" s="159"/>
      <c r="D62" s="161"/>
      <c r="E62" s="161"/>
      <c r="F62" s="162" t="s">
        <v>30</v>
      </c>
      <c r="G62" s="160"/>
      <c r="H62" s="160"/>
      <c r="I62" s="160">
        <f t="shared" ref="I62" si="12">SUM(I81,I90,I84,I87,I93,I78)/11</f>
        <v>0</v>
      </c>
    </row>
    <row r="63" spans="1:9" x14ac:dyDescent="0.3">
      <c r="A63" s="164"/>
      <c r="B63" s="165"/>
      <c r="C63" s="164"/>
      <c r="D63" s="165"/>
      <c r="E63" s="165"/>
      <c r="F63" s="166" t="s">
        <v>31</v>
      </c>
      <c r="G63" s="165"/>
      <c r="H63" s="165"/>
      <c r="I63" s="15" t="s">
        <v>173</v>
      </c>
    </row>
    <row r="64" spans="1:9" ht="15" thickBot="1" x14ac:dyDescent="0.35">
      <c r="A64" s="164"/>
      <c r="B64" s="165"/>
      <c r="C64" s="164"/>
      <c r="D64" s="165"/>
      <c r="E64" s="165"/>
      <c r="F64" s="166"/>
      <c r="G64" s="165"/>
      <c r="H64" s="165"/>
      <c r="I64" s="18">
        <v>11</v>
      </c>
    </row>
    <row r="65" spans="1:9" x14ac:dyDescent="0.3">
      <c r="A65" s="179"/>
      <c r="B65" s="178"/>
      <c r="C65" s="364"/>
      <c r="D65" s="206"/>
      <c r="E65" s="119"/>
      <c r="F65" s="120"/>
      <c r="G65" s="23" t="s">
        <v>4</v>
      </c>
      <c r="H65" s="24">
        <f>COUNTIF(I65:I65,"=С")</f>
        <v>1</v>
      </c>
      <c r="I65" s="122" t="s">
        <v>5</v>
      </c>
    </row>
    <row r="66" spans="1:9" x14ac:dyDescent="0.3">
      <c r="A66" s="179" t="s">
        <v>109</v>
      </c>
      <c r="B66" s="178" t="s">
        <v>37</v>
      </c>
      <c r="C66" s="366">
        <v>68440</v>
      </c>
      <c r="D66" s="207">
        <v>1</v>
      </c>
      <c r="E66" s="87" t="s">
        <v>34</v>
      </c>
      <c r="F66" s="208" t="s">
        <v>110</v>
      </c>
      <c r="G66" s="29" t="s">
        <v>7</v>
      </c>
      <c r="H66" s="30">
        <f>COUNTIF(I66:I66,"&gt;0")</f>
        <v>0</v>
      </c>
      <c r="I66" s="126"/>
    </row>
    <row r="67" spans="1:9" ht="15" thickBot="1" x14ac:dyDescent="0.35">
      <c r="A67" s="180"/>
      <c r="B67" s="181"/>
      <c r="C67" s="368"/>
      <c r="D67" s="211"/>
      <c r="E67" s="92"/>
      <c r="F67" s="128"/>
      <c r="G67" s="36" t="s">
        <v>8</v>
      </c>
      <c r="H67" s="37">
        <f>COUNTIF(I67:I67,"&gt;0")</f>
        <v>0</v>
      </c>
      <c r="I67" s="144"/>
    </row>
    <row r="68" spans="1:9" x14ac:dyDescent="0.3">
      <c r="A68" s="130"/>
      <c r="B68" s="81"/>
      <c r="C68" s="370"/>
      <c r="D68" s="86"/>
      <c r="E68" s="87"/>
      <c r="F68" s="124"/>
      <c r="G68" s="23" t="s">
        <v>4</v>
      </c>
      <c r="H68" s="24">
        <f>COUNTIF(I68:I68,"=С")</f>
        <v>1</v>
      </c>
      <c r="I68" s="122" t="s">
        <v>5</v>
      </c>
    </row>
    <row r="69" spans="1:9" x14ac:dyDescent="0.3">
      <c r="A69" s="174" t="s">
        <v>12</v>
      </c>
      <c r="B69" s="86" t="s">
        <v>102</v>
      </c>
      <c r="C69" s="371">
        <v>68405</v>
      </c>
      <c r="D69" s="86">
        <v>1</v>
      </c>
      <c r="E69" s="87" t="s">
        <v>32</v>
      </c>
      <c r="F69" s="124" t="s">
        <v>170</v>
      </c>
      <c r="G69" s="29" t="s">
        <v>7</v>
      </c>
      <c r="H69" s="30">
        <f>COUNTIF(I69:I69,"&gt;0")</f>
        <v>0</v>
      </c>
      <c r="I69" s="126"/>
    </row>
    <row r="70" spans="1:9" ht="15" thickBot="1" x14ac:dyDescent="0.35">
      <c r="A70" s="132"/>
      <c r="B70" s="133"/>
      <c r="C70" s="372"/>
      <c r="D70" s="133"/>
      <c r="E70" s="136"/>
      <c r="F70" s="137"/>
      <c r="G70" s="36" t="s">
        <v>8</v>
      </c>
      <c r="H70" s="37">
        <f>COUNTIF(I70:I70,"&gt;0")</f>
        <v>0</v>
      </c>
      <c r="I70" s="144"/>
    </row>
    <row r="71" spans="1:9" x14ac:dyDescent="0.3">
      <c r="A71" s="172"/>
      <c r="B71" s="117"/>
      <c r="C71" s="167"/>
      <c r="D71" s="117"/>
      <c r="E71" s="119"/>
      <c r="F71" s="120"/>
      <c r="G71" s="23" t="s">
        <v>4</v>
      </c>
      <c r="H71" s="24">
        <f>COUNTIF(I71:I71,"=С")</f>
        <v>0</v>
      </c>
      <c r="I71" s="168"/>
    </row>
    <row r="72" spans="1:9" x14ac:dyDescent="0.3">
      <c r="A72" s="179" t="s">
        <v>12</v>
      </c>
      <c r="B72" s="86" t="s">
        <v>103</v>
      </c>
      <c r="C72" s="343" t="s">
        <v>104</v>
      </c>
      <c r="D72" s="86">
        <v>1</v>
      </c>
      <c r="E72" s="123" t="s">
        <v>34</v>
      </c>
      <c r="F72" s="124" t="s">
        <v>105</v>
      </c>
      <c r="G72" s="29" t="s">
        <v>7</v>
      </c>
      <c r="H72" s="30">
        <f>COUNTIF(I72:I72,"&gt;0")</f>
        <v>0</v>
      </c>
      <c r="I72" s="170"/>
    </row>
    <row r="73" spans="1:9" x14ac:dyDescent="0.3">
      <c r="A73" s="274"/>
      <c r="B73" s="90"/>
      <c r="C73" s="171"/>
      <c r="D73" s="90"/>
      <c r="E73" s="92"/>
      <c r="F73" s="128"/>
      <c r="G73" s="36" t="s">
        <v>8</v>
      </c>
      <c r="H73" s="37">
        <f>COUNTIF(I73:I73,"&gt;0")</f>
        <v>0</v>
      </c>
      <c r="I73" s="144"/>
    </row>
    <row r="74" spans="1:9" x14ac:dyDescent="0.3">
      <c r="A74" s="177"/>
      <c r="B74" s="247"/>
      <c r="C74" s="183"/>
      <c r="D74" s="178"/>
      <c r="E74" s="87"/>
      <c r="F74" s="124"/>
      <c r="G74" s="23" t="s">
        <v>4</v>
      </c>
      <c r="H74" s="24">
        <f>COUNTIF(I74:I74,"=С")</f>
        <v>0</v>
      </c>
      <c r="I74" s="168"/>
    </row>
    <row r="75" spans="1:9" x14ac:dyDescent="0.3">
      <c r="A75" s="179" t="s">
        <v>12</v>
      </c>
      <c r="B75" s="178" t="s">
        <v>37</v>
      </c>
      <c r="C75" s="173">
        <v>68062</v>
      </c>
      <c r="D75" s="178">
        <v>1</v>
      </c>
      <c r="E75" s="87" t="s">
        <v>34</v>
      </c>
      <c r="F75" s="124" t="s">
        <v>38</v>
      </c>
      <c r="G75" s="29" t="s">
        <v>7</v>
      </c>
      <c r="H75" s="30">
        <f>COUNTIF(I75:I75,"&gt;0")</f>
        <v>0</v>
      </c>
      <c r="I75" s="170"/>
    </row>
    <row r="76" spans="1:9" ht="12.75" customHeight="1" thickBot="1" x14ac:dyDescent="0.35">
      <c r="A76" s="180"/>
      <c r="B76" s="181"/>
      <c r="C76" s="176"/>
      <c r="D76" s="181"/>
      <c r="E76" s="136"/>
      <c r="F76" s="137"/>
      <c r="G76" s="36" t="s">
        <v>8</v>
      </c>
      <c r="H76" s="37">
        <f>COUNTIF(I76:I76,"&gt;0")</f>
        <v>0</v>
      </c>
      <c r="I76" s="144"/>
    </row>
    <row r="77" spans="1:9" x14ac:dyDescent="0.3">
      <c r="A77" s="276"/>
      <c r="B77" s="277"/>
      <c r="C77" s="344"/>
      <c r="D77" s="277"/>
      <c r="E77" s="279"/>
      <c r="F77" s="280"/>
      <c r="G77" s="23" t="s">
        <v>4</v>
      </c>
      <c r="H77" s="24">
        <f>COUNTIF(I77:I77,"=С")</f>
        <v>1</v>
      </c>
      <c r="I77" s="122" t="s">
        <v>5</v>
      </c>
    </row>
    <row r="78" spans="1:9" x14ac:dyDescent="0.3">
      <c r="A78" s="281" t="s">
        <v>115</v>
      </c>
      <c r="B78" s="188" t="s">
        <v>100</v>
      </c>
      <c r="C78" s="191">
        <v>68084</v>
      </c>
      <c r="D78" s="188">
        <v>1</v>
      </c>
      <c r="E78" s="189" t="s">
        <v>32</v>
      </c>
      <c r="F78" s="320" t="s">
        <v>66</v>
      </c>
      <c r="G78" s="29" t="s">
        <v>7</v>
      </c>
      <c r="H78" s="30">
        <f>COUNTIF(I78:I78,"&gt;0")</f>
        <v>0</v>
      </c>
      <c r="I78" s="126"/>
    </row>
    <row r="79" spans="1:9" x14ac:dyDescent="0.3">
      <c r="A79" s="283"/>
      <c r="B79" s="196"/>
      <c r="C79" s="197"/>
      <c r="D79" s="196"/>
      <c r="E79" s="198"/>
      <c r="F79" s="284"/>
      <c r="G79" s="36" t="s">
        <v>8</v>
      </c>
      <c r="H79" s="37">
        <f>COUNTIF(I79:I79,"&gt;0")</f>
        <v>0</v>
      </c>
      <c r="I79" s="144"/>
    </row>
    <row r="80" spans="1:9" x14ac:dyDescent="0.3">
      <c r="A80" s="130"/>
      <c r="B80" s="81"/>
      <c r="C80" s="183"/>
      <c r="D80" s="81"/>
      <c r="E80" s="83"/>
      <c r="F80" s="131"/>
      <c r="G80" s="23" t="s">
        <v>4</v>
      </c>
      <c r="H80" s="24">
        <f>COUNTIF(I80:I80,"=С")</f>
        <v>1</v>
      </c>
      <c r="I80" s="122" t="s">
        <v>5</v>
      </c>
    </row>
    <row r="81" spans="1:9" x14ac:dyDescent="0.3">
      <c r="A81" s="174" t="s">
        <v>106</v>
      </c>
      <c r="B81" s="86" t="s">
        <v>37</v>
      </c>
      <c r="C81" s="184">
        <v>69421</v>
      </c>
      <c r="D81" s="86">
        <v>1</v>
      </c>
      <c r="E81" s="87" t="s">
        <v>32</v>
      </c>
      <c r="F81" s="208" t="s">
        <v>107</v>
      </c>
      <c r="G81" s="29" t="s">
        <v>7</v>
      </c>
      <c r="H81" s="30">
        <f>COUNTIF(I81:I81,"&gt;0")</f>
        <v>0</v>
      </c>
      <c r="I81" s="126"/>
    </row>
    <row r="82" spans="1:9" ht="15" thickBot="1" x14ac:dyDescent="0.35">
      <c r="A82" s="132"/>
      <c r="B82" s="133"/>
      <c r="C82" s="176"/>
      <c r="D82" s="133"/>
      <c r="E82" s="136"/>
      <c r="F82" s="137"/>
      <c r="G82" s="36" t="s">
        <v>8</v>
      </c>
      <c r="H82" s="37">
        <f>COUNTIF(I82:I82,"&gt;0")</f>
        <v>0</v>
      </c>
      <c r="I82" s="144"/>
    </row>
    <row r="83" spans="1:9" x14ac:dyDescent="0.3">
      <c r="A83" s="276"/>
      <c r="B83" s="277"/>
      <c r="C83" s="344"/>
      <c r="D83" s="277"/>
      <c r="E83" s="279"/>
      <c r="F83" s="280"/>
      <c r="G83" s="23" t="s">
        <v>4</v>
      </c>
      <c r="H83" s="24">
        <f>COUNTIF(I83:I83,"=С")</f>
        <v>0</v>
      </c>
      <c r="I83" s="121"/>
    </row>
    <row r="84" spans="1:9" x14ac:dyDescent="0.3">
      <c r="A84" s="281" t="s">
        <v>108</v>
      </c>
      <c r="B84" s="188" t="s">
        <v>103</v>
      </c>
      <c r="C84" s="191">
        <v>68017</v>
      </c>
      <c r="D84" s="188">
        <v>1</v>
      </c>
      <c r="E84" s="189" t="s">
        <v>34</v>
      </c>
      <c r="F84" s="320" t="s">
        <v>36</v>
      </c>
      <c r="G84" s="29" t="s">
        <v>7</v>
      </c>
      <c r="H84" s="30">
        <f>COUNTIF(I84:I84,"&gt;0")</f>
        <v>0</v>
      </c>
      <c r="I84" s="170"/>
    </row>
    <row r="85" spans="1:9" x14ac:dyDescent="0.3">
      <c r="A85" s="283"/>
      <c r="B85" s="196"/>
      <c r="C85" s="197"/>
      <c r="D85" s="196"/>
      <c r="E85" s="198"/>
      <c r="F85" s="284"/>
      <c r="G85" s="36" t="s">
        <v>8</v>
      </c>
      <c r="H85" s="37">
        <f>COUNTIF(I85:I85,"&gt;0")</f>
        <v>0</v>
      </c>
      <c r="I85" s="144"/>
    </row>
    <row r="86" spans="1:9" x14ac:dyDescent="0.3">
      <c r="A86" s="345"/>
      <c r="B86" s="201"/>
      <c r="C86" s="202"/>
      <c r="D86" s="188"/>
      <c r="E86" s="189"/>
      <c r="F86" s="282"/>
      <c r="G86" s="23" t="s">
        <v>4</v>
      </c>
      <c r="H86" s="24">
        <f>COUNTIF(I86:I86,"=С")</f>
        <v>0</v>
      </c>
      <c r="I86" s="121"/>
    </row>
    <row r="87" spans="1:9" x14ac:dyDescent="0.3">
      <c r="A87" s="281" t="s">
        <v>108</v>
      </c>
      <c r="B87" s="188" t="s">
        <v>37</v>
      </c>
      <c r="C87" s="191">
        <v>68029</v>
      </c>
      <c r="D87" s="188">
        <v>1</v>
      </c>
      <c r="E87" s="189" t="s">
        <v>34</v>
      </c>
      <c r="F87" s="320" t="s">
        <v>69</v>
      </c>
      <c r="G87" s="29" t="s">
        <v>7</v>
      </c>
      <c r="H87" s="30">
        <f>COUNTIF(I87:I87,"&gt;0")</f>
        <v>0</v>
      </c>
      <c r="I87" s="125"/>
    </row>
    <row r="88" spans="1:9" ht="15" thickBot="1" x14ac:dyDescent="0.35">
      <c r="A88" s="281"/>
      <c r="B88" s="188"/>
      <c r="C88" s="373"/>
      <c r="D88" s="188"/>
      <c r="E88" s="189"/>
      <c r="F88" s="282"/>
      <c r="G88" s="36" t="s">
        <v>8</v>
      </c>
      <c r="H88" s="37">
        <f>COUNTIF(I88:I88,"&gt;0")</f>
        <v>0</v>
      </c>
      <c r="I88" s="144"/>
    </row>
    <row r="89" spans="1:9" x14ac:dyDescent="0.3">
      <c r="A89" s="203"/>
      <c r="B89" s="204"/>
      <c r="C89" s="205"/>
      <c r="D89" s="206"/>
      <c r="E89" s="119"/>
      <c r="F89" s="120"/>
      <c r="G89" s="23" t="s">
        <v>4</v>
      </c>
      <c r="H89" s="24">
        <f>COUNTIF(I89:I89,"=С")</f>
        <v>0</v>
      </c>
      <c r="I89" s="168"/>
    </row>
    <row r="90" spans="1:9" x14ac:dyDescent="0.3">
      <c r="A90" s="179" t="s">
        <v>109</v>
      </c>
      <c r="B90" s="178" t="s">
        <v>102</v>
      </c>
      <c r="C90" s="74">
        <v>68046</v>
      </c>
      <c r="D90" s="207">
        <v>1</v>
      </c>
      <c r="E90" s="87" t="s">
        <v>32</v>
      </c>
      <c r="F90" s="208" t="s">
        <v>80</v>
      </c>
      <c r="G90" s="29" t="s">
        <v>7</v>
      </c>
      <c r="H90" s="30">
        <f>COUNTIF(I90:I90,"&gt;0")</f>
        <v>0</v>
      </c>
      <c r="I90" s="170"/>
    </row>
    <row r="91" spans="1:9" x14ac:dyDescent="0.3">
      <c r="A91" s="209"/>
      <c r="B91" s="210"/>
      <c r="C91" s="186"/>
      <c r="D91" s="211"/>
      <c r="E91" s="92"/>
      <c r="F91" s="128"/>
      <c r="G91" s="36" t="s">
        <v>8</v>
      </c>
      <c r="H91" s="37">
        <f>COUNTIF(I91:I91,"&gt;0")</f>
        <v>0</v>
      </c>
      <c r="I91" s="144"/>
    </row>
    <row r="92" spans="1:9" x14ac:dyDescent="0.3">
      <c r="A92" s="179"/>
      <c r="B92" s="178"/>
      <c r="C92" s="182"/>
      <c r="D92" s="86"/>
      <c r="E92" s="87"/>
      <c r="F92" s="124"/>
      <c r="G92" s="23" t="s">
        <v>4</v>
      </c>
      <c r="H92" s="24">
        <f>COUNTIF(I92:I92,"=С")</f>
        <v>1</v>
      </c>
      <c r="I92" s="122" t="s">
        <v>5</v>
      </c>
    </row>
    <row r="93" spans="1:9" x14ac:dyDescent="0.3">
      <c r="A93" s="179" t="s">
        <v>109</v>
      </c>
      <c r="B93" s="178" t="s">
        <v>37</v>
      </c>
      <c r="C93" s="97">
        <v>68149</v>
      </c>
      <c r="D93" s="86">
        <v>1</v>
      </c>
      <c r="E93" s="75" t="s">
        <v>32</v>
      </c>
      <c r="F93" s="124" t="s">
        <v>85</v>
      </c>
      <c r="G93" s="29" t="s">
        <v>7</v>
      </c>
      <c r="H93" s="30">
        <f>COUNTIF(I93:I93,"&gt;0")</f>
        <v>0</v>
      </c>
      <c r="I93" s="178"/>
    </row>
    <row r="94" spans="1:9" ht="15" thickBot="1" x14ac:dyDescent="0.35">
      <c r="A94" s="180"/>
      <c r="B94" s="181"/>
      <c r="C94" s="272"/>
      <c r="D94" s="133"/>
      <c r="E94" s="136"/>
      <c r="F94" s="137"/>
      <c r="G94" s="36" t="s">
        <v>8</v>
      </c>
      <c r="H94" s="37">
        <f>COUNTIF(I94:I94,"&gt;0")</f>
        <v>0</v>
      </c>
      <c r="I94" s="144"/>
    </row>
    <row r="95" spans="1:9" x14ac:dyDescent="0.3">
      <c r="A95" s="212"/>
      <c r="B95" s="213"/>
      <c r="C95" s="212" t="s">
        <v>13</v>
      </c>
      <c r="D95" s="213">
        <f>COUNTA(D77:D94)</f>
        <v>6</v>
      </c>
      <c r="E95" s="214"/>
      <c r="F95" s="215"/>
      <c r="G95" s="216"/>
      <c r="H95" s="217"/>
      <c r="I95" s="217"/>
    </row>
    <row r="96" spans="1:9" x14ac:dyDescent="0.3">
      <c r="A96" s="218"/>
      <c r="B96" s="219"/>
      <c r="C96" s="218"/>
      <c r="D96" s="220"/>
      <c r="E96" s="220"/>
      <c r="F96" s="220" t="s">
        <v>39</v>
      </c>
      <c r="G96" s="160"/>
      <c r="H96" s="160"/>
      <c r="I96" s="160">
        <f t="shared" ref="I96" si="13">COUNT(I103,I106,I115,I112,I109,I127,I118,I121,I124,I130,I133,I136,I139,I142,I145,I148,I151,I154)</f>
        <v>0</v>
      </c>
    </row>
    <row r="97" spans="1:9" x14ac:dyDescent="0.3">
      <c r="A97" s="218"/>
      <c r="B97" s="219"/>
      <c r="C97" s="218"/>
      <c r="D97" s="220"/>
      <c r="E97" s="220"/>
      <c r="F97" s="220" t="s">
        <v>40</v>
      </c>
      <c r="G97" s="160"/>
      <c r="H97" s="160"/>
      <c r="I97" s="160">
        <f t="shared" ref="I97" si="14">COUNTIF(I101:I154,"&gt;0")</f>
        <v>13</v>
      </c>
    </row>
    <row r="98" spans="1:9" x14ac:dyDescent="0.3">
      <c r="A98" s="218"/>
      <c r="B98" s="219"/>
      <c r="C98" s="218"/>
      <c r="D98" s="220"/>
      <c r="E98" s="220"/>
      <c r="F98" s="220" t="s">
        <v>41</v>
      </c>
      <c r="G98" s="160"/>
      <c r="H98" s="160"/>
      <c r="I98" s="163">
        <f t="shared" ref="I98" si="15">SUM(I102,I105,I108,I126,I111,I114,I117,I120,I123,I129,I132,I135,I138,I141,I144,I147,I150,I153)/8</f>
        <v>13.375</v>
      </c>
    </row>
    <row r="99" spans="1:9" x14ac:dyDescent="0.3">
      <c r="A99" s="164"/>
      <c r="B99" s="165"/>
      <c r="C99" s="164"/>
      <c r="D99" s="165"/>
      <c r="E99" s="165"/>
      <c r="F99" s="166" t="s">
        <v>42</v>
      </c>
      <c r="G99" s="165"/>
      <c r="H99" s="165"/>
      <c r="I99" s="15" t="s">
        <v>173</v>
      </c>
    </row>
    <row r="100" spans="1:9" x14ac:dyDescent="0.3">
      <c r="A100" s="164"/>
      <c r="B100" s="165"/>
      <c r="C100" s="164"/>
      <c r="D100" s="165"/>
      <c r="E100" s="165"/>
      <c r="F100" s="166"/>
      <c r="G100" s="165"/>
      <c r="H100" s="165"/>
      <c r="I100" s="18">
        <v>11</v>
      </c>
    </row>
    <row r="101" spans="1:9" x14ac:dyDescent="0.3">
      <c r="A101" s="221"/>
      <c r="B101" s="222"/>
      <c r="C101" s="223"/>
      <c r="D101" s="224"/>
      <c r="E101" s="225"/>
      <c r="F101" s="226"/>
      <c r="G101" s="23" t="s">
        <v>4</v>
      </c>
      <c r="H101" s="24">
        <f>COUNTIF(I101:I101,"=С")</f>
        <v>1</v>
      </c>
      <c r="I101" s="393" t="s">
        <v>5</v>
      </c>
    </row>
    <row r="102" spans="1:9" x14ac:dyDescent="0.3">
      <c r="A102" s="227" t="s">
        <v>109</v>
      </c>
      <c r="B102" s="114" t="s">
        <v>103</v>
      </c>
      <c r="C102" s="184">
        <v>69698</v>
      </c>
      <c r="D102" s="96">
        <v>1</v>
      </c>
      <c r="E102" s="75" t="s">
        <v>111</v>
      </c>
      <c r="F102" s="110" t="s">
        <v>112</v>
      </c>
      <c r="G102" s="29" t="s">
        <v>7</v>
      </c>
      <c r="H102" s="30">
        <f>COUNTIF(I102:I102,"&gt;0")</f>
        <v>1</v>
      </c>
      <c r="I102" s="394">
        <v>8</v>
      </c>
    </row>
    <row r="103" spans="1:9" x14ac:dyDescent="0.3">
      <c r="A103" s="228"/>
      <c r="B103" s="229"/>
      <c r="C103" s="230"/>
      <c r="D103" s="231"/>
      <c r="E103" s="232"/>
      <c r="F103" s="233"/>
      <c r="G103" s="36" t="s">
        <v>8</v>
      </c>
      <c r="H103" s="37">
        <f>COUNTIF(I103:I103,"&gt;0")</f>
        <v>0</v>
      </c>
      <c r="I103" s="38"/>
    </row>
    <row r="104" spans="1:9" x14ac:dyDescent="0.3">
      <c r="A104" s="238"/>
      <c r="B104" s="112"/>
      <c r="C104" s="74"/>
      <c r="D104" s="96"/>
      <c r="E104" s="87"/>
      <c r="F104" s="110"/>
      <c r="G104" s="23" t="s">
        <v>4</v>
      </c>
      <c r="H104" s="24">
        <f>COUNTIF(I104:I104,"=С")</f>
        <v>1</v>
      </c>
      <c r="I104" s="393" t="s">
        <v>5</v>
      </c>
    </row>
    <row r="105" spans="1:9" x14ac:dyDescent="0.3">
      <c r="A105" s="227" t="s">
        <v>109</v>
      </c>
      <c r="B105" s="112" t="s">
        <v>100</v>
      </c>
      <c r="C105" s="74">
        <v>68076</v>
      </c>
      <c r="D105" s="96">
        <v>1</v>
      </c>
      <c r="E105" s="87" t="s">
        <v>159</v>
      </c>
      <c r="F105" s="123" t="s">
        <v>45</v>
      </c>
      <c r="G105" s="29" t="s">
        <v>7</v>
      </c>
      <c r="H105" s="30">
        <f>COUNTIF(I105:I105,"&gt;0")</f>
        <v>0</v>
      </c>
      <c r="I105" s="398" t="s">
        <v>12</v>
      </c>
    </row>
    <row r="106" spans="1:9" x14ac:dyDescent="0.3">
      <c r="A106" s="239"/>
      <c r="B106" s="90"/>
      <c r="C106" s="240"/>
      <c r="D106" s="96"/>
      <c r="E106" s="241"/>
      <c r="F106" s="110"/>
      <c r="G106" s="36" t="s">
        <v>8</v>
      </c>
      <c r="H106" s="37">
        <f>COUNTIF(I106:I106,"&gt;0")</f>
        <v>0</v>
      </c>
      <c r="I106" s="38"/>
    </row>
    <row r="107" spans="1:9" x14ac:dyDescent="0.3">
      <c r="A107" s="85"/>
      <c r="B107" s="81"/>
      <c r="C107" s="82"/>
      <c r="D107" s="94"/>
      <c r="E107" s="83"/>
      <c r="F107" s="109"/>
      <c r="G107" s="23" t="s">
        <v>4</v>
      </c>
      <c r="H107" s="24">
        <f>COUNTIF(I107:I107,"=С")</f>
        <v>1</v>
      </c>
      <c r="I107" s="393" t="s">
        <v>5</v>
      </c>
    </row>
    <row r="108" spans="1:9" x14ac:dyDescent="0.3">
      <c r="A108" s="227" t="s">
        <v>113</v>
      </c>
      <c r="B108" s="112" t="s">
        <v>100</v>
      </c>
      <c r="C108" s="74">
        <v>68113</v>
      </c>
      <c r="D108" s="96">
        <v>1</v>
      </c>
      <c r="E108" s="87" t="s">
        <v>43</v>
      </c>
      <c r="F108" s="185" t="s">
        <v>46</v>
      </c>
      <c r="G108" s="29" t="s">
        <v>7</v>
      </c>
      <c r="H108" s="30">
        <f>COUNTIF(I108:I108,"&gt;0")</f>
        <v>1</v>
      </c>
      <c r="I108" s="394">
        <v>8</v>
      </c>
    </row>
    <row r="109" spans="1:9" x14ac:dyDescent="0.3">
      <c r="A109" s="89"/>
      <c r="B109" s="90"/>
      <c r="C109" s="91"/>
      <c r="D109" s="242"/>
      <c r="E109" s="101"/>
      <c r="F109" s="243"/>
      <c r="G109" s="36" t="s">
        <v>8</v>
      </c>
      <c r="H109" s="37">
        <f>COUNTIF(I109:I109,"&gt;0")</f>
        <v>0</v>
      </c>
      <c r="I109" s="38"/>
    </row>
    <row r="110" spans="1:9" x14ac:dyDescent="0.3">
      <c r="A110" s="187"/>
      <c r="B110" s="192"/>
      <c r="C110" s="191"/>
      <c r="D110" s="234"/>
      <c r="E110" s="189"/>
      <c r="F110" s="235"/>
      <c r="G110" s="23" t="s">
        <v>4</v>
      </c>
      <c r="H110" s="24">
        <f>COUNTIF(I110:I110,"=С")</f>
        <v>1</v>
      </c>
      <c r="I110" s="393" t="s">
        <v>5</v>
      </c>
    </row>
    <row r="111" spans="1:9" x14ac:dyDescent="0.3">
      <c r="A111" s="187" t="s">
        <v>108</v>
      </c>
      <c r="B111" s="192" t="s">
        <v>37</v>
      </c>
      <c r="C111" s="191">
        <v>68109</v>
      </c>
      <c r="D111" s="234">
        <v>1</v>
      </c>
      <c r="E111" s="189" t="s">
        <v>43</v>
      </c>
      <c r="F111" s="194" t="s">
        <v>44</v>
      </c>
      <c r="G111" s="29" t="s">
        <v>7</v>
      </c>
      <c r="H111" s="30">
        <f>COUNTIF(I111:I111,"&gt;0")</f>
        <v>1</v>
      </c>
      <c r="I111" s="394">
        <v>8</v>
      </c>
    </row>
    <row r="112" spans="1:9" x14ac:dyDescent="0.3">
      <c r="A112" s="195"/>
      <c r="B112" s="196"/>
      <c r="C112" s="236"/>
      <c r="D112" s="237"/>
      <c r="E112" s="198"/>
      <c r="F112" s="199"/>
      <c r="G112" s="36" t="s">
        <v>8</v>
      </c>
      <c r="H112" s="37">
        <f>COUNTIF(I112:I112,"&gt;0")</f>
        <v>0</v>
      </c>
      <c r="I112" s="38"/>
    </row>
    <row r="113" spans="1:9" x14ac:dyDescent="0.3">
      <c r="A113" s="80"/>
      <c r="B113" s="81"/>
      <c r="C113" s="82"/>
      <c r="D113" s="94"/>
      <c r="E113" s="83"/>
      <c r="F113" s="109"/>
      <c r="G113" s="23" t="s">
        <v>4</v>
      </c>
      <c r="H113" s="24">
        <f>COUNTIF(I113:I113,"=С")</f>
        <v>1</v>
      </c>
      <c r="I113" s="393" t="s">
        <v>5</v>
      </c>
    </row>
    <row r="114" spans="1:9" x14ac:dyDescent="0.3">
      <c r="A114" s="227" t="s">
        <v>109</v>
      </c>
      <c r="B114" s="114" t="s">
        <v>103</v>
      </c>
      <c r="C114" s="173">
        <v>69583</v>
      </c>
      <c r="D114" s="96">
        <v>1</v>
      </c>
      <c r="E114" s="87" t="s">
        <v>43</v>
      </c>
      <c r="F114" s="110" t="s">
        <v>114</v>
      </c>
      <c r="G114" s="29" t="s">
        <v>7</v>
      </c>
      <c r="H114" s="30">
        <f>COUNTIF(I114:I114,"&gt;0")</f>
        <v>0</v>
      </c>
      <c r="I114" s="389" t="s">
        <v>171</v>
      </c>
    </row>
    <row r="115" spans="1:9" x14ac:dyDescent="0.3">
      <c r="A115" s="89"/>
      <c r="B115" s="90"/>
      <c r="C115" s="91"/>
      <c r="D115" s="244"/>
      <c r="E115" s="101"/>
      <c r="F115" s="245"/>
      <c r="G115" s="36" t="s">
        <v>8</v>
      </c>
      <c r="H115" s="37">
        <f>COUNTIF(I115:I115,"&gt;0")</f>
        <v>0</v>
      </c>
      <c r="I115" s="38"/>
    </row>
    <row r="116" spans="1:9" x14ac:dyDescent="0.3">
      <c r="A116" s="85"/>
      <c r="B116" s="112"/>
      <c r="C116" s="74"/>
      <c r="D116" s="96"/>
      <c r="E116" s="87"/>
      <c r="F116" s="110"/>
      <c r="G116" s="23" t="s">
        <v>4</v>
      </c>
      <c r="H116" s="24">
        <f>COUNTIF(I116:I116,"=С")</f>
        <v>1</v>
      </c>
      <c r="I116" s="393" t="s">
        <v>5</v>
      </c>
    </row>
    <row r="117" spans="1:9" x14ac:dyDescent="0.3">
      <c r="A117" s="227" t="s">
        <v>109</v>
      </c>
      <c r="B117" s="114" t="s">
        <v>103</v>
      </c>
      <c r="C117" s="74">
        <v>69514</v>
      </c>
      <c r="D117" s="96">
        <v>1</v>
      </c>
      <c r="E117" s="87" t="s">
        <v>47</v>
      </c>
      <c r="F117" s="110" t="s">
        <v>87</v>
      </c>
      <c r="G117" s="29" t="s">
        <v>7</v>
      </c>
      <c r="H117" s="30">
        <f>COUNTIF(I117:I117,"&gt;0")</f>
        <v>1</v>
      </c>
      <c r="I117" s="394">
        <v>8</v>
      </c>
    </row>
    <row r="118" spans="1:9" x14ac:dyDescent="0.3">
      <c r="A118" s="89"/>
      <c r="B118" s="90"/>
      <c r="C118" s="91"/>
      <c r="D118" s="98"/>
      <c r="E118" s="101"/>
      <c r="F118" s="111"/>
      <c r="G118" s="36" t="s">
        <v>8</v>
      </c>
      <c r="H118" s="37">
        <f>COUNTIF(I118:I118,"&gt;0")</f>
        <v>0</v>
      </c>
      <c r="I118" s="38"/>
    </row>
    <row r="119" spans="1:9" x14ac:dyDescent="0.3">
      <c r="A119" s="238"/>
      <c r="B119" s="81"/>
      <c r="C119" s="82"/>
      <c r="D119" s="94"/>
      <c r="E119" s="83"/>
      <c r="F119" s="109"/>
      <c r="G119" s="23" t="s">
        <v>4</v>
      </c>
      <c r="H119" s="24">
        <f>COUNTIF(I119:I119,"=С")</f>
        <v>1</v>
      </c>
      <c r="I119" s="393" t="s">
        <v>5</v>
      </c>
    </row>
    <row r="120" spans="1:9" x14ac:dyDescent="0.3">
      <c r="A120" s="227" t="s">
        <v>113</v>
      </c>
      <c r="B120" s="112" t="s">
        <v>100</v>
      </c>
      <c r="C120" s="74">
        <v>68080</v>
      </c>
      <c r="D120" s="96">
        <v>1</v>
      </c>
      <c r="E120" s="87" t="s">
        <v>47</v>
      </c>
      <c r="F120" s="110" t="s">
        <v>48</v>
      </c>
      <c r="G120" s="29" t="s">
        <v>7</v>
      </c>
      <c r="H120" s="30">
        <f>COUNTIF(I120:I120,"&gt;0")</f>
        <v>0</v>
      </c>
      <c r="I120" s="347" t="s">
        <v>12</v>
      </c>
    </row>
    <row r="121" spans="1:9" x14ac:dyDescent="0.3">
      <c r="A121" s="239"/>
      <c r="B121" s="90"/>
      <c r="C121" s="91"/>
      <c r="D121" s="98"/>
      <c r="E121" s="92"/>
      <c r="F121" s="111"/>
      <c r="G121" s="36" t="s">
        <v>8</v>
      </c>
      <c r="H121" s="37">
        <f>COUNTIF(I121:I121,"&gt;0")</f>
        <v>0</v>
      </c>
      <c r="I121" s="38"/>
    </row>
    <row r="122" spans="1:9" x14ac:dyDescent="0.3">
      <c r="A122" s="187"/>
      <c r="B122" s="192"/>
      <c r="C122" s="191"/>
      <c r="D122" s="234"/>
      <c r="E122" s="189"/>
      <c r="F122" s="235"/>
      <c r="G122" s="23" t="s">
        <v>4</v>
      </c>
      <c r="H122" s="24">
        <f>COUNTIF(I122:I122,"=С")</f>
        <v>1</v>
      </c>
      <c r="I122" s="393" t="s">
        <v>5</v>
      </c>
    </row>
    <row r="123" spans="1:9" x14ac:dyDescent="0.3">
      <c r="A123" s="187" t="s">
        <v>115</v>
      </c>
      <c r="B123" s="192" t="s">
        <v>37</v>
      </c>
      <c r="C123" s="191">
        <v>68163</v>
      </c>
      <c r="D123" s="234">
        <v>1</v>
      </c>
      <c r="E123" s="189" t="s">
        <v>47</v>
      </c>
      <c r="F123" s="190" t="s">
        <v>49</v>
      </c>
      <c r="G123" s="29" t="s">
        <v>7</v>
      </c>
      <c r="H123" s="30">
        <f>COUNTIF(I123:I123,"&gt;0")</f>
        <v>1</v>
      </c>
      <c r="I123" s="394">
        <v>8</v>
      </c>
    </row>
    <row r="124" spans="1:9" x14ac:dyDescent="0.3">
      <c r="A124" s="195"/>
      <c r="B124" s="196"/>
      <c r="C124" s="236"/>
      <c r="D124" s="237"/>
      <c r="E124" s="198"/>
      <c r="F124" s="199"/>
      <c r="G124" s="36" t="s">
        <v>8</v>
      </c>
      <c r="H124" s="37">
        <f>COUNTIF(I124:I124,"&gt;0")</f>
        <v>0</v>
      </c>
      <c r="I124" s="38"/>
    </row>
    <row r="125" spans="1:9" x14ac:dyDescent="0.3">
      <c r="A125" s="80"/>
      <c r="B125" s="81"/>
      <c r="C125" s="82"/>
      <c r="D125" s="94"/>
      <c r="E125" s="83"/>
      <c r="F125" s="109"/>
      <c r="G125" s="23" t="s">
        <v>4</v>
      </c>
      <c r="H125" s="24">
        <f>COUNTIF(I125:I125,"=С")</f>
        <v>1</v>
      </c>
      <c r="I125" s="393" t="s">
        <v>5</v>
      </c>
    </row>
    <row r="126" spans="1:9" x14ac:dyDescent="0.3">
      <c r="A126" s="227" t="s">
        <v>113</v>
      </c>
      <c r="B126" s="112" t="s">
        <v>100</v>
      </c>
      <c r="C126" s="74">
        <v>68070</v>
      </c>
      <c r="D126" s="96">
        <v>1</v>
      </c>
      <c r="E126" s="392" t="s">
        <v>14</v>
      </c>
      <c r="F126" s="110" t="s">
        <v>50</v>
      </c>
      <c r="G126" s="29" t="s">
        <v>7</v>
      </c>
      <c r="H126" s="30">
        <f>COUNTIF(I126:I126,"&gt;0")</f>
        <v>1</v>
      </c>
      <c r="I126" s="76">
        <v>11</v>
      </c>
    </row>
    <row r="127" spans="1:9" x14ac:dyDescent="0.3">
      <c r="A127" s="85"/>
      <c r="B127" s="86"/>
      <c r="C127" s="74"/>
      <c r="D127" s="96"/>
      <c r="E127" s="87"/>
      <c r="F127" s="110"/>
      <c r="G127" s="36" t="s">
        <v>8</v>
      </c>
      <c r="H127" s="37">
        <f>COUNTIF(I127:I127,"&gt;0")</f>
        <v>0</v>
      </c>
      <c r="I127" s="38"/>
    </row>
    <row r="128" spans="1:9" x14ac:dyDescent="0.3">
      <c r="A128" s="246"/>
      <c r="B128" s="84"/>
      <c r="C128" s="95"/>
      <c r="D128" s="247"/>
      <c r="E128" s="84"/>
      <c r="F128" s="109"/>
      <c r="G128" s="23" t="s">
        <v>4</v>
      </c>
      <c r="H128" s="24">
        <f>COUNTIF(I128:I128,"=С")</f>
        <v>1</v>
      </c>
      <c r="I128" s="393" t="s">
        <v>5</v>
      </c>
    </row>
    <row r="129" spans="1:9" x14ac:dyDescent="0.3">
      <c r="A129" s="227" t="s">
        <v>109</v>
      </c>
      <c r="B129" s="75" t="s">
        <v>100</v>
      </c>
      <c r="C129" s="182">
        <v>68418</v>
      </c>
      <c r="D129" s="178">
        <v>1</v>
      </c>
      <c r="E129" s="75" t="s">
        <v>6</v>
      </c>
      <c r="F129" s="110" t="s">
        <v>116</v>
      </c>
      <c r="G129" s="29" t="s">
        <v>7</v>
      </c>
      <c r="H129" s="30">
        <f>COUNTIF(I129:I129,"&gt;0")</f>
        <v>1</v>
      </c>
      <c r="I129" s="394">
        <v>8</v>
      </c>
    </row>
    <row r="130" spans="1:9" x14ac:dyDescent="0.3">
      <c r="A130" s="248"/>
      <c r="B130" s="93"/>
      <c r="C130" s="99"/>
      <c r="D130" s="210"/>
      <c r="E130" s="93"/>
      <c r="F130" s="111"/>
      <c r="G130" s="36" t="s">
        <v>8</v>
      </c>
      <c r="H130" s="37">
        <f>COUNTIF(I130:I130,"&gt;0")</f>
        <v>0</v>
      </c>
      <c r="I130" s="38"/>
    </row>
    <row r="131" spans="1:9" x14ac:dyDescent="0.3">
      <c r="A131" s="80"/>
      <c r="B131" s="81"/>
      <c r="C131" s="82"/>
      <c r="D131" s="96"/>
      <c r="E131" s="249"/>
      <c r="F131" s="110"/>
      <c r="G131" s="23" t="s">
        <v>4</v>
      </c>
      <c r="H131" s="24">
        <f>COUNTIF(I131:I131,"=С")</f>
        <v>1</v>
      </c>
      <c r="I131" s="393" t="s">
        <v>5</v>
      </c>
    </row>
    <row r="132" spans="1:9" x14ac:dyDescent="0.3">
      <c r="A132" s="227" t="s">
        <v>109</v>
      </c>
      <c r="B132" s="114" t="s">
        <v>103</v>
      </c>
      <c r="C132" s="250">
        <v>68011</v>
      </c>
      <c r="D132" s="96">
        <v>1</v>
      </c>
      <c r="E132" s="87" t="s">
        <v>6</v>
      </c>
      <c r="F132" s="110" t="s">
        <v>117</v>
      </c>
      <c r="G132" s="29" t="s">
        <v>7</v>
      </c>
      <c r="H132" s="30">
        <f>COUNTIF(I132:I132,"&gt;0")</f>
        <v>1</v>
      </c>
      <c r="I132" s="394">
        <v>8</v>
      </c>
    </row>
    <row r="133" spans="1:9" x14ac:dyDescent="0.3">
      <c r="A133" s="89"/>
      <c r="B133" s="90"/>
      <c r="C133" s="91"/>
      <c r="D133" s="96"/>
      <c r="E133" s="249"/>
      <c r="F133" s="110"/>
      <c r="G133" s="36" t="s">
        <v>8</v>
      </c>
      <c r="H133" s="37">
        <f>COUNTIF(I133:I133,"&gt;0")</f>
        <v>0</v>
      </c>
      <c r="I133" s="38"/>
    </row>
    <row r="134" spans="1:9" x14ac:dyDescent="0.3">
      <c r="A134" s="94"/>
      <c r="B134" s="81"/>
      <c r="C134" s="95"/>
      <c r="D134" s="113"/>
      <c r="E134" s="84"/>
      <c r="F134" s="109"/>
      <c r="G134" s="23" t="s">
        <v>4</v>
      </c>
      <c r="H134" s="24">
        <f>COUNTIF(I134:I134,"=С")</f>
        <v>1</v>
      </c>
      <c r="I134" s="393" t="s">
        <v>5</v>
      </c>
    </row>
    <row r="135" spans="1:9" x14ac:dyDescent="0.3">
      <c r="A135" s="227" t="s">
        <v>109</v>
      </c>
      <c r="B135" s="86" t="s">
        <v>37</v>
      </c>
      <c r="C135" s="182">
        <v>69419</v>
      </c>
      <c r="D135" s="96">
        <v>1</v>
      </c>
      <c r="E135" s="75" t="s">
        <v>6</v>
      </c>
      <c r="F135" s="110" t="s">
        <v>118</v>
      </c>
      <c r="G135" s="29" t="s">
        <v>7</v>
      </c>
      <c r="H135" s="30">
        <f>COUNTIF(I135:I135,"&gt;0")</f>
        <v>1</v>
      </c>
      <c r="I135" s="394">
        <v>8</v>
      </c>
    </row>
    <row r="136" spans="1:9" x14ac:dyDescent="0.3">
      <c r="A136" s="98"/>
      <c r="B136" s="90"/>
      <c r="C136" s="99"/>
      <c r="D136" s="115"/>
      <c r="E136" s="93"/>
      <c r="F136" s="111"/>
      <c r="G136" s="36" t="s">
        <v>8</v>
      </c>
      <c r="H136" s="37">
        <f>COUNTIF(I136:I136,"&gt;0")</f>
        <v>0</v>
      </c>
      <c r="I136" s="38"/>
    </row>
    <row r="137" spans="1:9" x14ac:dyDescent="0.3">
      <c r="A137" s="94"/>
      <c r="B137" s="81"/>
      <c r="C137" s="251"/>
      <c r="D137" s="96"/>
      <c r="E137" s="87"/>
      <c r="F137" s="110"/>
      <c r="G137" s="23" t="s">
        <v>4</v>
      </c>
      <c r="H137" s="24">
        <f>COUNTIF(I137:I137,"=С")</f>
        <v>1</v>
      </c>
      <c r="I137" s="393" t="s">
        <v>5</v>
      </c>
    </row>
    <row r="138" spans="1:9" x14ac:dyDescent="0.3">
      <c r="A138" s="96" t="s">
        <v>109</v>
      </c>
      <c r="B138" s="112" t="s">
        <v>100</v>
      </c>
      <c r="C138" s="97">
        <v>69591</v>
      </c>
      <c r="D138" s="96">
        <v>1</v>
      </c>
      <c r="E138" s="87" t="s">
        <v>119</v>
      </c>
      <c r="F138" s="110" t="s">
        <v>120</v>
      </c>
      <c r="G138" s="29" t="s">
        <v>7</v>
      </c>
      <c r="H138" s="30">
        <f>COUNTIF(I138:I138,"&gt;0")</f>
        <v>1</v>
      </c>
      <c r="I138" s="394">
        <v>8</v>
      </c>
    </row>
    <row r="139" spans="1:9" x14ac:dyDescent="0.3">
      <c r="A139" s="96"/>
      <c r="B139" s="86"/>
      <c r="C139" s="97"/>
      <c r="D139" s="96"/>
      <c r="E139" s="87"/>
      <c r="F139" s="110"/>
      <c r="G139" s="36" t="s">
        <v>8</v>
      </c>
      <c r="H139" s="37">
        <f>COUNTIF(I139:I139,"&gt;0")</f>
        <v>0</v>
      </c>
      <c r="I139" s="38"/>
    </row>
    <row r="140" spans="1:9" x14ac:dyDescent="0.3">
      <c r="A140" s="94"/>
      <c r="B140" s="81"/>
      <c r="C140" s="95"/>
      <c r="D140" s="113"/>
      <c r="E140" s="84"/>
      <c r="F140" s="109"/>
      <c r="G140" s="23" t="s">
        <v>4</v>
      </c>
      <c r="H140" s="24">
        <f>COUNTIF(I140:I140,"=С")</f>
        <v>1</v>
      </c>
      <c r="I140" s="393" t="s">
        <v>5</v>
      </c>
    </row>
    <row r="141" spans="1:9" x14ac:dyDescent="0.3">
      <c r="A141" s="96" t="s">
        <v>109</v>
      </c>
      <c r="B141" s="86" t="s">
        <v>102</v>
      </c>
      <c r="C141" s="182">
        <v>69696</v>
      </c>
      <c r="D141" s="96">
        <v>1</v>
      </c>
      <c r="E141" s="75" t="s">
        <v>51</v>
      </c>
      <c r="F141" s="110" t="s">
        <v>121</v>
      </c>
      <c r="G141" s="29" t="s">
        <v>7</v>
      </c>
      <c r="H141" s="30">
        <f>COUNTIF(I141:I141,"&gt;0")</f>
        <v>1</v>
      </c>
      <c r="I141" s="394">
        <v>8</v>
      </c>
    </row>
    <row r="142" spans="1:9" x14ac:dyDescent="0.3">
      <c r="A142" s="98"/>
      <c r="B142" s="90"/>
      <c r="C142" s="99"/>
      <c r="D142" s="115"/>
      <c r="E142" s="93"/>
      <c r="F142" s="111"/>
      <c r="G142" s="36" t="s">
        <v>8</v>
      </c>
      <c r="H142" s="37">
        <f>COUNTIF(I142:I142,"&gt;0")</f>
        <v>0</v>
      </c>
      <c r="I142" s="38"/>
    </row>
    <row r="143" spans="1:9" x14ac:dyDescent="0.3">
      <c r="A143" s="246"/>
      <c r="B143" s="84"/>
      <c r="C143" s="95"/>
      <c r="D143" s="247"/>
      <c r="E143" s="84"/>
      <c r="F143" s="109"/>
      <c r="G143" s="23" t="s">
        <v>4</v>
      </c>
      <c r="H143" s="24">
        <f>COUNTIF(I143:I143,"=С")</f>
        <v>1</v>
      </c>
      <c r="I143" s="393" t="s">
        <v>5</v>
      </c>
    </row>
    <row r="144" spans="1:9" x14ac:dyDescent="0.3">
      <c r="A144" s="207" t="s">
        <v>109</v>
      </c>
      <c r="B144" s="75" t="s">
        <v>37</v>
      </c>
      <c r="C144" s="182">
        <v>68418</v>
      </c>
      <c r="D144" s="178">
        <v>1</v>
      </c>
      <c r="E144" s="75" t="s">
        <v>51</v>
      </c>
      <c r="F144" s="110" t="s">
        <v>122</v>
      </c>
      <c r="G144" s="29" t="s">
        <v>7</v>
      </c>
      <c r="H144" s="30">
        <f>COUNTIF(I144:I144,"&gt;0")</f>
        <v>1</v>
      </c>
      <c r="I144" s="394">
        <v>8</v>
      </c>
    </row>
    <row r="145" spans="1:9" x14ac:dyDescent="0.3">
      <c r="A145" s="248"/>
      <c r="B145" s="93"/>
      <c r="C145" s="99"/>
      <c r="D145" s="210"/>
      <c r="E145" s="93"/>
      <c r="F145" s="111"/>
      <c r="G145" s="36" t="s">
        <v>8</v>
      </c>
      <c r="H145" s="37">
        <f>COUNTIF(I145:I145,"&gt;0")</f>
        <v>0</v>
      </c>
      <c r="I145" s="38"/>
    </row>
    <row r="146" spans="1:9" x14ac:dyDescent="0.3">
      <c r="A146" s="200"/>
      <c r="B146" s="201"/>
      <c r="C146" s="252"/>
      <c r="D146" s="253"/>
      <c r="E146" s="254"/>
      <c r="F146" s="255"/>
      <c r="G146" s="23" t="s">
        <v>4</v>
      </c>
      <c r="H146" s="24">
        <f>COUNTIF(I146:I146,"=С")</f>
        <v>1</v>
      </c>
      <c r="I146" s="393" t="s">
        <v>5</v>
      </c>
    </row>
    <row r="147" spans="1:9" x14ac:dyDescent="0.3">
      <c r="A147" s="187" t="s">
        <v>115</v>
      </c>
      <c r="B147" s="192" t="s">
        <v>102</v>
      </c>
      <c r="C147" s="191">
        <v>68180</v>
      </c>
      <c r="D147" s="234">
        <v>1</v>
      </c>
      <c r="E147" s="189" t="s">
        <v>51</v>
      </c>
      <c r="F147" s="256" t="s">
        <v>52</v>
      </c>
      <c r="G147" s="29" t="s">
        <v>7</v>
      </c>
      <c r="H147" s="30">
        <f>COUNTIF(I147:I147,"&gt;0")</f>
        <v>1</v>
      </c>
      <c r="I147" s="394">
        <v>8</v>
      </c>
    </row>
    <row r="148" spans="1:9" x14ac:dyDescent="0.3">
      <c r="A148" s="195"/>
      <c r="B148" s="196"/>
      <c r="C148" s="236"/>
      <c r="D148" s="257"/>
      <c r="E148" s="258"/>
      <c r="F148" s="259"/>
      <c r="G148" s="36" t="s">
        <v>8</v>
      </c>
      <c r="H148" s="37">
        <f>COUNTIF(I148:I148,"&gt;0")</f>
        <v>0</v>
      </c>
      <c r="I148" s="38"/>
    </row>
    <row r="149" spans="1:9" x14ac:dyDescent="0.3">
      <c r="A149" s="80"/>
      <c r="B149" s="81"/>
      <c r="C149" s="82"/>
      <c r="D149" s="94"/>
      <c r="E149" s="260"/>
      <c r="F149" s="261"/>
      <c r="G149" s="23" t="s">
        <v>4</v>
      </c>
      <c r="H149" s="24">
        <f>COUNTIF(I149:I149,"=С")</f>
        <v>1</v>
      </c>
      <c r="I149" s="393" t="s">
        <v>5</v>
      </c>
    </row>
    <row r="150" spans="1:9" x14ac:dyDescent="0.3">
      <c r="A150" s="85" t="s">
        <v>109</v>
      </c>
      <c r="B150" s="114" t="s">
        <v>103</v>
      </c>
      <c r="C150" s="74">
        <v>69639</v>
      </c>
      <c r="D150" s="96">
        <v>1</v>
      </c>
      <c r="E150" s="87" t="s">
        <v>51</v>
      </c>
      <c r="F150" s="110" t="s">
        <v>123</v>
      </c>
      <c r="G150" s="29" t="s">
        <v>7</v>
      </c>
      <c r="H150" s="30">
        <f>COUNTIF(I150:I150,"&gt;0")</f>
        <v>0</v>
      </c>
      <c r="I150" s="143" t="s">
        <v>158</v>
      </c>
    </row>
    <row r="151" spans="1:9" x14ac:dyDescent="0.3">
      <c r="A151" s="89"/>
      <c r="B151" s="90"/>
      <c r="C151" s="91"/>
      <c r="D151" s="98"/>
      <c r="E151" s="262"/>
      <c r="F151" s="263"/>
      <c r="G151" s="36" t="s">
        <v>8</v>
      </c>
      <c r="H151" s="37">
        <f>COUNTIF(I151:I151,"&gt;0")</f>
        <v>0</v>
      </c>
      <c r="I151" s="38"/>
    </row>
    <row r="152" spans="1:9" x14ac:dyDescent="0.3">
      <c r="A152" s="94"/>
      <c r="B152" s="81"/>
      <c r="C152" s="95"/>
      <c r="D152" s="113"/>
      <c r="E152" s="84"/>
      <c r="F152" s="109"/>
      <c r="G152" s="23" t="s">
        <v>4</v>
      </c>
      <c r="H152" s="24">
        <f>COUNTIF(I152:I152,"=С")</f>
        <v>1</v>
      </c>
      <c r="I152" s="393" t="s">
        <v>5</v>
      </c>
    </row>
    <row r="153" spans="1:9" x14ac:dyDescent="0.3">
      <c r="A153" s="96" t="s">
        <v>109</v>
      </c>
      <c r="B153" s="86" t="s">
        <v>102</v>
      </c>
      <c r="C153" s="182">
        <v>68333</v>
      </c>
      <c r="D153" s="96"/>
      <c r="E153" s="75" t="s">
        <v>51</v>
      </c>
      <c r="F153" s="110" t="s">
        <v>124</v>
      </c>
      <c r="G153" s="29" t="s">
        <v>7</v>
      </c>
      <c r="H153" s="30">
        <f>COUNTIF(I153:I153,"&gt;0")</f>
        <v>0</v>
      </c>
      <c r="I153" s="143" t="s">
        <v>158</v>
      </c>
    </row>
    <row r="154" spans="1:9" x14ac:dyDescent="0.3">
      <c r="A154" s="98"/>
      <c r="B154" s="90"/>
      <c r="C154" s="99"/>
      <c r="D154" s="98"/>
      <c r="E154" s="93"/>
      <c r="F154" s="111"/>
      <c r="G154" s="36" t="s">
        <v>8</v>
      </c>
      <c r="H154" s="37">
        <f>COUNTIF(I154:I154,"&gt;0")</f>
        <v>0</v>
      </c>
      <c r="I154" s="38"/>
    </row>
    <row r="155" spans="1:9" x14ac:dyDescent="0.3">
      <c r="A155" s="264"/>
      <c r="B155" s="265"/>
      <c r="C155" s="264" t="s">
        <v>13</v>
      </c>
      <c r="D155" s="265">
        <f>COUNTA(D101:D154)</f>
        <v>17</v>
      </c>
      <c r="E155" s="266"/>
      <c r="F155" s="267"/>
      <c r="G155" s="266"/>
      <c r="H155" s="266"/>
      <c r="I155" s="266"/>
    </row>
    <row r="156" spans="1:9" x14ac:dyDescent="0.3">
      <c r="A156" s="218"/>
      <c r="B156" s="219"/>
      <c r="C156" s="218"/>
      <c r="D156" s="220"/>
      <c r="E156" s="220"/>
      <c r="F156" s="220" t="s">
        <v>54</v>
      </c>
      <c r="G156" s="160"/>
      <c r="H156" s="160"/>
      <c r="I156" s="163">
        <f>COUNT(I163,I166,I169,I178,I217,I181,I208,I184,I187,I190,I193,I196,I199,I202,I205,I211,I214,I220,I223,I226,I229,I232,I235,I238,I244,I250,#REF!,I253,I256,I259,I262,I175,I265,I172,#REF!,I268,I241,I247,I271,I274,I277,I280,I283,I286,I289,I292,I295,I298)</f>
        <v>0</v>
      </c>
    </row>
    <row r="157" spans="1:9" x14ac:dyDescent="0.3">
      <c r="A157" s="218"/>
      <c r="B157" s="219"/>
      <c r="C157" s="218"/>
      <c r="D157" s="220"/>
      <c r="E157" s="220"/>
      <c r="F157" s="220" t="s">
        <v>55</v>
      </c>
      <c r="G157" s="160"/>
      <c r="H157" s="160"/>
      <c r="I157" s="160">
        <f t="shared" ref="I157" si="16">COUNTIF(I161:I298,"&gt;0")</f>
        <v>16</v>
      </c>
    </row>
    <row r="158" spans="1:9" x14ac:dyDescent="0.3">
      <c r="A158" s="218"/>
      <c r="B158" s="219"/>
      <c r="C158" s="218"/>
      <c r="D158" s="220"/>
      <c r="E158" s="220"/>
      <c r="F158" s="220" t="s">
        <v>56</v>
      </c>
      <c r="G158" s="160"/>
      <c r="H158" s="160"/>
      <c r="I158" s="163">
        <f t="shared" ref="I158" si="17">SUM(I162,I165,I168,I216,I177,I180,I240,I246,I183,I186,I189,I192,I195,I198,I201,I204,I210,I213,I219,I222,I225,I228,I231,I234,I237,I243,I249,I252,I255,I258,I261,I264,I171,I267,I270,I273,I276,I279,I282,I285,I288,I291,I294,I297,I174,I207)/11</f>
        <v>16</v>
      </c>
    </row>
    <row r="159" spans="1:9" x14ac:dyDescent="0.3">
      <c r="A159" s="164"/>
      <c r="B159" s="165"/>
      <c r="C159" s="164"/>
      <c r="D159" s="165"/>
      <c r="E159" s="165"/>
      <c r="F159" s="166" t="s">
        <v>57</v>
      </c>
      <c r="G159" s="165"/>
      <c r="H159" s="165"/>
      <c r="I159" s="15" t="s">
        <v>173</v>
      </c>
    </row>
    <row r="160" spans="1:9" ht="15" thickBot="1" x14ac:dyDescent="0.35">
      <c r="A160" s="164"/>
      <c r="B160" s="165"/>
      <c r="C160" s="164"/>
      <c r="D160" s="268"/>
      <c r="E160" s="268"/>
      <c r="F160" s="166"/>
      <c r="G160" s="165"/>
      <c r="H160" s="165"/>
      <c r="I160" s="18">
        <v>11</v>
      </c>
    </row>
    <row r="161" spans="1:9" x14ac:dyDescent="0.3">
      <c r="A161" s="116"/>
      <c r="B161" s="117"/>
      <c r="C161" s="118"/>
      <c r="D161" s="269"/>
      <c r="E161" s="119"/>
      <c r="F161" s="120"/>
      <c r="G161" s="23" t="s">
        <v>4</v>
      </c>
      <c r="H161" s="24">
        <f>COUNTIF(I161:I161,"=С")</f>
        <v>1</v>
      </c>
      <c r="I161" s="122" t="s">
        <v>5</v>
      </c>
    </row>
    <row r="162" spans="1:9" x14ac:dyDescent="0.3">
      <c r="A162" s="169" t="s">
        <v>109</v>
      </c>
      <c r="B162" s="86" t="s">
        <v>100</v>
      </c>
      <c r="C162" s="97">
        <v>69688</v>
      </c>
      <c r="D162" s="96">
        <v>1</v>
      </c>
      <c r="E162" s="87" t="s">
        <v>58</v>
      </c>
      <c r="F162" s="124" t="s">
        <v>126</v>
      </c>
      <c r="G162" s="29" t="s">
        <v>7</v>
      </c>
      <c r="H162" s="30">
        <f>COUNTIF(I162:I162,"&gt;0")</f>
        <v>1</v>
      </c>
      <c r="I162" s="126">
        <v>11</v>
      </c>
    </row>
    <row r="163" spans="1:9" x14ac:dyDescent="0.3">
      <c r="A163" s="127"/>
      <c r="B163" s="90"/>
      <c r="C163" s="99"/>
      <c r="D163" s="244"/>
      <c r="E163" s="101"/>
      <c r="F163" s="270"/>
      <c r="G163" s="36" t="s">
        <v>8</v>
      </c>
      <c r="H163" s="37">
        <f>COUNTIF(I163:I163,"&gt;0")</f>
        <v>0</v>
      </c>
      <c r="I163" s="129"/>
    </row>
    <row r="164" spans="1:9" x14ac:dyDescent="0.3">
      <c r="A164" s="271"/>
      <c r="B164" s="81"/>
      <c r="C164" s="95"/>
      <c r="D164" s="86"/>
      <c r="E164" s="87"/>
      <c r="F164" s="124"/>
      <c r="G164" s="23" t="s">
        <v>4</v>
      </c>
      <c r="H164" s="24">
        <f>COUNTIF(I164:I164,"=С")</f>
        <v>0</v>
      </c>
      <c r="I164" s="121"/>
    </row>
    <row r="165" spans="1:9" x14ac:dyDescent="0.3">
      <c r="A165" s="169" t="s">
        <v>109</v>
      </c>
      <c r="B165" s="114" t="s">
        <v>103</v>
      </c>
      <c r="C165" s="97">
        <v>69684</v>
      </c>
      <c r="D165" s="86">
        <v>1</v>
      </c>
      <c r="E165" s="87" t="s">
        <v>59</v>
      </c>
      <c r="F165" s="124" t="s">
        <v>127</v>
      </c>
      <c r="G165" s="29" t="s">
        <v>7</v>
      </c>
      <c r="H165" s="30">
        <f>COUNTIF(I165:I165,"&gt;0")</f>
        <v>0</v>
      </c>
      <c r="I165" s="125"/>
    </row>
    <row r="166" spans="1:9" ht="15" thickBot="1" x14ac:dyDescent="0.35">
      <c r="A166" s="169"/>
      <c r="B166" s="86"/>
      <c r="C166" s="182"/>
      <c r="D166" s="86"/>
      <c r="E166" s="87"/>
      <c r="F166" s="124"/>
      <c r="G166" s="36" t="s">
        <v>8</v>
      </c>
      <c r="H166" s="37">
        <f>COUNTIF(I166:I166,"&gt;0")</f>
        <v>0</v>
      </c>
      <c r="I166" s="129"/>
    </row>
    <row r="167" spans="1:9" x14ac:dyDescent="0.3">
      <c r="A167" s="172"/>
      <c r="B167" s="117"/>
      <c r="C167" s="273"/>
      <c r="D167" s="117"/>
      <c r="E167" s="119"/>
      <c r="F167" s="120"/>
      <c r="G167" s="23" t="s">
        <v>4</v>
      </c>
      <c r="H167" s="24">
        <f>COUNTIF(I167:I167,"=С")</f>
        <v>1</v>
      </c>
      <c r="I167" s="122" t="s">
        <v>5</v>
      </c>
    </row>
    <row r="168" spans="1:9" x14ac:dyDescent="0.3">
      <c r="A168" s="169" t="s">
        <v>109</v>
      </c>
      <c r="B168" s="86" t="s">
        <v>37</v>
      </c>
      <c r="C168" s="74">
        <v>68178</v>
      </c>
      <c r="D168" s="86">
        <v>1</v>
      </c>
      <c r="E168" s="87" t="s">
        <v>59</v>
      </c>
      <c r="F168" s="124" t="s">
        <v>60</v>
      </c>
      <c r="G168" s="29" t="s">
        <v>7</v>
      </c>
      <c r="H168" s="30">
        <f>COUNTIF(I168:I168,"&gt;0")</f>
        <v>1</v>
      </c>
      <c r="I168" s="126">
        <v>11</v>
      </c>
    </row>
    <row r="169" spans="1:9" x14ac:dyDescent="0.3">
      <c r="A169" s="274"/>
      <c r="B169" s="90"/>
      <c r="C169" s="91"/>
      <c r="D169" s="90"/>
      <c r="E169" s="92"/>
      <c r="F169" s="128"/>
      <c r="G169" s="36" t="s">
        <v>8</v>
      </c>
      <c r="H169" s="37">
        <f>COUNTIF(I169:I169,"&gt;0")</f>
        <v>0</v>
      </c>
      <c r="I169" s="129"/>
    </row>
    <row r="170" spans="1:9" x14ac:dyDescent="0.3">
      <c r="A170" s="130"/>
      <c r="B170" s="81"/>
      <c r="C170" s="82"/>
      <c r="D170" s="81"/>
      <c r="E170" s="83"/>
      <c r="F170" s="131"/>
      <c r="G170" s="23" t="s">
        <v>4</v>
      </c>
      <c r="H170" s="24">
        <f>COUNTIF(I170:I170,"=С")</f>
        <v>0</v>
      </c>
      <c r="I170" s="353"/>
    </row>
    <row r="171" spans="1:9" x14ac:dyDescent="0.3">
      <c r="A171" s="169" t="s">
        <v>109</v>
      </c>
      <c r="B171" s="86" t="s">
        <v>102</v>
      </c>
      <c r="C171" s="184">
        <v>69700</v>
      </c>
      <c r="D171" s="86">
        <v>1</v>
      </c>
      <c r="E171" s="87" t="s">
        <v>15</v>
      </c>
      <c r="F171" s="316" t="s">
        <v>140</v>
      </c>
      <c r="G171" s="29" t="s">
        <v>7</v>
      </c>
      <c r="H171" s="30">
        <f>COUNTIF(I171:I171,"&gt;0")</f>
        <v>0</v>
      </c>
      <c r="I171" s="353"/>
    </row>
    <row r="172" spans="1:9" ht="15" thickBot="1" x14ac:dyDescent="0.35">
      <c r="A172" s="132"/>
      <c r="B172" s="133"/>
      <c r="C172" s="134"/>
      <c r="D172" s="133"/>
      <c r="E172" s="136"/>
      <c r="F172" s="137"/>
      <c r="G172" s="36" t="s">
        <v>8</v>
      </c>
      <c r="H172" s="37">
        <f>COUNTIF(I172:I172,"&gt;0")</f>
        <v>0</v>
      </c>
      <c r="I172" s="353"/>
    </row>
    <row r="173" spans="1:9" x14ac:dyDescent="0.3">
      <c r="A173" s="169"/>
      <c r="B173" s="86"/>
      <c r="C173" s="182"/>
      <c r="D173" s="86"/>
      <c r="E173" s="87"/>
      <c r="F173" s="124"/>
      <c r="G173" s="23" t="s">
        <v>4</v>
      </c>
      <c r="H173" s="24">
        <f>COUNTIF(I173:I173,"=С")</f>
        <v>0</v>
      </c>
      <c r="I173" s="121"/>
    </row>
    <row r="174" spans="1:9" x14ac:dyDescent="0.3">
      <c r="A174" s="169" t="s">
        <v>109</v>
      </c>
      <c r="B174" s="112" t="s">
        <v>102</v>
      </c>
      <c r="C174" s="97">
        <v>69417</v>
      </c>
      <c r="D174" s="86">
        <v>1</v>
      </c>
      <c r="E174" s="87" t="s">
        <v>15</v>
      </c>
      <c r="F174" s="124" t="s">
        <v>128</v>
      </c>
      <c r="G174" s="29" t="s">
        <v>7</v>
      </c>
      <c r="H174" s="30">
        <f>COUNTIF(I174:I174,"&gt;0")</f>
        <v>0</v>
      </c>
      <c r="I174" s="125"/>
    </row>
    <row r="175" spans="1:9" x14ac:dyDescent="0.3">
      <c r="A175" s="127"/>
      <c r="B175" s="90"/>
      <c r="C175" s="99"/>
      <c r="D175" s="90"/>
      <c r="E175" s="92"/>
      <c r="F175" s="128"/>
      <c r="G175" s="36" t="s">
        <v>8</v>
      </c>
      <c r="H175" s="37">
        <f>COUNTIF(I175:I175,"&gt;0")</f>
        <v>0</v>
      </c>
      <c r="I175" s="129"/>
    </row>
    <row r="176" spans="1:9" x14ac:dyDescent="0.3">
      <c r="A176" s="174"/>
      <c r="B176" s="86"/>
      <c r="C176" s="74"/>
      <c r="D176" s="86"/>
      <c r="E176" s="87"/>
      <c r="F176" s="124"/>
      <c r="G176" s="23" t="s">
        <v>4</v>
      </c>
      <c r="H176" s="24">
        <f>COUNTIF(I176:I176,"=С")</f>
        <v>1</v>
      </c>
      <c r="I176" s="122" t="s">
        <v>5</v>
      </c>
    </row>
    <row r="177" spans="1:9" x14ac:dyDescent="0.3">
      <c r="A177" s="169" t="s">
        <v>109</v>
      </c>
      <c r="B177" s="86" t="s">
        <v>102</v>
      </c>
      <c r="C177" s="74">
        <v>69510</v>
      </c>
      <c r="D177" s="86"/>
      <c r="E177" s="87" t="s">
        <v>58</v>
      </c>
      <c r="F177" s="275" t="s">
        <v>88</v>
      </c>
      <c r="G177" s="29" t="s">
        <v>7</v>
      </c>
      <c r="H177" s="30">
        <f>COUNTIF(I177:I177,"&gt;0")</f>
        <v>0</v>
      </c>
      <c r="I177" s="125"/>
    </row>
    <row r="178" spans="1:9" ht="15" thickBot="1" x14ac:dyDescent="0.35">
      <c r="A178" s="132"/>
      <c r="B178" s="133"/>
      <c r="C178" s="134"/>
      <c r="D178" s="133"/>
      <c r="E178" s="136"/>
      <c r="F178" s="137"/>
      <c r="G178" s="36" t="s">
        <v>8</v>
      </c>
      <c r="H178" s="37">
        <f>COUNTIF(I178:I178,"&gt;0")</f>
        <v>0</v>
      </c>
      <c r="I178" s="129"/>
    </row>
    <row r="179" spans="1:9" x14ac:dyDescent="0.3">
      <c r="A179" s="276"/>
      <c r="B179" s="277"/>
      <c r="C179" s="278"/>
      <c r="D179" s="277"/>
      <c r="E179" s="279"/>
      <c r="F179" s="280"/>
      <c r="G179" s="23" t="s">
        <v>4</v>
      </c>
      <c r="H179" s="24">
        <f>COUNTIF(I179:I179,"=С")</f>
        <v>0</v>
      </c>
      <c r="I179" s="121"/>
    </row>
    <row r="180" spans="1:9" x14ac:dyDescent="0.3">
      <c r="A180" s="281" t="s">
        <v>108</v>
      </c>
      <c r="B180" s="188" t="s">
        <v>62</v>
      </c>
      <c r="C180" s="191">
        <v>68184</v>
      </c>
      <c r="D180" s="188">
        <v>1</v>
      </c>
      <c r="E180" s="189" t="s">
        <v>59</v>
      </c>
      <c r="F180" s="282" t="s">
        <v>63</v>
      </c>
      <c r="G180" s="29" t="s">
        <v>7</v>
      </c>
      <c r="H180" s="30">
        <f>COUNTIF(I180:I180,"&gt;0")</f>
        <v>0</v>
      </c>
      <c r="I180" s="125"/>
    </row>
    <row r="181" spans="1:9" x14ac:dyDescent="0.3">
      <c r="A181" s="283"/>
      <c r="B181" s="196"/>
      <c r="C181" s="236"/>
      <c r="D181" s="196"/>
      <c r="E181" s="198"/>
      <c r="F181" s="284"/>
      <c r="G181" s="36" t="s">
        <v>8</v>
      </c>
      <c r="H181" s="37">
        <f>COUNTIF(I181:I181,"&gt;0")</f>
        <v>0</v>
      </c>
      <c r="I181" s="129"/>
    </row>
    <row r="182" spans="1:9" x14ac:dyDescent="0.3">
      <c r="A182" s="281"/>
      <c r="B182" s="188"/>
      <c r="C182" s="191"/>
      <c r="D182" s="188"/>
      <c r="E182" s="189"/>
      <c r="F182" s="282"/>
      <c r="G182" s="23" t="s">
        <v>4</v>
      </c>
      <c r="H182" s="24">
        <f>COUNTIF(I182:I182,"=С")</f>
        <v>1</v>
      </c>
      <c r="I182" s="122" t="s">
        <v>5</v>
      </c>
    </row>
    <row r="183" spans="1:9" x14ac:dyDescent="0.3">
      <c r="A183" s="281" t="s">
        <v>108</v>
      </c>
      <c r="B183" s="188" t="s">
        <v>103</v>
      </c>
      <c r="C183" s="191">
        <v>68018</v>
      </c>
      <c r="D183" s="188">
        <v>1</v>
      </c>
      <c r="E183" s="189" t="s">
        <v>15</v>
      </c>
      <c r="F183" s="282" t="s">
        <v>64</v>
      </c>
      <c r="G183" s="29" t="s">
        <v>7</v>
      </c>
      <c r="H183" s="30">
        <f>COUNTIF(I183:I183,"&gt;0")</f>
        <v>1</v>
      </c>
      <c r="I183" s="126">
        <v>11</v>
      </c>
    </row>
    <row r="184" spans="1:9" ht="15" thickBot="1" x14ac:dyDescent="0.35">
      <c r="A184" s="285"/>
      <c r="B184" s="286"/>
      <c r="C184" s="287"/>
      <c r="D184" s="286"/>
      <c r="E184" s="288"/>
      <c r="F184" s="289"/>
      <c r="G184" s="36" t="s">
        <v>8</v>
      </c>
      <c r="H184" s="37">
        <f>COUNTIF(I184:I184,"&gt;0")</f>
        <v>0</v>
      </c>
      <c r="I184" s="129"/>
    </row>
    <row r="185" spans="1:9" x14ac:dyDescent="0.3">
      <c r="A185" s="174"/>
      <c r="B185" s="86"/>
      <c r="C185" s="74"/>
      <c r="D185" s="96"/>
      <c r="E185" s="87"/>
      <c r="F185" s="124"/>
      <c r="G185" s="23" t="s">
        <v>4</v>
      </c>
      <c r="H185" s="24">
        <f>COUNTIF(I185:I185,"=С")</f>
        <v>1</v>
      </c>
      <c r="I185" s="122" t="s">
        <v>5</v>
      </c>
    </row>
    <row r="186" spans="1:9" x14ac:dyDescent="0.3">
      <c r="A186" s="169" t="s">
        <v>109</v>
      </c>
      <c r="B186" s="112" t="s">
        <v>102</v>
      </c>
      <c r="C186" s="74">
        <v>69513</v>
      </c>
      <c r="D186" s="96">
        <v>1</v>
      </c>
      <c r="E186" s="87" t="s">
        <v>15</v>
      </c>
      <c r="F186" s="124" t="s">
        <v>89</v>
      </c>
      <c r="G186" s="29" t="s">
        <v>7</v>
      </c>
      <c r="H186" s="30">
        <f>COUNTIF(I186:I186,"&gt;0")</f>
        <v>1</v>
      </c>
      <c r="I186" s="126">
        <v>11</v>
      </c>
    </row>
    <row r="187" spans="1:9" x14ac:dyDescent="0.3">
      <c r="A187" s="274"/>
      <c r="B187" s="90"/>
      <c r="C187" s="91"/>
      <c r="D187" s="98"/>
      <c r="E187" s="92"/>
      <c r="F187" s="128"/>
      <c r="G187" s="36" t="s">
        <v>8</v>
      </c>
      <c r="H187" s="37">
        <f>COUNTIF(I187:I187,"&gt;0")</f>
        <v>0</v>
      </c>
      <c r="I187" s="129"/>
    </row>
    <row r="188" spans="1:9" x14ac:dyDescent="0.3">
      <c r="A188" s="169"/>
      <c r="B188" s="86"/>
      <c r="C188" s="178"/>
      <c r="D188" s="290"/>
      <c r="E188" s="75"/>
      <c r="F188" s="124"/>
      <c r="G188" s="23" t="s">
        <v>4</v>
      </c>
      <c r="H188" s="24">
        <f>COUNTIF(I188:I188,"=С")</f>
        <v>0</v>
      </c>
      <c r="I188" s="121"/>
    </row>
    <row r="189" spans="1:9" x14ac:dyDescent="0.3">
      <c r="A189" s="169" t="s">
        <v>109</v>
      </c>
      <c r="B189" s="114" t="s">
        <v>103</v>
      </c>
      <c r="C189" s="86">
        <v>68671</v>
      </c>
      <c r="D189" s="96">
        <v>1</v>
      </c>
      <c r="E189" s="75" t="s">
        <v>14</v>
      </c>
      <c r="F189" s="124" t="s">
        <v>134</v>
      </c>
      <c r="G189" s="29" t="s">
        <v>7</v>
      </c>
      <c r="H189" s="30">
        <f>COUNTIF(I189:I189,"&gt;0")</f>
        <v>0</v>
      </c>
      <c r="I189" s="347" t="s">
        <v>12</v>
      </c>
    </row>
    <row r="190" spans="1:9" ht="15" thickBot="1" x14ac:dyDescent="0.35">
      <c r="A190" s="169"/>
      <c r="B190" s="86"/>
      <c r="C190" s="178"/>
      <c r="D190" s="290"/>
      <c r="E190" s="75"/>
      <c r="F190" s="124"/>
      <c r="G190" s="36" t="s">
        <v>8</v>
      </c>
      <c r="H190" s="37">
        <f>COUNTIF(I190:I190,"&gt;0")</f>
        <v>0</v>
      </c>
      <c r="I190" s="129"/>
    </row>
    <row r="191" spans="1:9" ht="13.5" customHeight="1" x14ac:dyDescent="0.3">
      <c r="A191" s="348"/>
      <c r="B191" s="117"/>
      <c r="C191" s="349"/>
      <c r="D191" s="204"/>
      <c r="E191" s="350"/>
      <c r="F191" s="120"/>
      <c r="G191" s="23" t="s">
        <v>4</v>
      </c>
      <c r="H191" s="24">
        <f>COUNTIF(I191:I191,"=С")</f>
        <v>0</v>
      </c>
      <c r="I191" s="121"/>
    </row>
    <row r="192" spans="1:9" x14ac:dyDescent="0.3">
      <c r="A192" s="169" t="s">
        <v>109</v>
      </c>
      <c r="B192" s="86" t="s">
        <v>102</v>
      </c>
      <c r="C192" s="74">
        <v>69596</v>
      </c>
      <c r="D192" s="178">
        <v>1</v>
      </c>
      <c r="E192" s="87" t="s">
        <v>15</v>
      </c>
      <c r="F192" s="351" t="s">
        <v>160</v>
      </c>
      <c r="G192" s="29" t="s">
        <v>7</v>
      </c>
      <c r="H192" s="30">
        <f>COUNTIF(I192:I192,"&gt;0")</f>
        <v>0</v>
      </c>
      <c r="I192" s="125"/>
    </row>
    <row r="193" spans="1:9" x14ac:dyDescent="0.3">
      <c r="A193" s="352"/>
      <c r="B193" s="90"/>
      <c r="C193" s="300"/>
      <c r="D193" s="210"/>
      <c r="E193" s="93"/>
      <c r="F193" s="128"/>
      <c r="G193" s="36" t="s">
        <v>8</v>
      </c>
      <c r="H193" s="37">
        <f>COUNTIF(I193:I193,"&gt;0")</f>
        <v>0</v>
      </c>
      <c r="I193" s="129"/>
    </row>
    <row r="194" spans="1:9" x14ac:dyDescent="0.3">
      <c r="A194" s="130"/>
      <c r="B194" s="81"/>
      <c r="C194" s="291"/>
      <c r="D194" s="94"/>
      <c r="E194" s="83"/>
      <c r="F194" s="131"/>
      <c r="G194" s="23" t="s">
        <v>4</v>
      </c>
      <c r="H194" s="24">
        <f>COUNTIF(I194:I194,"=С")</f>
        <v>1</v>
      </c>
      <c r="I194" s="122" t="s">
        <v>5</v>
      </c>
    </row>
    <row r="195" spans="1:9" x14ac:dyDescent="0.3">
      <c r="A195" s="169" t="s">
        <v>109</v>
      </c>
      <c r="B195" s="86" t="s">
        <v>100</v>
      </c>
      <c r="C195" s="292">
        <v>69507</v>
      </c>
      <c r="D195" s="96">
        <v>1</v>
      </c>
      <c r="E195" s="87" t="s">
        <v>15</v>
      </c>
      <c r="F195" s="275" t="s">
        <v>91</v>
      </c>
      <c r="G195" s="29" t="s">
        <v>7</v>
      </c>
      <c r="H195" s="30">
        <f>COUNTIF(I195:I195,"&gt;0")</f>
        <v>0</v>
      </c>
      <c r="I195" s="346" t="s">
        <v>158</v>
      </c>
    </row>
    <row r="196" spans="1:9" ht="15" thickBot="1" x14ac:dyDescent="0.35">
      <c r="A196" s="132"/>
      <c r="B196" s="133"/>
      <c r="C196" s="293"/>
      <c r="D196" s="135"/>
      <c r="E196" s="136"/>
      <c r="F196" s="137"/>
      <c r="G196" s="36" t="s">
        <v>8</v>
      </c>
      <c r="H196" s="37">
        <f>COUNTIF(I196:I196,"&gt;0")</f>
        <v>0</v>
      </c>
      <c r="I196" s="129"/>
    </row>
    <row r="197" spans="1:9" x14ac:dyDescent="0.3">
      <c r="A197" s="281"/>
      <c r="B197" s="192"/>
      <c r="C197" s="191"/>
      <c r="D197" s="192"/>
      <c r="E197" s="193"/>
      <c r="F197" s="282"/>
      <c r="G197" s="23" t="s">
        <v>4</v>
      </c>
      <c r="H197" s="24">
        <f>COUNTIF(I197:I197,"=С")</f>
        <v>0</v>
      </c>
      <c r="I197" s="121"/>
    </row>
    <row r="198" spans="1:9" x14ac:dyDescent="0.3">
      <c r="A198" s="281" t="s">
        <v>108</v>
      </c>
      <c r="B198" s="192" t="s">
        <v>103</v>
      </c>
      <c r="C198" s="191">
        <v>68412</v>
      </c>
      <c r="D198" s="192">
        <v>1</v>
      </c>
      <c r="E198" s="193" t="s">
        <v>15</v>
      </c>
      <c r="F198" s="282" t="s">
        <v>65</v>
      </c>
      <c r="G198" s="29" t="s">
        <v>7</v>
      </c>
      <c r="H198" s="30">
        <f>COUNTIF(I198:I198,"&gt;0")</f>
        <v>0</v>
      </c>
      <c r="I198" s="125"/>
    </row>
    <row r="199" spans="1:9" ht="15" thickBot="1" x14ac:dyDescent="0.35">
      <c r="A199" s="285"/>
      <c r="B199" s="286"/>
      <c r="C199" s="287"/>
      <c r="D199" s="286"/>
      <c r="E199" s="288"/>
      <c r="F199" s="289"/>
      <c r="G199" s="36" t="s">
        <v>8</v>
      </c>
      <c r="H199" s="37">
        <f>COUNTIF(I199:I199,"&gt;0")</f>
        <v>0</v>
      </c>
      <c r="I199" s="129"/>
    </row>
    <row r="200" spans="1:9" x14ac:dyDescent="0.3">
      <c r="A200" s="116"/>
      <c r="B200" s="117"/>
      <c r="C200" s="118"/>
      <c r="D200" s="117"/>
      <c r="E200" s="119"/>
      <c r="F200" s="120"/>
      <c r="G200" s="23" t="s">
        <v>4</v>
      </c>
      <c r="H200" s="24">
        <f>COUNTIF(I200:I200,"=С")</f>
        <v>0</v>
      </c>
      <c r="I200" s="121"/>
    </row>
    <row r="201" spans="1:9" x14ac:dyDescent="0.3">
      <c r="A201" s="169" t="s">
        <v>109</v>
      </c>
      <c r="B201" s="86" t="s">
        <v>37</v>
      </c>
      <c r="C201" s="97">
        <v>69694</v>
      </c>
      <c r="D201" s="86">
        <v>1</v>
      </c>
      <c r="E201" s="87" t="s">
        <v>14</v>
      </c>
      <c r="F201" s="124" t="s">
        <v>129</v>
      </c>
      <c r="G201" s="29" t="s">
        <v>7</v>
      </c>
      <c r="H201" s="30">
        <f>COUNTIF(I201:I201,"&gt;0")</f>
        <v>0</v>
      </c>
      <c r="I201" s="346" t="s">
        <v>158</v>
      </c>
    </row>
    <row r="202" spans="1:9" x14ac:dyDescent="0.3">
      <c r="A202" s="127"/>
      <c r="B202" s="90"/>
      <c r="C202" s="99"/>
      <c r="D202" s="90"/>
      <c r="E202" s="92"/>
      <c r="F202" s="128"/>
      <c r="G202" s="36" t="s">
        <v>8</v>
      </c>
      <c r="H202" s="37">
        <f>COUNTIF(I202:I202,"&gt;0")</f>
        <v>0</v>
      </c>
      <c r="I202" s="129"/>
    </row>
    <row r="203" spans="1:9" x14ac:dyDescent="0.3">
      <c r="A203" s="271"/>
      <c r="B203" s="81"/>
      <c r="C203" s="95"/>
      <c r="D203" s="94"/>
      <c r="E203" s="84"/>
      <c r="F203" s="131"/>
      <c r="G203" s="23" t="s">
        <v>4</v>
      </c>
      <c r="H203" s="24">
        <f>COUNTIF(I203:I203,"=С")</f>
        <v>1</v>
      </c>
      <c r="I203" s="122" t="s">
        <v>5</v>
      </c>
    </row>
    <row r="204" spans="1:9" x14ac:dyDescent="0.3">
      <c r="A204" s="169" t="s">
        <v>109</v>
      </c>
      <c r="B204" s="86" t="s">
        <v>100</v>
      </c>
      <c r="C204" s="182">
        <v>69424</v>
      </c>
      <c r="D204" s="96"/>
      <c r="E204" s="87" t="s">
        <v>14</v>
      </c>
      <c r="F204" s="124" t="s">
        <v>125</v>
      </c>
      <c r="G204" s="29" t="s">
        <v>7</v>
      </c>
      <c r="H204" s="30">
        <f>COUNTIF(I204:I204,"&gt;0")</f>
        <v>0</v>
      </c>
      <c r="I204" s="125"/>
    </row>
    <row r="205" spans="1:9" ht="15" thickBot="1" x14ac:dyDescent="0.35">
      <c r="A205" s="175"/>
      <c r="B205" s="133"/>
      <c r="C205" s="272"/>
      <c r="D205" s="135"/>
      <c r="E205" s="325"/>
      <c r="F205" s="137"/>
      <c r="G205" s="36" t="s">
        <v>8</v>
      </c>
      <c r="H205" s="37">
        <f>COUNTIF(I205:I205,"&gt;0")</f>
        <v>0</v>
      </c>
      <c r="I205" s="129"/>
    </row>
    <row r="206" spans="1:9" x14ac:dyDescent="0.3">
      <c r="A206" s="187"/>
      <c r="B206" s="192"/>
      <c r="C206" s="191"/>
      <c r="D206" s="192"/>
      <c r="E206" s="193"/>
      <c r="F206" s="190"/>
      <c r="G206" s="23" t="s">
        <v>4</v>
      </c>
      <c r="H206" s="24">
        <f>COUNTIF(I206:I206,"=С")</f>
        <v>1</v>
      </c>
      <c r="I206" s="380" t="s">
        <v>5</v>
      </c>
    </row>
    <row r="207" spans="1:9" ht="18" customHeight="1" x14ac:dyDescent="0.3">
      <c r="A207" s="187" t="s">
        <v>108</v>
      </c>
      <c r="B207" s="188" t="s">
        <v>103</v>
      </c>
      <c r="C207" s="191">
        <v>68133</v>
      </c>
      <c r="D207" s="294">
        <v>1</v>
      </c>
      <c r="E207" s="193" t="s">
        <v>14</v>
      </c>
      <c r="F207" s="190" t="s">
        <v>84</v>
      </c>
      <c r="G207" s="29" t="s">
        <v>7</v>
      </c>
      <c r="H207" s="30">
        <f>COUNTIF(I207:I207,"&gt;0")</f>
        <v>1</v>
      </c>
      <c r="I207" s="126">
        <v>11</v>
      </c>
    </row>
    <row r="208" spans="1:9" ht="15" thickBot="1" x14ac:dyDescent="0.35">
      <c r="A208" s="195"/>
      <c r="B208" s="196"/>
      <c r="C208" s="236"/>
      <c r="D208" s="196"/>
      <c r="E208" s="198"/>
      <c r="F208" s="199"/>
      <c r="G208" s="36" t="s">
        <v>8</v>
      </c>
      <c r="H208" s="37">
        <f>COUNTIF(I208:I208,"&gt;0")</f>
        <v>0</v>
      </c>
      <c r="I208" s="129"/>
    </row>
    <row r="209" spans="1:9" x14ac:dyDescent="0.3">
      <c r="A209" s="172"/>
      <c r="B209" s="117"/>
      <c r="C209" s="273"/>
      <c r="D209" s="117"/>
      <c r="E209" s="119"/>
      <c r="F209" s="120"/>
      <c r="G209" s="23" t="s">
        <v>4</v>
      </c>
      <c r="H209" s="24">
        <f>COUNTIF(I209:I209,"=С")</f>
        <v>1</v>
      </c>
      <c r="I209" s="380" t="s">
        <v>5</v>
      </c>
    </row>
    <row r="210" spans="1:9" x14ac:dyDescent="0.3">
      <c r="A210" s="169" t="s">
        <v>109</v>
      </c>
      <c r="B210" s="114" t="s">
        <v>103</v>
      </c>
      <c r="C210" s="74">
        <v>68123</v>
      </c>
      <c r="D210" s="86">
        <v>1</v>
      </c>
      <c r="E210" s="87" t="s">
        <v>14</v>
      </c>
      <c r="F210" s="124" t="s">
        <v>71</v>
      </c>
      <c r="G210" s="29" t="s">
        <v>7</v>
      </c>
      <c r="H210" s="30">
        <f>COUNTIF(I210:I210,"&gt;0")</f>
        <v>0</v>
      </c>
      <c r="I210" s="346" t="s">
        <v>158</v>
      </c>
    </row>
    <row r="211" spans="1:9" x14ac:dyDescent="0.3">
      <c r="A211" s="274"/>
      <c r="B211" s="90"/>
      <c r="C211" s="91"/>
      <c r="D211" s="90"/>
      <c r="E211" s="92"/>
      <c r="F211" s="128"/>
      <c r="G211" s="36" t="s">
        <v>8</v>
      </c>
      <c r="H211" s="37">
        <f>COUNTIF(I211:I211,"&gt;0")</f>
        <v>0</v>
      </c>
      <c r="I211" s="129"/>
    </row>
    <row r="212" spans="1:9" x14ac:dyDescent="0.3">
      <c r="A212" s="281"/>
      <c r="B212" s="188"/>
      <c r="C212" s="295"/>
      <c r="D212" s="234"/>
      <c r="E212" s="189"/>
      <c r="F212" s="282"/>
      <c r="G212" s="23" t="s">
        <v>4</v>
      </c>
      <c r="H212" s="24">
        <f>COUNTIF(I212:I212,"=С")</f>
        <v>0</v>
      </c>
      <c r="I212" s="121"/>
    </row>
    <row r="213" spans="1:9" x14ac:dyDescent="0.3">
      <c r="A213" s="281" t="s">
        <v>130</v>
      </c>
      <c r="B213" s="188" t="s">
        <v>102</v>
      </c>
      <c r="C213" s="295">
        <v>69515</v>
      </c>
      <c r="D213" s="234">
        <v>1</v>
      </c>
      <c r="E213" s="189" t="s">
        <v>14</v>
      </c>
      <c r="F213" s="296" t="s">
        <v>92</v>
      </c>
      <c r="G213" s="29" t="s">
        <v>7</v>
      </c>
      <c r="H213" s="30">
        <f>COUNTIF(I213:I213,"&gt;0")</f>
        <v>0</v>
      </c>
      <c r="I213" s="347" t="s">
        <v>12</v>
      </c>
    </row>
    <row r="214" spans="1:9" ht="15" thickBot="1" x14ac:dyDescent="0.35">
      <c r="A214" s="285"/>
      <c r="B214" s="286"/>
      <c r="C214" s="297"/>
      <c r="D214" s="298"/>
      <c r="E214" s="288"/>
      <c r="F214" s="289"/>
      <c r="G214" s="36" t="s">
        <v>8</v>
      </c>
      <c r="H214" s="37">
        <f>COUNTIF(I214:I214,"&gt;0")</f>
        <v>0</v>
      </c>
      <c r="I214" s="353"/>
    </row>
    <row r="215" spans="1:9" x14ac:dyDescent="0.3">
      <c r="A215" s="116"/>
      <c r="B215" s="117"/>
      <c r="C215" s="167"/>
      <c r="D215" s="117"/>
      <c r="E215" s="119"/>
      <c r="F215" s="120"/>
      <c r="G215" s="23" t="s">
        <v>4</v>
      </c>
      <c r="H215" s="24">
        <f>COUNTIF(I215:I215,"=С")</f>
        <v>1</v>
      </c>
      <c r="I215" s="122" t="s">
        <v>5</v>
      </c>
    </row>
    <row r="216" spans="1:9" x14ac:dyDescent="0.3">
      <c r="A216" s="169" t="s">
        <v>12</v>
      </c>
      <c r="B216" s="86" t="s">
        <v>100</v>
      </c>
      <c r="C216" s="97">
        <v>69574</v>
      </c>
      <c r="D216" s="86">
        <v>1</v>
      </c>
      <c r="E216" s="123" t="s">
        <v>61</v>
      </c>
      <c r="F216" s="124" t="s">
        <v>101</v>
      </c>
      <c r="G216" s="29" t="s">
        <v>7</v>
      </c>
      <c r="H216" s="30">
        <f>COUNTIF(I216:I216,"&gt;0")</f>
        <v>1</v>
      </c>
      <c r="I216" s="126">
        <v>11</v>
      </c>
    </row>
    <row r="217" spans="1:9" x14ac:dyDescent="0.3">
      <c r="A217" s="127"/>
      <c r="B217" s="90"/>
      <c r="C217" s="171"/>
      <c r="D217" s="90"/>
      <c r="E217" s="92"/>
      <c r="F217" s="128"/>
      <c r="G217" s="36" t="s">
        <v>8</v>
      </c>
      <c r="H217" s="37">
        <f>COUNTIF(I217:I217,"&gt;0")</f>
        <v>0</v>
      </c>
      <c r="I217" s="129"/>
    </row>
    <row r="218" spans="1:9" x14ac:dyDescent="0.3">
      <c r="A218" s="174"/>
      <c r="B218" s="86"/>
      <c r="C218" s="173"/>
      <c r="D218" s="86"/>
      <c r="E218" s="87"/>
      <c r="F218" s="124"/>
      <c r="G218" s="23" t="s">
        <v>4</v>
      </c>
      <c r="H218" s="24">
        <f>COUNTIF(I218:I218,"=С")</f>
        <v>0</v>
      </c>
      <c r="I218" s="354"/>
    </row>
    <row r="219" spans="1:9" x14ac:dyDescent="0.3">
      <c r="A219" s="169" t="s">
        <v>109</v>
      </c>
      <c r="B219" s="86" t="s">
        <v>100</v>
      </c>
      <c r="C219" s="74">
        <v>69508</v>
      </c>
      <c r="D219" s="86">
        <v>1</v>
      </c>
      <c r="E219" s="87" t="s">
        <v>15</v>
      </c>
      <c r="F219" s="124" t="s">
        <v>93</v>
      </c>
      <c r="G219" s="29" t="s">
        <v>7</v>
      </c>
      <c r="H219" s="30">
        <f>COUNTIF(I219:I219,"&gt;0")</f>
        <v>0</v>
      </c>
      <c r="I219" s="125"/>
    </row>
    <row r="220" spans="1:9" ht="15" thickBot="1" x14ac:dyDescent="0.35">
      <c r="A220" s="132"/>
      <c r="B220" s="133"/>
      <c r="C220" s="176"/>
      <c r="D220" s="133"/>
      <c r="E220" s="136"/>
      <c r="F220" s="137"/>
      <c r="G220" s="36" t="s">
        <v>8</v>
      </c>
      <c r="H220" s="37">
        <f>COUNTIF(I220:I220,"&gt;0")</f>
        <v>0</v>
      </c>
      <c r="I220" s="129"/>
    </row>
    <row r="221" spans="1:9" x14ac:dyDescent="0.3">
      <c r="A221" s="172"/>
      <c r="B221" s="117"/>
      <c r="C221" s="273"/>
      <c r="D221" s="117"/>
      <c r="E221" s="119"/>
      <c r="F221" s="120"/>
      <c r="G221" s="23" t="s">
        <v>4</v>
      </c>
      <c r="H221" s="24">
        <f>COUNTIF(I221:I221,"=С")</f>
        <v>0</v>
      </c>
      <c r="I221" s="121"/>
    </row>
    <row r="222" spans="1:9" x14ac:dyDescent="0.3">
      <c r="A222" s="169" t="s">
        <v>109</v>
      </c>
      <c r="B222" s="112" t="s">
        <v>102</v>
      </c>
      <c r="C222" s="74">
        <v>69555</v>
      </c>
      <c r="D222" s="112">
        <v>1</v>
      </c>
      <c r="E222" s="142" t="s">
        <v>14</v>
      </c>
      <c r="F222" s="124" t="s">
        <v>131</v>
      </c>
      <c r="G222" s="29" t="s">
        <v>7</v>
      </c>
      <c r="H222" s="30">
        <f>COUNTIF(I222:I222,"&gt;0")</f>
        <v>0</v>
      </c>
      <c r="I222" s="125"/>
    </row>
    <row r="223" spans="1:9" x14ac:dyDescent="0.3">
      <c r="A223" s="274"/>
      <c r="B223" s="90"/>
      <c r="C223" s="91"/>
      <c r="D223" s="90"/>
      <c r="E223" s="92"/>
      <c r="F223" s="128"/>
      <c r="G223" s="36" t="s">
        <v>8</v>
      </c>
      <c r="H223" s="37">
        <f>COUNTIF(I223:I223,"&gt;0")</f>
        <v>0</v>
      </c>
      <c r="I223" s="129"/>
    </row>
    <row r="224" spans="1:9" x14ac:dyDescent="0.3">
      <c r="A224" s="271"/>
      <c r="B224" s="81"/>
      <c r="C224" s="251"/>
      <c r="D224" s="81"/>
      <c r="E224" s="83"/>
      <c r="F224" s="131"/>
      <c r="G224" s="23" t="s">
        <v>4</v>
      </c>
      <c r="H224" s="24">
        <f>COUNTIF(I224:I224,"=С")</f>
        <v>1</v>
      </c>
      <c r="I224" s="122" t="s">
        <v>5</v>
      </c>
    </row>
    <row r="225" spans="1:9" x14ac:dyDescent="0.3">
      <c r="A225" s="169" t="s">
        <v>109</v>
      </c>
      <c r="B225" s="112" t="s">
        <v>100</v>
      </c>
      <c r="C225" s="97">
        <v>69351</v>
      </c>
      <c r="D225" s="112">
        <v>1</v>
      </c>
      <c r="E225" s="142" t="s">
        <v>14</v>
      </c>
      <c r="F225" s="124" t="s">
        <v>132</v>
      </c>
      <c r="G225" s="29" t="s">
        <v>7</v>
      </c>
      <c r="H225" s="30">
        <f>COUNTIF(I225:I225,"&gt;0")</f>
        <v>1</v>
      </c>
      <c r="I225" s="126">
        <v>11</v>
      </c>
    </row>
    <row r="226" spans="1:9" ht="15" thickBot="1" x14ac:dyDescent="0.35">
      <c r="A226" s="175"/>
      <c r="B226" s="133"/>
      <c r="C226" s="299"/>
      <c r="D226" s="133"/>
      <c r="E226" s="136"/>
      <c r="F226" s="137"/>
      <c r="G226" s="36" t="s">
        <v>8</v>
      </c>
      <c r="H226" s="37">
        <f>COUNTIF(I226:I226,"&gt;0")</f>
        <v>0</v>
      </c>
      <c r="I226" s="129"/>
    </row>
    <row r="227" spans="1:9" x14ac:dyDescent="0.3">
      <c r="A227" s="276"/>
      <c r="B227" s="277"/>
      <c r="C227" s="278"/>
      <c r="D227" s="277"/>
      <c r="E227" s="279"/>
      <c r="F227" s="280"/>
      <c r="G227" s="23" t="s">
        <v>4</v>
      </c>
      <c r="H227" s="24">
        <f>COUNTIF(I227:I227,"=С")</f>
        <v>1</v>
      </c>
      <c r="I227" s="122" t="s">
        <v>5</v>
      </c>
    </row>
    <row r="228" spans="1:9" x14ac:dyDescent="0.3">
      <c r="A228" s="281" t="s">
        <v>115</v>
      </c>
      <c r="B228" s="188" t="s">
        <v>102</v>
      </c>
      <c r="C228" s="191">
        <v>68020</v>
      </c>
      <c r="D228" s="188">
        <v>1</v>
      </c>
      <c r="E228" s="189" t="s">
        <v>14</v>
      </c>
      <c r="F228" s="282" t="s">
        <v>68</v>
      </c>
      <c r="G228" s="29" t="s">
        <v>7</v>
      </c>
      <c r="H228" s="30">
        <f>COUNTIF(I228:I228,"&gt;0")</f>
        <v>1</v>
      </c>
      <c r="I228" s="126">
        <v>11</v>
      </c>
    </row>
    <row r="229" spans="1:9" x14ac:dyDescent="0.3">
      <c r="A229" s="283"/>
      <c r="B229" s="196"/>
      <c r="C229" s="236"/>
      <c r="D229" s="196"/>
      <c r="E229" s="198"/>
      <c r="F229" s="284"/>
      <c r="G229" s="36" t="s">
        <v>8</v>
      </c>
      <c r="H229" s="37">
        <f>COUNTIF(I229:I229,"&gt;0")</f>
        <v>0</v>
      </c>
      <c r="I229" s="129"/>
    </row>
    <row r="230" spans="1:9" x14ac:dyDescent="0.3">
      <c r="A230" s="384"/>
      <c r="B230" s="385"/>
      <c r="C230" s="386"/>
      <c r="D230" s="385"/>
      <c r="E230" s="387"/>
      <c r="F230" s="388"/>
      <c r="G230" s="23" t="s">
        <v>4</v>
      </c>
      <c r="H230" s="24">
        <f>COUNTIF(I230:I230,"=С")</f>
        <v>0</v>
      </c>
      <c r="I230" s="121"/>
    </row>
    <row r="231" spans="1:9" x14ac:dyDescent="0.3">
      <c r="A231" s="306"/>
      <c r="B231" s="307"/>
      <c r="C231" s="317"/>
      <c r="D231" s="307"/>
      <c r="E231" s="309" t="s">
        <v>14</v>
      </c>
      <c r="F231" s="310" t="s">
        <v>67</v>
      </c>
      <c r="G231" s="29" t="s">
        <v>7</v>
      </c>
      <c r="H231" s="30">
        <f>COUNTIF(I231:I231,"&gt;0")</f>
        <v>0</v>
      </c>
      <c r="I231" s="125"/>
    </row>
    <row r="232" spans="1:9" ht="15" thickBot="1" x14ac:dyDescent="0.35">
      <c r="A232" s="311"/>
      <c r="B232" s="312"/>
      <c r="C232" s="313"/>
      <c r="D232" s="312"/>
      <c r="E232" s="314"/>
      <c r="F232" s="315"/>
      <c r="G232" s="36" t="s">
        <v>8</v>
      </c>
      <c r="H232" s="37">
        <f>COUNTIF(I232:I232,"&gt;0")</f>
        <v>0</v>
      </c>
      <c r="I232" s="129"/>
    </row>
    <row r="233" spans="1:9" x14ac:dyDescent="0.3">
      <c r="A233" s="172"/>
      <c r="B233" s="117"/>
      <c r="C233" s="205"/>
      <c r="D233" s="117"/>
      <c r="E233" s="119"/>
      <c r="F233" s="120"/>
      <c r="G233" s="23" t="s">
        <v>4</v>
      </c>
      <c r="H233" s="24">
        <f>COUNTIF(I233:I233,"=С")</f>
        <v>1</v>
      </c>
      <c r="I233" s="122" t="s">
        <v>5</v>
      </c>
    </row>
    <row r="234" spans="1:9" x14ac:dyDescent="0.3">
      <c r="A234" s="169" t="s">
        <v>109</v>
      </c>
      <c r="B234" s="112" t="s">
        <v>102</v>
      </c>
      <c r="C234" s="74">
        <v>69553</v>
      </c>
      <c r="D234" s="112">
        <v>1</v>
      </c>
      <c r="E234" s="142" t="s">
        <v>14</v>
      </c>
      <c r="F234" s="124" t="s">
        <v>133</v>
      </c>
      <c r="G234" s="29" t="s">
        <v>7</v>
      </c>
      <c r="H234" s="30">
        <f>COUNTIF(I234:I234,"&gt;0")</f>
        <v>1</v>
      </c>
      <c r="I234" s="126">
        <v>11</v>
      </c>
    </row>
    <row r="235" spans="1:9" x14ac:dyDescent="0.3">
      <c r="A235" s="274"/>
      <c r="B235" s="90"/>
      <c r="C235" s="186"/>
      <c r="D235" s="90"/>
      <c r="E235" s="92"/>
      <c r="F235" s="128"/>
      <c r="G235" s="36" t="s">
        <v>8</v>
      </c>
      <c r="H235" s="37">
        <f>COUNTIF(I235:I235,"&gt;0")</f>
        <v>0</v>
      </c>
      <c r="I235" s="129"/>
    </row>
    <row r="236" spans="1:9" x14ac:dyDescent="0.3">
      <c r="A236" s="174"/>
      <c r="B236" s="112"/>
      <c r="C236" s="74"/>
      <c r="D236" s="112"/>
      <c r="E236" s="142"/>
      <c r="F236" s="124"/>
      <c r="G236" s="23" t="s">
        <v>4</v>
      </c>
      <c r="H236" s="24">
        <f>COUNTIF(I236:I236,"=С")</f>
        <v>0</v>
      </c>
      <c r="I236" s="121"/>
    </row>
    <row r="237" spans="1:9" x14ac:dyDescent="0.3">
      <c r="A237" s="169" t="s">
        <v>109</v>
      </c>
      <c r="B237" s="112" t="s">
        <v>102</v>
      </c>
      <c r="C237" s="74">
        <v>68518</v>
      </c>
      <c r="D237" s="112">
        <v>1</v>
      </c>
      <c r="E237" s="142" t="s">
        <v>15</v>
      </c>
      <c r="F237" s="124" t="s">
        <v>74</v>
      </c>
      <c r="G237" s="29" t="s">
        <v>7</v>
      </c>
      <c r="H237" s="30">
        <f>COUNTIF(I237:I237,"&gt;0")</f>
        <v>0</v>
      </c>
      <c r="I237" s="125"/>
    </row>
    <row r="238" spans="1:9" ht="15" thickBot="1" x14ac:dyDescent="0.35">
      <c r="A238" s="174"/>
      <c r="B238" s="86"/>
      <c r="C238" s="74"/>
      <c r="D238" s="86"/>
      <c r="E238" s="87"/>
      <c r="F238" s="124"/>
      <c r="G238" s="36" t="s">
        <v>8</v>
      </c>
      <c r="H238" s="37">
        <f>COUNTIF(I238:I238,"&gt;0")</f>
        <v>0</v>
      </c>
      <c r="I238" s="129"/>
    </row>
    <row r="239" spans="1:9" x14ac:dyDescent="0.3">
      <c r="A239" s="301"/>
      <c r="B239" s="302"/>
      <c r="C239" s="327"/>
      <c r="D239" s="302"/>
      <c r="E239" s="326"/>
      <c r="F239" s="305"/>
      <c r="G239" s="23" t="s">
        <v>4</v>
      </c>
      <c r="H239" s="24">
        <f>COUNTIF(I239:I239,"=С")</f>
        <v>1</v>
      </c>
      <c r="I239" s="122" t="s">
        <v>5</v>
      </c>
    </row>
    <row r="240" spans="1:9" x14ac:dyDescent="0.3">
      <c r="A240" s="306"/>
      <c r="B240" s="307"/>
      <c r="C240" s="321"/>
      <c r="D240" s="307"/>
      <c r="E240" s="309" t="s">
        <v>15</v>
      </c>
      <c r="F240" s="310" t="s">
        <v>67</v>
      </c>
      <c r="G240" s="29" t="s">
        <v>7</v>
      </c>
      <c r="H240" s="30">
        <f>COUNTIF(I240:I240,"&gt;0")</f>
        <v>0</v>
      </c>
      <c r="I240" s="125"/>
    </row>
    <row r="241" spans="1:9" x14ac:dyDescent="0.3">
      <c r="A241" s="355"/>
      <c r="B241" s="312"/>
      <c r="C241" s="356"/>
      <c r="D241" s="307"/>
      <c r="E241" s="309"/>
      <c r="F241" s="310"/>
      <c r="G241" s="36" t="s">
        <v>8</v>
      </c>
      <c r="H241" s="37">
        <f>COUNTIF(I241:I241,"&gt;0")</f>
        <v>0</v>
      </c>
      <c r="I241" s="129"/>
    </row>
    <row r="242" spans="1:9" x14ac:dyDescent="0.3">
      <c r="A242" s="174"/>
      <c r="B242" s="86"/>
      <c r="C242" s="74"/>
      <c r="D242" s="94"/>
      <c r="E242" s="83"/>
      <c r="F242" s="131"/>
      <c r="G242" s="23" t="s">
        <v>4</v>
      </c>
      <c r="H242" s="24">
        <f>COUNTIF(I242:I242,"=С")</f>
        <v>0</v>
      </c>
      <c r="I242" s="121"/>
    </row>
    <row r="243" spans="1:9" x14ac:dyDescent="0.3">
      <c r="A243" s="169" t="s">
        <v>109</v>
      </c>
      <c r="B243" s="86" t="s">
        <v>37</v>
      </c>
      <c r="C243" s="74">
        <v>69573</v>
      </c>
      <c r="D243" s="96">
        <v>1</v>
      </c>
      <c r="E243" s="87" t="s">
        <v>14</v>
      </c>
      <c r="F243" s="124" t="s">
        <v>135</v>
      </c>
      <c r="G243" s="29" t="s">
        <v>7</v>
      </c>
      <c r="H243" s="30">
        <f>COUNTIF(I243:I243,"&gt;0")</f>
        <v>0</v>
      </c>
      <c r="I243" s="125"/>
    </row>
    <row r="244" spans="1:9" ht="15" thickBot="1" x14ac:dyDescent="0.35">
      <c r="A244" s="174"/>
      <c r="B244" s="86"/>
      <c r="C244" s="74"/>
      <c r="D244" s="96"/>
      <c r="E244" s="87"/>
      <c r="F244" s="124"/>
      <c r="G244" s="36" t="s">
        <v>8</v>
      </c>
      <c r="H244" s="37">
        <f>COUNTIF(I244:I244,"&gt;0")</f>
        <v>0</v>
      </c>
      <c r="I244" s="129"/>
    </row>
    <row r="245" spans="1:9" x14ac:dyDescent="0.3">
      <c r="A245" s="172"/>
      <c r="B245" s="117"/>
      <c r="C245" s="273"/>
      <c r="D245" s="117"/>
      <c r="E245" s="119"/>
      <c r="F245" s="120"/>
      <c r="G245" s="365" t="s">
        <v>4</v>
      </c>
      <c r="H245" s="24">
        <f>COUNTIF(I245:I245,"=С")</f>
        <v>1</v>
      </c>
      <c r="I245" s="122" t="s">
        <v>5</v>
      </c>
    </row>
    <row r="246" spans="1:9" x14ac:dyDescent="0.3">
      <c r="A246" s="169" t="s">
        <v>109</v>
      </c>
      <c r="B246" s="86" t="s">
        <v>37</v>
      </c>
      <c r="C246" s="74">
        <v>68409</v>
      </c>
      <c r="D246" s="86">
        <v>1</v>
      </c>
      <c r="E246" s="87" t="s">
        <v>61</v>
      </c>
      <c r="F246" s="208" t="s">
        <v>137</v>
      </c>
      <c r="G246" s="367" t="s">
        <v>7</v>
      </c>
      <c r="H246" s="30">
        <f>COUNTIF(I246:I246,"&gt;0")</f>
        <v>1</v>
      </c>
      <c r="I246" s="126">
        <v>11</v>
      </c>
    </row>
    <row r="247" spans="1:9" x14ac:dyDescent="0.3">
      <c r="A247" s="174"/>
      <c r="B247" s="86"/>
      <c r="C247" s="74"/>
      <c r="D247" s="86"/>
      <c r="E247" s="87"/>
      <c r="F247" s="124"/>
      <c r="G247" s="369" t="s">
        <v>8</v>
      </c>
      <c r="H247" s="37">
        <f>COUNTIF(I247:I247,"&gt;0")</f>
        <v>0</v>
      </c>
      <c r="I247" s="353"/>
    </row>
    <row r="248" spans="1:9" x14ac:dyDescent="0.3">
      <c r="A248" s="271"/>
      <c r="B248" s="81"/>
      <c r="C248" s="95"/>
      <c r="D248" s="81"/>
      <c r="E248" s="83"/>
      <c r="F248" s="131"/>
      <c r="G248" s="365" t="s">
        <v>4</v>
      </c>
      <c r="H248" s="24">
        <f>COUNTIF(I248:I248,"=С")</f>
        <v>0</v>
      </c>
      <c r="I248" s="121"/>
    </row>
    <row r="249" spans="1:9" x14ac:dyDescent="0.3">
      <c r="A249" s="169" t="s">
        <v>109</v>
      </c>
      <c r="B249" s="86" t="s">
        <v>102</v>
      </c>
      <c r="C249" s="182">
        <v>69640</v>
      </c>
      <c r="D249" s="86"/>
      <c r="E249" s="87" t="s">
        <v>15</v>
      </c>
      <c r="F249" s="124" t="s">
        <v>136</v>
      </c>
      <c r="G249" s="367" t="s">
        <v>7</v>
      </c>
      <c r="H249" s="30">
        <f>COUNTIF(I249:I249,"&gt;0")</f>
        <v>0</v>
      </c>
      <c r="I249" s="125"/>
    </row>
    <row r="250" spans="1:9" ht="15.75" customHeight="1" thickBot="1" x14ac:dyDescent="0.35">
      <c r="A250" s="175"/>
      <c r="B250" s="133"/>
      <c r="C250" s="272"/>
      <c r="D250" s="133"/>
      <c r="E250" s="136"/>
      <c r="F250" s="137"/>
      <c r="G250" s="369" t="s">
        <v>8</v>
      </c>
      <c r="H250" s="37">
        <f>COUNTIF(I250:I250,"&gt;0")</f>
        <v>0</v>
      </c>
      <c r="I250" s="129"/>
    </row>
    <row r="251" spans="1:9" x14ac:dyDescent="0.3">
      <c r="A251" s="174"/>
      <c r="B251" s="86"/>
      <c r="C251" s="74"/>
      <c r="D251" s="86"/>
      <c r="E251" s="87"/>
      <c r="F251" s="124"/>
      <c r="G251" s="23" t="s">
        <v>4</v>
      </c>
      <c r="H251" s="24">
        <f>COUNTIF(I251:I251,"=С")</f>
        <v>1</v>
      </c>
      <c r="I251" s="122" t="s">
        <v>5</v>
      </c>
    </row>
    <row r="252" spans="1:9" x14ac:dyDescent="0.3">
      <c r="A252" s="169" t="s">
        <v>113</v>
      </c>
      <c r="B252" s="86" t="s">
        <v>100</v>
      </c>
      <c r="C252" s="74">
        <v>68111</v>
      </c>
      <c r="D252" s="86">
        <v>1</v>
      </c>
      <c r="E252" s="87" t="s">
        <v>61</v>
      </c>
      <c r="F252" s="208" t="s">
        <v>70</v>
      </c>
      <c r="G252" s="29" t="s">
        <v>7</v>
      </c>
      <c r="H252" s="30">
        <f>COUNTIF(I252:I252,"&gt;0")</f>
        <v>1</v>
      </c>
      <c r="I252" s="126">
        <v>11</v>
      </c>
    </row>
    <row r="253" spans="1:9" x14ac:dyDescent="0.3">
      <c r="A253" s="274"/>
      <c r="B253" s="90"/>
      <c r="C253" s="91"/>
      <c r="D253" s="90"/>
      <c r="E253" s="92"/>
      <c r="F253" s="128"/>
      <c r="G253" s="36" t="s">
        <v>8</v>
      </c>
      <c r="H253" s="37">
        <f>COUNTIF(I253:I253,"&gt;0")</f>
        <v>0</v>
      </c>
      <c r="I253" s="129"/>
    </row>
    <row r="254" spans="1:9" x14ac:dyDescent="0.3">
      <c r="A254" s="345"/>
      <c r="B254" s="201"/>
      <c r="C254" s="252"/>
      <c r="D254" s="201"/>
      <c r="E254" s="254"/>
      <c r="F254" s="360"/>
      <c r="G254" s="23" t="s">
        <v>4</v>
      </c>
      <c r="H254" s="24">
        <f>COUNTIF(I254:I254,"=С")</f>
        <v>0</v>
      </c>
      <c r="I254" s="121"/>
    </row>
    <row r="255" spans="1:9" x14ac:dyDescent="0.3">
      <c r="A255" s="281" t="s">
        <v>115</v>
      </c>
      <c r="B255" s="188" t="s">
        <v>103</v>
      </c>
      <c r="C255" s="191">
        <v>68158</v>
      </c>
      <c r="D255" s="188">
        <v>1</v>
      </c>
      <c r="E255" s="189" t="s">
        <v>61</v>
      </c>
      <c r="F255" s="320" t="s">
        <v>33</v>
      </c>
      <c r="G255" s="29" t="s">
        <v>7</v>
      </c>
      <c r="H255" s="30">
        <f>COUNTIF(I255:I255,"&gt;0")</f>
        <v>0</v>
      </c>
      <c r="I255" s="125"/>
    </row>
    <row r="256" spans="1:9" ht="15" thickBot="1" x14ac:dyDescent="0.35">
      <c r="A256" s="285"/>
      <c r="B256" s="286"/>
      <c r="C256" s="287"/>
      <c r="D256" s="286"/>
      <c r="E256" s="288"/>
      <c r="F256" s="289"/>
      <c r="G256" s="36" t="s">
        <v>8</v>
      </c>
      <c r="H256" s="37">
        <f>COUNTIF(I256:I256,"&gt;0")</f>
        <v>0</v>
      </c>
      <c r="I256" s="129"/>
    </row>
    <row r="257" spans="1:9" ht="13.5" customHeight="1" x14ac:dyDescent="0.3">
      <c r="A257" s="357"/>
      <c r="B257" s="358"/>
      <c r="C257" s="308"/>
      <c r="D257" s="358"/>
      <c r="E257" s="359"/>
      <c r="F257" s="310"/>
      <c r="G257" s="23" t="s">
        <v>4</v>
      </c>
      <c r="H257" s="24">
        <f>COUNTIF(I257:I257,"=С")</f>
        <v>0</v>
      </c>
      <c r="I257" s="121"/>
    </row>
    <row r="258" spans="1:9" x14ac:dyDescent="0.3">
      <c r="A258" s="306"/>
      <c r="B258" s="358"/>
      <c r="C258" s="308"/>
      <c r="D258" s="358"/>
      <c r="E258" s="359" t="s">
        <v>61</v>
      </c>
      <c r="F258" s="319" t="s">
        <v>67</v>
      </c>
      <c r="G258" s="29" t="s">
        <v>7</v>
      </c>
      <c r="H258" s="30">
        <f>COUNTIF(I258:I258,"&gt;0")</f>
        <v>0</v>
      </c>
      <c r="I258" s="125"/>
    </row>
    <row r="259" spans="1:9" x14ac:dyDescent="0.3">
      <c r="A259" s="355"/>
      <c r="B259" s="312"/>
      <c r="C259" s="356"/>
      <c r="D259" s="312"/>
      <c r="E259" s="314"/>
      <c r="F259" s="315"/>
      <c r="G259" s="36" t="s">
        <v>8</v>
      </c>
      <c r="H259" s="37">
        <f>COUNTIF(I259:I259,"&gt;0")</f>
        <v>0</v>
      </c>
      <c r="I259" s="129"/>
    </row>
    <row r="260" spans="1:9" x14ac:dyDescent="0.3">
      <c r="A260" s="169"/>
      <c r="B260" s="86"/>
      <c r="C260" s="97"/>
      <c r="D260" s="86"/>
      <c r="E260" s="87"/>
      <c r="F260" s="124"/>
      <c r="G260" s="23" t="s">
        <v>4</v>
      </c>
      <c r="H260" s="24">
        <f>COUNTIF(I260:I260,"=С")</f>
        <v>1</v>
      </c>
      <c r="I260" s="122" t="s">
        <v>5</v>
      </c>
    </row>
    <row r="261" spans="1:9" x14ac:dyDescent="0.3">
      <c r="A261" s="169" t="s">
        <v>109</v>
      </c>
      <c r="B261" s="86" t="s">
        <v>102</v>
      </c>
      <c r="C261" s="97">
        <v>69551</v>
      </c>
      <c r="D261" s="86">
        <v>1</v>
      </c>
      <c r="E261" s="87" t="s">
        <v>61</v>
      </c>
      <c r="F261" s="208" t="s">
        <v>139</v>
      </c>
      <c r="G261" s="29" t="s">
        <v>7</v>
      </c>
      <c r="H261" s="30">
        <f>COUNTIF(I261:I261,"&gt;0")</f>
        <v>1</v>
      </c>
      <c r="I261" s="126">
        <v>11</v>
      </c>
    </row>
    <row r="262" spans="1:9" ht="15" thickBot="1" x14ac:dyDescent="0.35">
      <c r="A262" s="175"/>
      <c r="B262" s="133"/>
      <c r="C262" s="299"/>
      <c r="D262" s="133"/>
      <c r="E262" s="136"/>
      <c r="F262" s="137"/>
      <c r="G262" s="36" t="s">
        <v>8</v>
      </c>
      <c r="H262" s="37">
        <f>COUNTIF(I262:I262,"&gt;0")</f>
        <v>0</v>
      </c>
      <c r="I262" s="129"/>
    </row>
    <row r="263" spans="1:9" x14ac:dyDescent="0.3">
      <c r="A263" s="301"/>
      <c r="B263" s="302"/>
      <c r="C263" s="303"/>
      <c r="D263" s="302"/>
      <c r="E263" s="304"/>
      <c r="F263" s="305"/>
      <c r="G263" s="23" t="s">
        <v>4</v>
      </c>
      <c r="H263" s="24">
        <f>COUNTIF(I263:I263,"=С")</f>
        <v>0</v>
      </c>
      <c r="I263" s="121"/>
    </row>
    <row r="264" spans="1:9" x14ac:dyDescent="0.3">
      <c r="A264" s="306"/>
      <c r="B264" s="307"/>
      <c r="C264" s="308"/>
      <c r="D264" s="307"/>
      <c r="E264" s="309" t="s">
        <v>61</v>
      </c>
      <c r="F264" s="310" t="s">
        <v>67</v>
      </c>
      <c r="G264" s="29" t="s">
        <v>7</v>
      </c>
      <c r="H264" s="30">
        <f>COUNTIF(I264:I264,"&gt;0")</f>
        <v>0</v>
      </c>
      <c r="I264" s="125"/>
    </row>
    <row r="265" spans="1:9" x14ac:dyDescent="0.3">
      <c r="A265" s="311"/>
      <c r="B265" s="312"/>
      <c r="C265" s="313"/>
      <c r="D265" s="312"/>
      <c r="E265" s="314"/>
      <c r="F265" s="315"/>
      <c r="G265" s="36" t="s">
        <v>8</v>
      </c>
      <c r="H265" s="37">
        <f>COUNTIF(I265:I265,"&gt;0")</f>
        <v>0</v>
      </c>
      <c r="I265" s="129"/>
    </row>
    <row r="266" spans="1:9" x14ac:dyDescent="0.3">
      <c r="A266" s="271"/>
      <c r="B266" s="81"/>
      <c r="C266" s="251"/>
      <c r="D266" s="81"/>
      <c r="E266" s="83"/>
      <c r="F266" s="131"/>
      <c r="G266" s="23" t="s">
        <v>4</v>
      </c>
      <c r="H266" s="24">
        <f>COUNTIF(I266:I266,"=С")</f>
        <v>1</v>
      </c>
      <c r="I266" s="122" t="s">
        <v>5</v>
      </c>
    </row>
    <row r="267" spans="1:9" x14ac:dyDescent="0.3">
      <c r="A267" s="169" t="s">
        <v>109</v>
      </c>
      <c r="B267" s="86" t="s">
        <v>37</v>
      </c>
      <c r="C267" s="74">
        <v>68404</v>
      </c>
      <c r="D267" s="86">
        <v>1</v>
      </c>
      <c r="E267" s="87" t="s">
        <v>61</v>
      </c>
      <c r="F267" s="124" t="s">
        <v>162</v>
      </c>
      <c r="G267" s="29" t="s">
        <v>7</v>
      </c>
      <c r="H267" s="30">
        <f>COUNTIF(I267:I267,"&gt;0")</f>
        <v>0</v>
      </c>
      <c r="I267" s="374"/>
    </row>
    <row r="268" spans="1:9" ht="15" thickBot="1" x14ac:dyDescent="0.35">
      <c r="A268" s="127"/>
      <c r="B268" s="90"/>
      <c r="C268" s="171"/>
      <c r="D268" s="90"/>
      <c r="E268" s="92"/>
      <c r="F268" s="128"/>
      <c r="G268" s="36" t="s">
        <v>8</v>
      </c>
      <c r="H268" s="37">
        <f>COUNTIF(I268:I268,"&gt;0")</f>
        <v>0</v>
      </c>
      <c r="I268" s="353"/>
    </row>
    <row r="269" spans="1:9" x14ac:dyDescent="0.3">
      <c r="A269" s="116"/>
      <c r="B269" s="117"/>
      <c r="C269" s="118"/>
      <c r="D269" s="117"/>
      <c r="E269" s="119"/>
      <c r="F269" s="120"/>
      <c r="G269" s="23" t="s">
        <v>4</v>
      </c>
      <c r="H269" s="24">
        <f>COUNTIF(I269:I269,"=С")</f>
        <v>1</v>
      </c>
      <c r="I269" s="122" t="s">
        <v>5</v>
      </c>
    </row>
    <row r="270" spans="1:9" x14ac:dyDescent="0.3">
      <c r="A270" s="169" t="s">
        <v>109</v>
      </c>
      <c r="B270" s="86" t="s">
        <v>102</v>
      </c>
      <c r="C270" s="184">
        <v>69688</v>
      </c>
      <c r="D270" s="86">
        <v>1</v>
      </c>
      <c r="E270" s="87" t="s">
        <v>61</v>
      </c>
      <c r="F270" s="208" t="s">
        <v>142</v>
      </c>
      <c r="G270" s="29" t="s">
        <v>7</v>
      </c>
      <c r="H270" s="30">
        <f>COUNTIF(I270:I270,"&gt;0")</f>
        <v>1</v>
      </c>
      <c r="I270" s="126">
        <v>11</v>
      </c>
    </row>
    <row r="271" spans="1:9" x14ac:dyDescent="0.3">
      <c r="A271" s="127"/>
      <c r="B271" s="90"/>
      <c r="C271" s="99"/>
      <c r="D271" s="90"/>
      <c r="E271" s="92"/>
      <c r="F271" s="128"/>
      <c r="G271" s="36" t="s">
        <v>8</v>
      </c>
      <c r="H271" s="37">
        <f>COUNTIF(I271:I271,"&gt;0")</f>
        <v>0</v>
      </c>
      <c r="I271" s="129"/>
    </row>
    <row r="272" spans="1:9" x14ac:dyDescent="0.3">
      <c r="A272" s="169"/>
      <c r="B272" s="86"/>
      <c r="C272" s="182"/>
      <c r="D272" s="86"/>
      <c r="E272" s="87"/>
      <c r="F272" s="124"/>
      <c r="G272" s="23" t="s">
        <v>4</v>
      </c>
      <c r="H272" s="24">
        <f>COUNTIF(I272:I272,"=С")</f>
        <v>0</v>
      </c>
      <c r="I272" s="121"/>
    </row>
    <row r="273" spans="1:9" x14ac:dyDescent="0.3">
      <c r="A273" s="169" t="s">
        <v>109</v>
      </c>
      <c r="B273" s="114" t="s">
        <v>103</v>
      </c>
      <c r="C273" s="97">
        <v>69425</v>
      </c>
      <c r="D273" s="86">
        <v>1</v>
      </c>
      <c r="E273" s="87" t="s">
        <v>61</v>
      </c>
      <c r="F273" s="124" t="s">
        <v>143</v>
      </c>
      <c r="G273" s="29" t="s">
        <v>7</v>
      </c>
      <c r="H273" s="30">
        <f>COUNTIF(I273:I273,"&gt;0")</f>
        <v>0</v>
      </c>
      <c r="I273" s="125"/>
    </row>
    <row r="274" spans="1:9" ht="15" thickBot="1" x14ac:dyDescent="0.35">
      <c r="A274" s="175"/>
      <c r="B274" s="133"/>
      <c r="C274" s="272"/>
      <c r="D274" s="133"/>
      <c r="E274" s="136"/>
      <c r="F274" s="137"/>
      <c r="G274" s="36" t="s">
        <v>8</v>
      </c>
      <c r="H274" s="37">
        <f>COUNTIF(I274:I274,"&gt;0")</f>
        <v>0</v>
      </c>
      <c r="I274" s="129"/>
    </row>
    <row r="275" spans="1:9" x14ac:dyDescent="0.3">
      <c r="A275" s="361"/>
      <c r="B275" s="302"/>
      <c r="C275" s="362"/>
      <c r="D275" s="302"/>
      <c r="E275" s="304"/>
      <c r="F275" s="305"/>
      <c r="G275" s="23" t="s">
        <v>4</v>
      </c>
      <c r="H275" s="24">
        <f>COUNTIF(I275:I275,"=С")</f>
        <v>0</v>
      </c>
      <c r="I275" s="121"/>
    </row>
    <row r="276" spans="1:9" x14ac:dyDescent="0.3">
      <c r="A276" s="357"/>
      <c r="B276" s="358"/>
      <c r="C276" s="308"/>
      <c r="D276" s="358"/>
      <c r="E276" s="359" t="s">
        <v>61</v>
      </c>
      <c r="F276" s="319" t="s">
        <v>67</v>
      </c>
      <c r="G276" s="29" t="s">
        <v>7</v>
      </c>
      <c r="H276" s="30">
        <f>COUNTIF(I276:I276,"&gt;0")</f>
        <v>0</v>
      </c>
      <c r="I276" s="125"/>
    </row>
    <row r="277" spans="1:9" x14ac:dyDescent="0.3">
      <c r="A277" s="355"/>
      <c r="B277" s="312"/>
      <c r="C277" s="356"/>
      <c r="D277" s="312"/>
      <c r="E277" s="314"/>
      <c r="F277" s="315"/>
      <c r="G277" s="36" t="s">
        <v>8</v>
      </c>
      <c r="H277" s="37">
        <f>COUNTIF(I277:I277,"&gt;0")</f>
        <v>0</v>
      </c>
      <c r="I277" s="129"/>
    </row>
    <row r="278" spans="1:9" x14ac:dyDescent="0.3">
      <c r="A278" s="85"/>
      <c r="B278" s="86"/>
      <c r="C278" s="74"/>
      <c r="D278" s="86"/>
      <c r="E278" s="87"/>
      <c r="F278" s="124"/>
      <c r="G278" s="23" t="s">
        <v>4</v>
      </c>
      <c r="H278" s="24">
        <f>COUNTIF(I278:I278,"=С")</f>
        <v>1</v>
      </c>
      <c r="I278" s="122" t="s">
        <v>5</v>
      </c>
    </row>
    <row r="279" spans="1:9" x14ac:dyDescent="0.3">
      <c r="A279" s="169" t="s">
        <v>109</v>
      </c>
      <c r="B279" s="112" t="s">
        <v>102</v>
      </c>
      <c r="C279" s="74">
        <v>68593</v>
      </c>
      <c r="D279" s="86">
        <v>1</v>
      </c>
      <c r="E279" s="87" t="s">
        <v>61</v>
      </c>
      <c r="F279" s="124" t="s">
        <v>144</v>
      </c>
      <c r="G279" s="29" t="s">
        <v>7</v>
      </c>
      <c r="H279" s="30">
        <f>COUNTIF(I279:I279,"&gt;0")</f>
        <v>0</v>
      </c>
      <c r="I279" s="347" t="s">
        <v>12</v>
      </c>
    </row>
    <row r="280" spans="1:9" ht="15" thickBot="1" x14ac:dyDescent="0.35">
      <c r="A280" s="89"/>
      <c r="B280" s="90"/>
      <c r="C280" s="91"/>
      <c r="D280" s="90"/>
      <c r="E280" s="92"/>
      <c r="F280" s="128"/>
      <c r="G280" s="36" t="s">
        <v>8</v>
      </c>
      <c r="H280" s="37">
        <f>COUNTIF(I280:I280,"&gt;0")</f>
        <v>0</v>
      </c>
      <c r="I280" s="129"/>
    </row>
    <row r="281" spans="1:9" x14ac:dyDescent="0.3">
      <c r="A281" s="172"/>
      <c r="B281" s="117"/>
      <c r="C281" s="273"/>
      <c r="D281" s="269"/>
      <c r="E281" s="119"/>
      <c r="F281" s="120"/>
      <c r="G281" s="23" t="s">
        <v>4</v>
      </c>
      <c r="H281" s="24">
        <f>COUNTIF(I281:I281,"=С")</f>
        <v>1</v>
      </c>
      <c r="I281" s="122" t="s">
        <v>5</v>
      </c>
    </row>
    <row r="282" spans="1:9" x14ac:dyDescent="0.3">
      <c r="A282" s="169" t="s">
        <v>109</v>
      </c>
      <c r="B282" s="86" t="s">
        <v>37</v>
      </c>
      <c r="C282" s="74">
        <v>69554</v>
      </c>
      <c r="D282" s="96">
        <v>1</v>
      </c>
      <c r="E282" s="87" t="s">
        <v>72</v>
      </c>
      <c r="F282" s="124" t="s">
        <v>145</v>
      </c>
      <c r="G282" s="29" t="s">
        <v>7</v>
      </c>
      <c r="H282" s="30">
        <f>COUNTIF(I282:I282,"&gt;0")</f>
        <v>1</v>
      </c>
      <c r="I282" s="126">
        <v>11</v>
      </c>
    </row>
    <row r="283" spans="1:9" x14ac:dyDescent="0.3">
      <c r="A283" s="322"/>
      <c r="B283" s="86"/>
      <c r="C283" s="74"/>
      <c r="D283" s="98"/>
      <c r="E283" s="92"/>
      <c r="F283" s="128"/>
      <c r="G283" s="36" t="s">
        <v>8</v>
      </c>
      <c r="H283" s="37">
        <f>COUNTIF(I283:I283,"&gt;0")</f>
        <v>0</v>
      </c>
      <c r="I283" s="129"/>
    </row>
    <row r="284" spans="1:9" x14ac:dyDescent="0.3">
      <c r="A284" s="323"/>
      <c r="B284" s="84"/>
      <c r="C284" s="95"/>
      <c r="D284" s="178"/>
      <c r="E284" s="75"/>
      <c r="F284" s="124"/>
      <c r="G284" s="23" t="s">
        <v>4</v>
      </c>
      <c r="H284" s="24">
        <f>COUNTIF(I284:I284,"=С")</f>
        <v>0</v>
      </c>
      <c r="I284" s="121"/>
    </row>
    <row r="285" spans="1:9" x14ac:dyDescent="0.3">
      <c r="A285" s="169" t="s">
        <v>109</v>
      </c>
      <c r="B285" s="75" t="s">
        <v>100</v>
      </c>
      <c r="C285" s="182">
        <v>68425</v>
      </c>
      <c r="D285" s="178">
        <v>1</v>
      </c>
      <c r="E285" s="75" t="s">
        <v>61</v>
      </c>
      <c r="F285" s="124" t="s">
        <v>146</v>
      </c>
      <c r="G285" s="29" t="s">
        <v>7</v>
      </c>
      <c r="H285" s="30">
        <f>COUNTIF(I285:I285,"&gt;0")</f>
        <v>0</v>
      </c>
      <c r="I285" s="125"/>
    </row>
    <row r="286" spans="1:9" ht="15" thickBot="1" x14ac:dyDescent="0.35">
      <c r="A286" s="324"/>
      <c r="B286" s="325"/>
      <c r="C286" s="272"/>
      <c r="D286" s="181"/>
      <c r="E286" s="325"/>
      <c r="F286" s="137"/>
      <c r="G286" s="36" t="s">
        <v>8</v>
      </c>
      <c r="H286" s="37">
        <f>COUNTIF(I286:I286,"&gt;0")</f>
        <v>0</v>
      </c>
      <c r="I286" s="129"/>
    </row>
    <row r="287" spans="1:9" x14ac:dyDescent="0.3">
      <c r="A287" s="116"/>
      <c r="B287" s="117"/>
      <c r="C287" s="167"/>
      <c r="D287" s="117"/>
      <c r="E287" s="119"/>
      <c r="F287" s="120"/>
      <c r="G287" s="23" t="s">
        <v>4</v>
      </c>
      <c r="H287" s="24">
        <f>COUNTIF(I287:I287,"=С")</f>
        <v>1</v>
      </c>
      <c r="I287" s="122" t="s">
        <v>5</v>
      </c>
    </row>
    <row r="288" spans="1:9" x14ac:dyDescent="0.3">
      <c r="A288" s="169" t="s">
        <v>109</v>
      </c>
      <c r="B288" s="86" t="s">
        <v>100</v>
      </c>
      <c r="C288" s="97">
        <v>69572</v>
      </c>
      <c r="D288" s="86">
        <v>1</v>
      </c>
      <c r="E288" s="87" t="s">
        <v>72</v>
      </c>
      <c r="F288" s="124" t="s">
        <v>147</v>
      </c>
      <c r="G288" s="29" t="s">
        <v>7</v>
      </c>
      <c r="H288" s="30">
        <f>COUNTIF(I288:I288,"&gt;0")</f>
        <v>1</v>
      </c>
      <c r="I288" s="126">
        <v>11</v>
      </c>
    </row>
    <row r="289" spans="1:9" x14ac:dyDescent="0.3">
      <c r="A289" s="127"/>
      <c r="B289" s="90"/>
      <c r="C289" s="171"/>
      <c r="D289" s="90"/>
      <c r="E289" s="92"/>
      <c r="F289" s="128"/>
      <c r="G289" s="36" t="s">
        <v>8</v>
      </c>
      <c r="H289" s="37">
        <f>COUNTIF(I289:I289,"&gt;0")</f>
        <v>0</v>
      </c>
      <c r="I289" s="129"/>
    </row>
    <row r="290" spans="1:9" x14ac:dyDescent="0.3">
      <c r="A290" s="271"/>
      <c r="B290" s="81"/>
      <c r="C290" s="251"/>
      <c r="D290" s="328"/>
      <c r="E290" s="84"/>
      <c r="F290" s="131"/>
      <c r="G290" s="23" t="s">
        <v>4</v>
      </c>
      <c r="H290" s="24">
        <f>COUNTIF(I290:I290,"=С")</f>
        <v>0</v>
      </c>
      <c r="I290" s="121"/>
    </row>
    <row r="291" spans="1:9" x14ac:dyDescent="0.3">
      <c r="A291" s="169" t="s">
        <v>109</v>
      </c>
      <c r="B291" s="114" t="s">
        <v>103</v>
      </c>
      <c r="C291" s="86">
        <v>69692</v>
      </c>
      <c r="D291" s="96">
        <v>1</v>
      </c>
      <c r="E291" s="75" t="s">
        <v>72</v>
      </c>
      <c r="F291" s="124" t="s">
        <v>148</v>
      </c>
      <c r="G291" s="29" t="s">
        <v>7</v>
      </c>
      <c r="H291" s="30">
        <f>COUNTIF(I291:I291,"&gt;0")</f>
        <v>1</v>
      </c>
      <c r="I291" s="125">
        <v>11</v>
      </c>
    </row>
    <row r="292" spans="1:9" ht="15" thickBot="1" x14ac:dyDescent="0.35">
      <c r="A292" s="169"/>
      <c r="B292" s="86"/>
      <c r="C292" s="97"/>
      <c r="D292" s="329"/>
      <c r="E292" s="75"/>
      <c r="F292" s="124"/>
      <c r="G292" s="36" t="s">
        <v>8</v>
      </c>
      <c r="H292" s="37">
        <f>COUNTIF(I292:I292,"&gt;0")</f>
        <v>0</v>
      </c>
      <c r="I292" s="129"/>
    </row>
    <row r="293" spans="1:9" x14ac:dyDescent="0.3">
      <c r="A293" s="116"/>
      <c r="B293" s="117"/>
      <c r="C293" s="167"/>
      <c r="D293" s="117"/>
      <c r="E293" s="117"/>
      <c r="F293" s="318"/>
      <c r="G293" s="23" t="s">
        <v>4</v>
      </c>
      <c r="H293" s="24">
        <f>COUNTIF(I293:I293,"=С")</f>
        <v>1</v>
      </c>
      <c r="I293" s="122" t="s">
        <v>5</v>
      </c>
    </row>
    <row r="294" spans="1:9" x14ac:dyDescent="0.3">
      <c r="A294" s="169" t="s">
        <v>109</v>
      </c>
      <c r="B294" s="86" t="s">
        <v>37</v>
      </c>
      <c r="C294" s="97">
        <v>69625</v>
      </c>
      <c r="D294" s="86">
        <v>1</v>
      </c>
      <c r="E294" s="178" t="s">
        <v>61</v>
      </c>
      <c r="F294" s="208" t="s">
        <v>141</v>
      </c>
      <c r="G294" s="29" t="s">
        <v>7</v>
      </c>
      <c r="H294" s="30">
        <f>COUNTIF(I294:I294,"&gt;0")</f>
        <v>0</v>
      </c>
      <c r="I294" s="347" t="s">
        <v>12</v>
      </c>
    </row>
    <row r="295" spans="1:9" x14ac:dyDescent="0.3">
      <c r="A295" s="127"/>
      <c r="B295" s="90"/>
      <c r="C295" s="171"/>
      <c r="D295" s="90"/>
      <c r="E295" s="92"/>
      <c r="F295" s="128"/>
      <c r="G295" s="36" t="s">
        <v>8</v>
      </c>
      <c r="H295" s="37">
        <f>COUNTIF(I295:I295,"&gt;0")</f>
        <v>0</v>
      </c>
      <c r="I295" s="129"/>
    </row>
    <row r="296" spans="1:9" x14ac:dyDescent="0.3">
      <c r="A296" s="330"/>
      <c r="B296" s="84"/>
      <c r="C296" s="95"/>
      <c r="D296" s="84"/>
      <c r="E296" s="84"/>
      <c r="F296" s="131"/>
      <c r="G296" s="23" t="s">
        <v>4</v>
      </c>
      <c r="H296" s="24">
        <f>COUNTIF(I296:I296,"=С")</f>
        <v>0</v>
      </c>
      <c r="I296" s="121"/>
    </row>
    <row r="297" spans="1:9" x14ac:dyDescent="0.3">
      <c r="A297" s="169" t="s">
        <v>109</v>
      </c>
      <c r="B297" s="75" t="s">
        <v>37</v>
      </c>
      <c r="C297" s="182">
        <v>69699</v>
      </c>
      <c r="D297" s="178">
        <v>1</v>
      </c>
      <c r="E297" s="75" t="s">
        <v>73</v>
      </c>
      <c r="F297" s="208" t="s">
        <v>149</v>
      </c>
      <c r="G297" s="29" t="s">
        <v>7</v>
      </c>
      <c r="H297" s="30">
        <f>COUNTIF(I297:I297,"&gt;0")</f>
        <v>0</v>
      </c>
      <c r="I297" s="125"/>
    </row>
    <row r="298" spans="1:9" ht="15" thickBot="1" x14ac:dyDescent="0.35">
      <c r="A298" s="331"/>
      <c r="B298" s="325"/>
      <c r="C298" s="272"/>
      <c r="D298" s="325"/>
      <c r="E298" s="325"/>
      <c r="F298" s="137"/>
      <c r="G298" s="36" t="s">
        <v>8</v>
      </c>
      <c r="H298" s="37">
        <f>COUNTIF(I298:I298,"&gt;0")</f>
        <v>0</v>
      </c>
      <c r="I298" s="129"/>
    </row>
    <row r="299" spans="1:9" x14ac:dyDescent="0.3">
      <c r="A299" s="332"/>
      <c r="B299" s="160"/>
      <c r="C299" s="333" t="s">
        <v>13</v>
      </c>
      <c r="D299" s="160">
        <f>COUNTA(D161:D298)</f>
        <v>38</v>
      </c>
      <c r="E299" s="334"/>
      <c r="F299" s="162" t="s">
        <v>75</v>
      </c>
      <c r="G299" s="334"/>
      <c r="H299" s="335"/>
      <c r="I299" s="336">
        <f t="shared" ref="I299" si="18">SUM(I303:I338)/11</f>
        <v>3.5136363636363637</v>
      </c>
    </row>
    <row r="300" spans="1:9" ht="15" thickBot="1" x14ac:dyDescent="0.35">
      <c r="A300" s="332"/>
      <c r="B300" s="160"/>
      <c r="C300" s="333"/>
      <c r="D300" s="337"/>
      <c r="E300" s="337"/>
      <c r="F300" s="162" t="s">
        <v>76</v>
      </c>
      <c r="G300" s="160"/>
      <c r="H300" s="160"/>
      <c r="I300" s="219">
        <f t="shared" ref="I300" si="19">COUNTIF(I303:I338,"&gt;0")</f>
        <v>6</v>
      </c>
    </row>
    <row r="301" spans="1:9" x14ac:dyDescent="0.3">
      <c r="A301" s="338"/>
      <c r="B301" s="339"/>
      <c r="C301" s="338"/>
      <c r="D301" s="165"/>
      <c r="E301" s="165"/>
      <c r="F301" s="166" t="s">
        <v>77</v>
      </c>
      <c r="G301" s="139"/>
      <c r="H301" s="138"/>
      <c r="I301" s="15" t="s">
        <v>173</v>
      </c>
    </row>
    <row r="302" spans="1:9" x14ac:dyDescent="0.3">
      <c r="A302" s="164"/>
      <c r="B302" s="165"/>
      <c r="C302" s="164"/>
      <c r="D302" s="165"/>
      <c r="E302" s="165"/>
      <c r="F302" s="166"/>
      <c r="G302" s="141"/>
      <c r="H302" s="140"/>
      <c r="I302" s="18">
        <v>11</v>
      </c>
    </row>
    <row r="303" spans="1:9" x14ac:dyDescent="0.3">
      <c r="A303" s="200"/>
      <c r="B303" s="201"/>
      <c r="C303" s="252"/>
      <c r="D303" s="201"/>
      <c r="E303" s="254"/>
      <c r="F303" s="340"/>
      <c r="G303" s="23" t="s">
        <v>4</v>
      </c>
      <c r="H303" s="24">
        <f>COUNTIF(I303:I303,"=С")</f>
        <v>1</v>
      </c>
      <c r="I303" s="380" t="s">
        <v>5</v>
      </c>
    </row>
    <row r="304" spans="1:9" x14ac:dyDescent="0.3">
      <c r="A304" s="187" t="s">
        <v>108</v>
      </c>
      <c r="B304" s="188" t="s">
        <v>100</v>
      </c>
      <c r="C304" s="191">
        <v>68195</v>
      </c>
      <c r="D304" s="188">
        <v>0.8</v>
      </c>
      <c r="E304" s="189" t="s">
        <v>163</v>
      </c>
      <c r="F304" s="190" t="s">
        <v>78</v>
      </c>
      <c r="G304" s="29" t="s">
        <v>7</v>
      </c>
      <c r="H304" s="30">
        <f>COUNTIF(I304:I304,"&gt;0")</f>
        <v>1</v>
      </c>
      <c r="I304" s="178">
        <v>6.4</v>
      </c>
    </row>
    <row r="305" spans="1:12" x14ac:dyDescent="0.3">
      <c r="A305" s="195"/>
      <c r="B305" s="196"/>
      <c r="C305" s="236"/>
      <c r="D305" s="196"/>
      <c r="E305" s="198"/>
      <c r="F305" s="199"/>
      <c r="G305" s="36" t="s">
        <v>8</v>
      </c>
      <c r="H305" s="37">
        <f>COUNTIF(I305:I305,"&gt;0")</f>
        <v>0</v>
      </c>
      <c r="I305" s="129"/>
    </row>
    <row r="306" spans="1:12" x14ac:dyDescent="0.3">
      <c r="A306" s="200"/>
      <c r="B306" s="201"/>
      <c r="C306" s="252"/>
      <c r="D306" s="201"/>
      <c r="E306" s="254"/>
      <c r="F306" s="340"/>
      <c r="G306" s="23" t="s">
        <v>4</v>
      </c>
      <c r="H306" s="24">
        <f>COUNTIF(I306:I306,"=С")</f>
        <v>1</v>
      </c>
      <c r="I306" s="380" t="s">
        <v>5</v>
      </c>
    </row>
    <row r="307" spans="1:12" x14ac:dyDescent="0.3">
      <c r="A307" s="187" t="s">
        <v>108</v>
      </c>
      <c r="B307" s="188" t="s">
        <v>37</v>
      </c>
      <c r="C307" s="191">
        <v>68170</v>
      </c>
      <c r="D307" s="188">
        <v>0.9</v>
      </c>
      <c r="E307" s="189" t="s">
        <v>150</v>
      </c>
      <c r="F307" s="190" t="s">
        <v>79</v>
      </c>
      <c r="G307" s="29" t="s">
        <v>7</v>
      </c>
      <c r="H307" s="30">
        <f>COUNTIF(I307:I307,"&gt;0")</f>
        <v>1</v>
      </c>
      <c r="I307" s="126">
        <v>7</v>
      </c>
    </row>
    <row r="308" spans="1:12" x14ac:dyDescent="0.3">
      <c r="A308" s="195"/>
      <c r="B308" s="196"/>
      <c r="C308" s="236"/>
      <c r="D308" s="196"/>
      <c r="E308" s="198"/>
      <c r="F308" s="199"/>
      <c r="G308" s="36" t="s">
        <v>8</v>
      </c>
      <c r="H308" s="37">
        <f>COUNTIF(I308:I308,"&gt;0")</f>
        <v>0</v>
      </c>
      <c r="I308" s="129"/>
    </row>
    <row r="309" spans="1:12" x14ac:dyDescent="0.3">
      <c r="A309" s="85"/>
      <c r="B309" s="86"/>
      <c r="C309" s="74"/>
      <c r="D309" s="86"/>
      <c r="E309" s="87"/>
      <c r="F309" s="110"/>
      <c r="G309" s="23" t="s">
        <v>4</v>
      </c>
      <c r="H309" s="24">
        <f>COUNTIF(I309:I309,"=С")</f>
        <v>1</v>
      </c>
      <c r="I309" s="380" t="s">
        <v>5</v>
      </c>
    </row>
    <row r="310" spans="1:12" x14ac:dyDescent="0.3">
      <c r="A310" s="85" t="s">
        <v>109</v>
      </c>
      <c r="B310" s="114" t="s">
        <v>103</v>
      </c>
      <c r="C310" s="74">
        <v>68433</v>
      </c>
      <c r="D310" s="96">
        <v>0.8</v>
      </c>
      <c r="E310" s="87" t="s">
        <v>164</v>
      </c>
      <c r="F310" s="110" t="s">
        <v>53</v>
      </c>
      <c r="G310" s="29" t="s">
        <v>7</v>
      </c>
      <c r="H310" s="30">
        <f>COUNTIF(I310:I310,"&gt;0")</f>
        <v>0</v>
      </c>
      <c r="I310" s="346" t="s">
        <v>158</v>
      </c>
    </row>
    <row r="311" spans="1:12" x14ac:dyDescent="0.3">
      <c r="A311" s="89"/>
      <c r="B311" s="90"/>
      <c r="C311" s="91"/>
      <c r="D311" s="90"/>
      <c r="E311" s="92"/>
      <c r="F311" s="111"/>
      <c r="G311" s="36" t="s">
        <v>8</v>
      </c>
      <c r="H311" s="37">
        <f>COUNTIF(I311:I311,"&gt;0")</f>
        <v>0</v>
      </c>
      <c r="I311" s="129"/>
    </row>
    <row r="312" spans="1:12" x14ac:dyDescent="0.3">
      <c r="A312" s="85"/>
      <c r="B312" s="86"/>
      <c r="C312" s="74"/>
      <c r="D312" s="86"/>
      <c r="E312" s="87"/>
      <c r="F312" s="110"/>
      <c r="G312" s="23" t="s">
        <v>4</v>
      </c>
      <c r="H312" s="24">
        <f>COUNTIF(I312:I312,"=С")</f>
        <v>1</v>
      </c>
      <c r="I312" s="380" t="s">
        <v>5</v>
      </c>
    </row>
    <row r="313" spans="1:12" x14ac:dyDescent="0.3">
      <c r="A313" s="85" t="s">
        <v>109</v>
      </c>
      <c r="B313" s="86" t="s">
        <v>100</v>
      </c>
      <c r="C313" s="74">
        <v>69575</v>
      </c>
      <c r="D313" s="96">
        <v>0.8</v>
      </c>
      <c r="E313" s="87" t="s">
        <v>151</v>
      </c>
      <c r="F313" s="185" t="s">
        <v>152</v>
      </c>
      <c r="G313" s="29" t="s">
        <v>7</v>
      </c>
      <c r="H313" s="30">
        <f>COUNTIF(I313:I313,"&gt;0")</f>
        <v>1</v>
      </c>
      <c r="I313" s="178">
        <v>6.4</v>
      </c>
    </row>
    <row r="314" spans="1:12" x14ac:dyDescent="0.3">
      <c r="A314" s="89"/>
      <c r="B314" s="90"/>
      <c r="C314" s="91"/>
      <c r="D314" s="90"/>
      <c r="E314" s="92"/>
      <c r="F314" s="111"/>
      <c r="G314" s="36" t="s">
        <v>8</v>
      </c>
      <c r="H314" s="37">
        <f>COUNTIF(I314:I314,"&gt;0")</f>
        <v>0</v>
      </c>
      <c r="I314" s="129"/>
    </row>
    <row r="315" spans="1:12" x14ac:dyDescent="0.3">
      <c r="A315" s="80"/>
      <c r="B315" s="81"/>
      <c r="C315" s="82"/>
      <c r="D315" s="81"/>
      <c r="E315" s="83"/>
      <c r="F315" s="109"/>
      <c r="G315" s="23" t="s">
        <v>4</v>
      </c>
      <c r="H315" s="24">
        <f>COUNTIF(I315:I315,"=С")</f>
        <v>1</v>
      </c>
      <c r="I315" s="122" t="s">
        <v>5</v>
      </c>
    </row>
    <row r="316" spans="1:12" x14ac:dyDescent="0.3">
      <c r="A316" s="85" t="s">
        <v>109</v>
      </c>
      <c r="B316" s="86" t="s">
        <v>100</v>
      </c>
      <c r="C316" s="74">
        <v>68128</v>
      </c>
      <c r="D316" s="86">
        <v>0.8</v>
      </c>
      <c r="E316" s="87" t="s">
        <v>83</v>
      </c>
      <c r="F316" s="110" t="s">
        <v>81</v>
      </c>
      <c r="G316" s="29" t="s">
        <v>7</v>
      </c>
      <c r="H316" s="30">
        <f>COUNTIF(I316:I316,"&gt;0")</f>
        <v>1</v>
      </c>
      <c r="I316" s="391">
        <v>5.35</v>
      </c>
    </row>
    <row r="317" spans="1:12" x14ac:dyDescent="0.3">
      <c r="A317" s="89"/>
      <c r="B317" s="90"/>
      <c r="C317" s="91"/>
      <c r="D317" s="90"/>
      <c r="E317" s="92"/>
      <c r="F317" s="111"/>
      <c r="G317" s="36" t="s">
        <v>8</v>
      </c>
      <c r="H317" s="37">
        <f>COUNTIF(I317:I317,"&gt;0")</f>
        <v>0</v>
      </c>
      <c r="I317" s="129"/>
    </row>
    <row r="318" spans="1:12" x14ac:dyDescent="0.3">
      <c r="A318" s="94"/>
      <c r="B318" s="81"/>
      <c r="C318" s="95"/>
      <c r="D318" s="81"/>
      <c r="E318" s="83"/>
      <c r="F318" s="109"/>
      <c r="G318" s="23" t="s">
        <v>4</v>
      </c>
      <c r="H318" s="24">
        <f>COUNTIF(I318:I318,"=С")</f>
        <v>1</v>
      </c>
      <c r="I318" s="122" t="s">
        <v>5</v>
      </c>
    </row>
    <row r="319" spans="1:12" x14ac:dyDescent="0.3">
      <c r="A319" s="85" t="s">
        <v>109</v>
      </c>
      <c r="B319" s="112" t="s">
        <v>102</v>
      </c>
      <c r="C319" s="97">
        <v>69691</v>
      </c>
      <c r="D319" s="86">
        <v>0.5</v>
      </c>
      <c r="E319" s="87" t="s">
        <v>6</v>
      </c>
      <c r="F319" s="110" t="s">
        <v>153</v>
      </c>
      <c r="G319" s="29" t="s">
        <v>7</v>
      </c>
      <c r="H319" s="30">
        <f>COUNTIF(I319:I319,"&gt;0")</f>
        <v>0</v>
      </c>
      <c r="I319" s="346" t="s">
        <v>158</v>
      </c>
    </row>
    <row r="320" spans="1:12" x14ac:dyDescent="0.3">
      <c r="A320" s="98"/>
      <c r="B320" s="90"/>
      <c r="C320" s="99"/>
      <c r="D320" s="90"/>
      <c r="E320" s="92"/>
      <c r="F320" s="111"/>
      <c r="G320" s="36" t="s">
        <v>8</v>
      </c>
      <c r="H320" s="37">
        <f>COUNTIF(I320:I320,"&gt;0")</f>
        <v>0</v>
      </c>
      <c r="I320" s="129"/>
      <c r="L320" s="397"/>
    </row>
    <row r="321" spans="1:9" x14ac:dyDescent="0.3">
      <c r="A321" s="94"/>
      <c r="B321" s="81"/>
      <c r="C321" s="95"/>
      <c r="D321" s="94"/>
      <c r="E321" s="83"/>
      <c r="F321" s="109"/>
      <c r="G321" s="23" t="s">
        <v>4</v>
      </c>
      <c r="H321" s="24">
        <f>COUNTIF(I321:I321,"=С")</f>
        <v>0</v>
      </c>
      <c r="I321" s="121"/>
    </row>
    <row r="322" spans="1:9" x14ac:dyDescent="0.3">
      <c r="A322" s="96" t="s">
        <v>109</v>
      </c>
      <c r="B322" s="114" t="s">
        <v>103</v>
      </c>
      <c r="C322" s="184">
        <v>69701</v>
      </c>
      <c r="D322" s="96">
        <v>0.5</v>
      </c>
      <c r="E322" s="87" t="s">
        <v>161</v>
      </c>
      <c r="F322" s="185" t="s">
        <v>138</v>
      </c>
      <c r="G322" s="29" t="s">
        <v>7</v>
      </c>
      <c r="H322" s="30">
        <f>COUNTIF(I322:I322,"&gt;0")</f>
        <v>0</v>
      </c>
      <c r="I322" s="125"/>
    </row>
    <row r="323" spans="1:9" x14ac:dyDescent="0.3">
      <c r="A323" s="98"/>
      <c r="B323" s="90"/>
      <c r="C323" s="99"/>
      <c r="D323" s="98"/>
      <c r="E323" s="92"/>
      <c r="F323" s="111"/>
      <c r="G323" s="36" t="s">
        <v>8</v>
      </c>
      <c r="H323" s="37">
        <f>COUNTIF(I323:I323,"&gt;0")</f>
        <v>0</v>
      </c>
      <c r="I323" s="129"/>
    </row>
    <row r="324" spans="1:9" x14ac:dyDescent="0.3">
      <c r="A324" s="85"/>
      <c r="B324" s="86"/>
      <c r="C324" s="74"/>
      <c r="D324" s="86"/>
      <c r="E324" s="87"/>
      <c r="F324" s="110"/>
      <c r="G324" s="23" t="s">
        <v>4</v>
      </c>
      <c r="H324" s="24">
        <f>COUNTIF(I324:I324,"=С")</f>
        <v>1</v>
      </c>
      <c r="I324" s="122" t="s">
        <v>5</v>
      </c>
    </row>
    <row r="325" spans="1:9" x14ac:dyDescent="0.3">
      <c r="A325" s="85" t="s">
        <v>109</v>
      </c>
      <c r="B325" s="112" t="s">
        <v>102</v>
      </c>
      <c r="C325" s="74">
        <v>68039</v>
      </c>
      <c r="D325" s="86">
        <v>0.5</v>
      </c>
      <c r="E325" s="87" t="s">
        <v>83</v>
      </c>
      <c r="F325" s="110" t="s">
        <v>94</v>
      </c>
      <c r="G325" s="29" t="s">
        <v>7</v>
      </c>
      <c r="H325" s="30">
        <f>COUNTIF(I325:I325,"&gt;0")</f>
        <v>1</v>
      </c>
      <c r="I325" s="178">
        <v>5.5</v>
      </c>
    </row>
    <row r="326" spans="1:9" x14ac:dyDescent="0.3">
      <c r="A326" s="89"/>
      <c r="B326" s="90"/>
      <c r="C326" s="91"/>
      <c r="D326" s="90"/>
      <c r="E326" s="92"/>
      <c r="F326" s="111"/>
      <c r="G326" s="36" t="s">
        <v>8</v>
      </c>
      <c r="H326" s="37">
        <f>COUNTIF(I326:I326,"&gt;0")</f>
        <v>0</v>
      </c>
      <c r="I326" s="129"/>
    </row>
    <row r="327" spans="1:9" x14ac:dyDescent="0.3">
      <c r="A327" s="85"/>
      <c r="B327" s="86"/>
      <c r="C327" s="74"/>
      <c r="D327" s="86"/>
      <c r="E327" s="87"/>
      <c r="F327" s="110"/>
      <c r="G327" s="23" t="s">
        <v>4</v>
      </c>
      <c r="H327" s="24">
        <f>COUNTIF(I327:I327,"=С")</f>
        <v>1</v>
      </c>
      <c r="I327" s="122" t="s">
        <v>5</v>
      </c>
    </row>
    <row r="328" spans="1:9" x14ac:dyDescent="0.3">
      <c r="A328" s="85" t="s">
        <v>113</v>
      </c>
      <c r="B328" s="86" t="s">
        <v>100</v>
      </c>
      <c r="C328" s="74">
        <v>68116</v>
      </c>
      <c r="D328" s="86">
        <v>0.75</v>
      </c>
      <c r="E328" s="87" t="s">
        <v>111</v>
      </c>
      <c r="F328" s="110" t="s">
        <v>82</v>
      </c>
      <c r="G328" s="29" t="s">
        <v>7</v>
      </c>
      <c r="H328" s="30">
        <f>COUNTIF(I328:I328,"&gt;0")</f>
        <v>1</v>
      </c>
      <c r="I328" s="126">
        <v>8</v>
      </c>
    </row>
    <row r="329" spans="1:9" x14ac:dyDescent="0.3">
      <c r="A329" s="89"/>
      <c r="B329" s="90"/>
      <c r="C329" s="91"/>
      <c r="D329" s="90"/>
      <c r="E329" s="92"/>
      <c r="F329" s="111"/>
      <c r="G329" s="36" t="s">
        <v>8</v>
      </c>
      <c r="H329" s="37">
        <f>COUNTIF(I329:I329,"&gt;0")</f>
        <v>0</v>
      </c>
      <c r="I329" s="129"/>
    </row>
    <row r="330" spans="1:9" x14ac:dyDescent="0.3">
      <c r="A330" s="85"/>
      <c r="B330" s="112"/>
      <c r="C330" s="74"/>
      <c r="D330" s="112"/>
      <c r="E330" s="142"/>
      <c r="F330" s="110"/>
      <c r="G330" s="23" t="s">
        <v>4</v>
      </c>
      <c r="H330" s="24">
        <f>COUNTIF(I330:I330,"=С")</f>
        <v>0</v>
      </c>
      <c r="I330" s="121"/>
    </row>
    <row r="331" spans="1:9" x14ac:dyDescent="0.3">
      <c r="A331" s="85" t="s">
        <v>109</v>
      </c>
      <c r="B331" s="112" t="s">
        <v>37</v>
      </c>
      <c r="C331" s="74">
        <v>68353</v>
      </c>
      <c r="D331" s="112">
        <v>0.75</v>
      </c>
      <c r="E331" s="142" t="s">
        <v>83</v>
      </c>
      <c r="F331" s="185" t="s">
        <v>86</v>
      </c>
      <c r="G331" s="29" t="s">
        <v>7</v>
      </c>
      <c r="H331" s="30">
        <f>COUNTIF(I331:I331,"&gt;0")</f>
        <v>0</v>
      </c>
      <c r="I331" s="347" t="s">
        <v>12</v>
      </c>
    </row>
    <row r="332" spans="1:9" x14ac:dyDescent="0.3">
      <c r="A332" s="89"/>
      <c r="B332" s="90"/>
      <c r="C332" s="91"/>
      <c r="D332" s="90"/>
      <c r="E332" s="92"/>
      <c r="F332" s="111"/>
      <c r="G332" s="36" t="s">
        <v>8</v>
      </c>
      <c r="H332" s="37">
        <f>COUNTIF(I332:I332,"&gt;0")</f>
        <v>0</v>
      </c>
      <c r="I332" s="129"/>
    </row>
    <row r="333" spans="1:9" x14ac:dyDescent="0.3">
      <c r="A333" s="200"/>
      <c r="B333" s="201"/>
      <c r="C333" s="252"/>
      <c r="D333" s="201"/>
      <c r="E333" s="254"/>
      <c r="F333" s="340"/>
      <c r="G333" s="23" t="s">
        <v>4</v>
      </c>
      <c r="H333" s="24">
        <f>COUNTIF(I333:I333,"=С")</f>
        <v>0</v>
      </c>
      <c r="I333" s="121"/>
    </row>
    <row r="334" spans="1:9" x14ac:dyDescent="0.3">
      <c r="A334" s="187" t="s">
        <v>108</v>
      </c>
      <c r="B334" s="188" t="s">
        <v>103</v>
      </c>
      <c r="C334" s="191">
        <v>69571</v>
      </c>
      <c r="D334" s="188">
        <v>0.7</v>
      </c>
      <c r="E334" s="189" t="s">
        <v>154</v>
      </c>
      <c r="F334" s="190" t="s">
        <v>155</v>
      </c>
      <c r="G334" s="29" t="s">
        <v>7</v>
      </c>
      <c r="H334" s="30">
        <f>COUNTIF(I334:I334,"&gt;0")</f>
        <v>0</v>
      </c>
      <c r="I334" s="125"/>
    </row>
    <row r="335" spans="1:9" x14ac:dyDescent="0.3">
      <c r="A335" s="195"/>
      <c r="B335" s="196"/>
      <c r="C335" s="236"/>
      <c r="D335" s="196"/>
      <c r="E335" s="198"/>
      <c r="F335" s="199"/>
      <c r="G335" s="36" t="s">
        <v>8</v>
      </c>
      <c r="H335" s="37">
        <f>COUNTIF(I335:I335,"&gt;0")</f>
        <v>0</v>
      </c>
      <c r="I335" s="129"/>
    </row>
    <row r="336" spans="1:9" x14ac:dyDescent="0.3">
      <c r="A336" s="200"/>
      <c r="B336" s="201"/>
      <c r="C336" s="252"/>
      <c r="D336" s="201"/>
      <c r="E336" s="254"/>
      <c r="F336" s="340"/>
      <c r="G336" s="23" t="s">
        <v>4</v>
      </c>
      <c r="H336" s="24">
        <f>COUNTIF(I336:I336,"=С")</f>
        <v>0</v>
      </c>
      <c r="I336" s="121"/>
    </row>
    <row r="337" spans="1:9" x14ac:dyDescent="0.3">
      <c r="A337" s="187" t="s">
        <v>108</v>
      </c>
      <c r="B337" s="188" t="s">
        <v>102</v>
      </c>
      <c r="C337" s="191">
        <v>68628</v>
      </c>
      <c r="D337" s="188">
        <v>0.5</v>
      </c>
      <c r="E337" s="193" t="s">
        <v>156</v>
      </c>
      <c r="F337" s="190" t="s">
        <v>157</v>
      </c>
      <c r="G337" s="29" t="s">
        <v>7</v>
      </c>
      <c r="H337" s="30">
        <f>COUNTIF(I337:I337,"&gt;0")</f>
        <v>0</v>
      </c>
      <c r="I337" s="125"/>
    </row>
    <row r="338" spans="1:9" ht="18" customHeight="1" x14ac:dyDescent="0.3">
      <c r="A338" s="195"/>
      <c r="B338" s="196"/>
      <c r="C338" s="236"/>
      <c r="D338" s="196"/>
      <c r="E338" s="198"/>
      <c r="F338" s="199"/>
      <c r="G338" s="36" t="s">
        <v>8</v>
      </c>
      <c r="H338" s="37">
        <f>COUNTIF(I338:I338,"&gt;0")</f>
        <v>0</v>
      </c>
      <c r="I338" s="129"/>
    </row>
    <row r="339" spans="1:9" x14ac:dyDescent="0.3">
      <c r="A339" s="375"/>
      <c r="B339" s="375"/>
      <c r="C339" s="376" t="s">
        <v>165</v>
      </c>
      <c r="D339" s="377">
        <f>SUM(D303:D338)</f>
        <v>8.3000000000000007</v>
      </c>
      <c r="E339" s="378"/>
      <c r="F339" s="379"/>
      <c r="G339" s="375"/>
      <c r="H339" s="375"/>
      <c r="I339" s="375"/>
    </row>
    <row r="340" spans="1:9" x14ac:dyDescent="0.3">
      <c r="A340" s="375"/>
      <c r="B340" s="375"/>
      <c r="C340" s="376" t="s">
        <v>166</v>
      </c>
      <c r="D340" s="377">
        <f>COUNT(D303:D338)</f>
        <v>12</v>
      </c>
      <c r="E340" s="378"/>
      <c r="F340" s="379"/>
      <c r="G340" s="375"/>
      <c r="H340" s="375"/>
      <c r="I340" s="37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Golubev</dc:creator>
  <cp:lastModifiedBy>Yury Golubev</cp:lastModifiedBy>
  <dcterms:created xsi:type="dcterms:W3CDTF">2021-03-24T10:47:12Z</dcterms:created>
  <dcterms:modified xsi:type="dcterms:W3CDTF">2022-05-20T11:12:11Z</dcterms:modified>
</cp:coreProperties>
</file>