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5AFAD5BA-A337-4C7F-A7A9-5FB5D0DB5B4A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3" l="1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I56" i="3"/>
  <c r="I55" i="3"/>
  <c r="I19" i="3" s="1"/>
  <c r="I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I33" i="3"/>
  <c r="I27" i="3" s="1"/>
  <c r="I32" i="3"/>
  <c r="I31" i="3"/>
  <c r="I30" i="3"/>
  <c r="I29" i="3" s="1"/>
  <c r="I28" i="3"/>
  <c r="I22" i="3"/>
  <c r="I20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24" i="3" l="1"/>
  <c r="I23" i="3"/>
  <c r="I21" i="3"/>
  <c r="I26" i="3"/>
  <c r="I25" i="3"/>
</calcChain>
</file>

<file path=xl/sharedStrings.xml><?xml version="1.0" encoding="utf-8"?>
<sst xmlns="http://schemas.openxmlformats.org/spreadsheetml/2006/main" count="328" uniqueCount="95">
  <si>
    <t>СТ</t>
  </si>
  <si>
    <t>ГР</t>
  </si>
  <si>
    <t>ДОБ</t>
  </si>
  <si>
    <t>ЧАСЫ</t>
  </si>
  <si>
    <t xml:space="preserve"> план</t>
  </si>
  <si>
    <t>С</t>
  </si>
  <si>
    <t xml:space="preserve"> факт</t>
  </si>
  <si>
    <t>доп смена</t>
  </si>
  <si>
    <t>Больничные за смену</t>
  </si>
  <si>
    <t xml:space="preserve">Кол-во специалистов в сутки (00:00-00:00) </t>
  </si>
  <si>
    <t>Общее кол-во часов в сутки</t>
  </si>
  <si>
    <t>Кол-во отсутствующих в смену (Б, О, А, НН)</t>
  </si>
  <si>
    <t>Отсутствующие по иным причинам (О, А, НН)</t>
  </si>
  <si>
    <t>кол-во ставок за сутки</t>
  </si>
  <si>
    <t>кол-во ставок 2/2</t>
  </si>
  <si>
    <t>кол-во ставок в доп за сутки 11 ч</t>
  </si>
  <si>
    <t>Кол-во доп часов за сутки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</si>
  <si>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</si>
  <si>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</si>
  <si>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</si>
  <si>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</si>
  <si>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08:00-20:00</t>
  </si>
  <si>
    <t>Юферева Анна Владимировна</t>
  </si>
  <si>
    <t>Кочеткова Ксения Львовна</t>
  </si>
  <si>
    <t>Шведа Елена Владимировна</t>
  </si>
  <si>
    <t>АДМИНЫ</t>
  </si>
  <si>
    <t>Р</t>
  </si>
  <si>
    <t>09:00-18:00</t>
  </si>
  <si>
    <t>Чириков Михаил Николаевич</t>
  </si>
  <si>
    <t>07:00-19:00</t>
  </si>
  <si>
    <t>Седых Юлиана Михайловна</t>
  </si>
  <si>
    <t>07:00 - 19:00</t>
  </si>
  <si>
    <t>Скрябина Виктория Геннадьевна</t>
  </si>
  <si>
    <t>ВО в смену</t>
  </si>
  <si>
    <t>О-О</t>
  </si>
  <si>
    <t>Мельникова Юлиана Александровна</t>
  </si>
  <si>
    <t>9:00-21:00</t>
  </si>
  <si>
    <t>Кочкина Ирина Владимировна</t>
  </si>
  <si>
    <t>8:00-20:00</t>
  </si>
  <si>
    <t>Шелегова Елена Васильевна</t>
  </si>
  <si>
    <t>Пономарёва Наталья Александровна</t>
  </si>
  <si>
    <t>Вавилова Валентина Ивановна</t>
  </si>
  <si>
    <t>О-ВО</t>
  </si>
  <si>
    <t>Гарбуз Наталья Александровна</t>
  </si>
  <si>
    <t>Бараева Светлана Владимировна</t>
  </si>
  <si>
    <t>УРМ-ВО</t>
  </si>
  <si>
    <t>Жесткова Анна Сергеевна</t>
  </si>
  <si>
    <t>09:00 - 21:00</t>
  </si>
  <si>
    <t>Колебакина Надежда Юрьевна</t>
  </si>
  <si>
    <t>08:00 - 20:00</t>
  </si>
  <si>
    <t>Морозова Наталья Александровна</t>
  </si>
  <si>
    <t xml:space="preserve">Дуляпина Анастасия Вячеславовна </t>
  </si>
  <si>
    <t>Сыкчина Анастасия Сергеевна</t>
  </si>
  <si>
    <t>Горева Наталья Сергеевна</t>
  </si>
  <si>
    <t>Шутова Анастасия Ивановна</t>
  </si>
  <si>
    <t>Зуляр Екатерина  Николаевна</t>
  </si>
  <si>
    <t>Частикова Елена Васильевна</t>
  </si>
  <si>
    <t>Шарапова Дарья Николаевна</t>
  </si>
  <si>
    <t>Нестерова Елизавета Владимировна</t>
  </si>
  <si>
    <t>Кузнецова Надежда Алексеевна</t>
  </si>
  <si>
    <t>Приходько Елена Николаевна</t>
  </si>
  <si>
    <t>Максимова Ирина Ивановна</t>
  </si>
  <si>
    <t>Слаутина Анна Эдуардовна</t>
  </si>
  <si>
    <t>Набатчикова Анна Юрьевна</t>
  </si>
  <si>
    <t>Земцова Любовь Валерьевна</t>
  </si>
  <si>
    <t>Гаджиибрагимова Фатима Марифовна</t>
  </si>
  <si>
    <t>Сыкчина Валерия Олеговна</t>
  </si>
  <si>
    <t>Старцева Наталья Павловна</t>
  </si>
  <si>
    <t>Дудорова Ольга Викторовна</t>
  </si>
  <si>
    <t xml:space="preserve">Губченко Светлана Владимировна </t>
  </si>
  <si>
    <t xml:space="preserve">Кучер Наталья Романовна </t>
  </si>
  <si>
    <t xml:space="preserve">Гапич Людмила Николаевна </t>
  </si>
  <si>
    <t xml:space="preserve">Гай Александра Валерьевна </t>
  </si>
  <si>
    <t xml:space="preserve">Фалалеева Антонина Сергеевна </t>
  </si>
  <si>
    <t>Воронова Евгения Владимировна</t>
  </si>
  <si>
    <t>Загребина Ксения Андреевна</t>
  </si>
  <si>
    <t>Воробьева Елена Андреевна</t>
  </si>
  <si>
    <t>Чудиновских Елена Анатольевна</t>
  </si>
  <si>
    <t>Шевелева Анастасия Ивановна</t>
  </si>
  <si>
    <t>Игумнова Светлана Юрьевна</t>
  </si>
  <si>
    <t>кол-во ставок 5/2 день</t>
  </si>
  <si>
    <t>ОПЕРАТОРЫ 5/2</t>
  </si>
  <si>
    <t>УРМ-О</t>
  </si>
  <si>
    <t>07:00-16:00</t>
  </si>
  <si>
    <t>РГ</t>
  </si>
  <si>
    <t>СС</t>
  </si>
  <si>
    <t>07:00 - 16:00</t>
  </si>
  <si>
    <t>10:00 - 19:00</t>
  </si>
  <si>
    <t>08:00 - 17:00</t>
  </si>
  <si>
    <t>Б</t>
  </si>
  <si>
    <t>8:00-17:00</t>
  </si>
  <si>
    <t>СР</t>
  </si>
  <si>
    <t>О</t>
  </si>
  <si>
    <t>Отпуска за смену (А, НН)</t>
  </si>
  <si>
    <t>Отпуска за смену (О)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</si>
</sst>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9"/>
      <color theme="0"/>
      <name val="Century"/>
      <family val="1"/>
      <charset val="204"/>
    </font>
    <font>
      <b/>
      <sz val="8"/>
      <color theme="0"/>
      <name val="Century"/>
      <family val="1"/>
      <charset val="204"/>
    </font>
    <font>
      <b/>
      <sz val="8"/>
      <name val="Century"/>
      <family val="1"/>
      <charset val="204"/>
    </font>
    <font>
      <sz val="9"/>
      <color theme="1"/>
      <name val="Calibri"/>
      <family val="2"/>
      <scheme val="minor"/>
    </font>
    <font>
      <sz val="8"/>
      <color theme="1"/>
      <name val="Century"/>
      <family val="1"/>
      <charset val="204"/>
    </font>
    <font>
      <b/>
      <sz val="9"/>
      <name val="Century"/>
      <family val="1"/>
      <charset val="204"/>
    </font>
    <font>
      <sz val="9"/>
      <color theme="1"/>
      <name val="Century"/>
      <family val="1"/>
      <charset val="204"/>
    </font>
    <font>
      <sz val="8"/>
      <color theme="1"/>
      <name val="Calibri"/>
      <family val="2"/>
      <scheme val="minor"/>
    </font>
    <font>
      <b/>
      <sz val="10"/>
      <color theme="0"/>
      <name val="Century"/>
      <family val="1"/>
      <charset val="204"/>
    </font>
    <font>
      <b/>
      <sz val="8"/>
      <color theme="9" tint="-0.749992370372631"/>
      <name val="Century"/>
      <family val="1"/>
      <charset val="204"/>
    </font>
    <font>
      <b/>
      <sz val="8"/>
      <color theme="1" tint="0.34998626667073579"/>
      <name val="Century"/>
      <family val="1"/>
      <charset val="204"/>
    </font>
    <font>
      <sz val="8"/>
      <color theme="9" tint="-0.499984740745262"/>
      <name val="Century"/>
      <family val="1"/>
      <charset val="204"/>
    </font>
    <font>
      <b/>
      <sz val="10"/>
      <color rgb="FF333333"/>
      <name val="Arial"/>
      <family val="2"/>
      <charset val="204"/>
    </font>
    <font>
      <sz val="9"/>
      <color theme="0"/>
      <name val="Calibri"/>
      <family val="2"/>
      <charset val="204"/>
      <scheme val="minor"/>
    </font>
    <font>
      <sz val="8"/>
      <color theme="8" tint="0.79998168889431442"/>
      <name val="Century"/>
      <family val="1"/>
      <charset val="204"/>
    </font>
    <font>
      <sz val="8"/>
      <color theme="9" tint="-0.249977111117893"/>
      <name val="Century"/>
      <family val="1"/>
      <charset val="204"/>
    </font>
    <font>
      <sz val="8"/>
      <color theme="9" tint="-9.9978637043366805E-2"/>
      <name val="Century"/>
      <family val="1"/>
      <charset val="204"/>
    </font>
    <font>
      <sz val="8"/>
      <name val="Century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BB0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3" fillId="3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8" fillId="3" borderId="6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1" fontId="9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5" fillId="3" borderId="1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3" borderId="4" xfId="0" applyFont="1" applyFill="1" applyBorder="1"/>
    <xf numFmtId="0" fontId="5" fillId="3" borderId="0" xfId="0" applyFont="1" applyFill="1" applyBorder="1" applyAlignment="1">
      <alignment horizontal="center" vertical="top"/>
    </xf>
    <xf numFmtId="0" fontId="5" fillId="3" borderId="6" xfId="0" applyFont="1" applyFill="1" applyBorder="1"/>
    <xf numFmtId="0" fontId="5" fillId="3" borderId="0" xfId="0" applyFont="1" applyFill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2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0" fontId="8" fillId="3" borderId="12" xfId="0" applyFont="1" applyFill="1" applyBorder="1"/>
    <xf numFmtId="0" fontId="5" fillId="3" borderId="14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8" fillId="3" borderId="10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5" fillId="3" borderId="15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3" borderId="8" xfId="0" applyFont="1" applyFill="1" applyBorder="1"/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8" fillId="3" borderId="19" xfId="0" applyFont="1" applyFill="1" applyBorder="1"/>
    <xf numFmtId="0" fontId="8" fillId="3" borderId="17" xfId="0" applyFont="1" applyFill="1" applyBorder="1"/>
    <xf numFmtId="0" fontId="8" fillId="3" borderId="2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8" fillId="3" borderId="0" xfId="0" applyFont="1" applyFill="1" applyBorder="1"/>
    <xf numFmtId="0" fontId="5" fillId="3" borderId="20" xfId="0" applyFont="1" applyFill="1" applyBorder="1" applyAlignment="1">
      <alignment vertical="center"/>
    </xf>
    <xf numFmtId="0" fontId="8" fillId="3" borderId="1" xfId="0" applyFont="1" applyFill="1" applyBorder="1"/>
    <xf numFmtId="0" fontId="5" fillId="3" borderId="4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8" fillId="3" borderId="16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8" fillId="3" borderId="21" xfId="0" applyFont="1" applyFill="1" applyBorder="1"/>
    <xf numFmtId="0" fontId="5" fillId="3" borderId="4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center" vertical="center"/>
    </xf>
    <xf numFmtId="0" fontId="8" fillId="3" borderId="22" xfId="0" applyFont="1" applyFill="1" applyBorder="1"/>
    <xf numFmtId="0" fontId="8" fillId="3" borderId="17" xfId="0" applyFont="1" applyFill="1" applyBorder="1" applyAlignment="1"/>
    <xf numFmtId="0" fontId="8" fillId="3" borderId="19" xfId="0" applyFont="1" applyFill="1" applyBorder="1" applyAlignment="1"/>
    <xf numFmtId="0" fontId="5" fillId="3" borderId="7" xfId="0" applyFont="1" applyFill="1" applyBorder="1" applyAlignment="1">
      <alignment vertical="center"/>
    </xf>
    <xf numFmtId="0" fontId="13" fillId="0" borderId="5" xfId="0" applyFont="1" applyBorder="1"/>
    <xf numFmtId="0" fontId="14" fillId="2" borderId="2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12" fillId="3" borderId="2" xfId="0" applyFont="1" applyFill="1" applyBorder="1" applyAlignment="1">
      <alignment horizontal="center" vertical="top"/>
    </xf>
    <xf numFmtId="0" fontId="12" fillId="4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top"/>
    </xf>
    <xf numFmtId="1" fontId="1" fillId="5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top"/>
    </xf>
    <xf numFmtId="0" fontId="15" fillId="4" borderId="7" xfId="0" applyFont="1" applyFill="1" applyBorder="1" applyAlignment="1">
      <alignment horizontal="center" vertical="top"/>
    </xf>
    <xf numFmtId="0" fontId="16" fillId="4" borderId="2" xfId="0" applyFont="1" applyFill="1" applyBorder="1" applyAlignment="1">
      <alignment horizontal="center" vertical="top"/>
    </xf>
    <xf numFmtId="0" fontId="5" fillId="9" borderId="0" xfId="0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10" borderId="0" xfId="0" applyFont="1" applyFill="1" applyBorder="1" applyAlignment="1">
      <alignment horizontal="center" vertical="top"/>
    </xf>
    <xf numFmtId="0" fontId="17" fillId="3" borderId="2" xfId="0" applyFont="1" applyFill="1" applyBorder="1" applyAlignment="1">
      <alignment horizontal="center" vertical="top"/>
    </xf>
    <xf numFmtId="0" fontId="18" fillId="4" borderId="0" xfId="0" applyFont="1" applyFill="1" applyBorder="1" applyAlignment="1">
      <alignment horizontal="center" vertical="top"/>
    </xf>
    <xf numFmtId="0" fontId="18" fillId="1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topLeftCell="A139" zoomScale="85" zoomScaleNormal="85" workbookViewId="0">
      <selection activeCell="O20" sqref="O19:O20"/>
    </sheetView>
  </sheetViews>
  <sheetFormatPr defaultRowHeight="15" x14ac:dyDescent="0.25"/>
  <cols>
    <col min="2" max="2" width="10.42578125" bestFit="1" customWidth="1"/>
    <col min="3" max="3" width="8" customWidth="1"/>
    <col min="4" max="4" width="10.85546875" bestFit="1" customWidth="1"/>
    <col min="5" max="5" width="10.5703125" customWidth="1"/>
    <col min="6" max="6" width="33" customWidth="1"/>
    <col min="7" max="7" width="8.140625" customWidth="1"/>
    <col min="8" max="8" width="14" customWidth="1"/>
    <col min="9" max="9" width="5.5703125" customWidth="1"/>
  </cols>
  <sheetData>
    <row r="1" spans="1:9" x14ac:dyDescent="0.25">
      <c r="A1" s="1"/>
      <c r="B1" s="2"/>
      <c r="C1" s="2"/>
      <c r="D1" s="2"/>
      <c r="E1" s="2">
        <v>2022</v>
      </c>
      <c r="F1" s="3"/>
      <c r="G1" s="2"/>
      <c r="H1" s="2"/>
      <c r="I1" s="92"/>
    </row>
    <row r="2" spans="1:9" x14ac:dyDescent="0.25">
      <c r="A2" s="4"/>
      <c r="B2" s="5"/>
      <c r="C2" s="5"/>
      <c r="D2" s="5"/>
      <c r="E2" s="5"/>
      <c r="F2" s="6"/>
      <c r="G2" s="5"/>
      <c r="H2" s="5"/>
      <c r="I2" s="93" t="s">
        <v>91</v>
      </c>
    </row>
    <row r="3" spans="1:9" x14ac:dyDescent="0.25">
      <c r="A3" s="7" t="s">
        <v>0</v>
      </c>
      <c r="B3" s="8" t="s">
        <v>1</v>
      </c>
      <c r="C3" s="8" t="s">
        <v>2</v>
      </c>
      <c r="D3" s="9"/>
      <c r="E3" s="9" t="s">
        <v>3</v>
      </c>
      <c r="F3" s="10" t="s">
        <v>25</v>
      </c>
      <c r="G3" s="9"/>
      <c r="H3" s="9"/>
      <c r="I3" s="8">
        <v>11</v>
      </c>
    </row>
    <row r="4" spans="1:9" x14ac:dyDescent="0.25">
      <c r="A4" s="63"/>
      <c r="B4" s="12"/>
      <c r="C4" s="12"/>
      <c r="D4" s="13"/>
      <c r="E4" s="14"/>
      <c r="F4" s="15"/>
      <c r="G4" s="38" t="s">
        <v>4</v>
      </c>
      <c r="H4" s="94">
        <f>COUNTIF(I4:I4,"=С")</f>
        <v>1</v>
      </c>
      <c r="I4" s="109" t="s">
        <v>5</v>
      </c>
    </row>
    <row r="5" spans="1:9" x14ac:dyDescent="0.25">
      <c r="A5" s="64" t="s">
        <v>26</v>
      </c>
      <c r="B5" s="16"/>
      <c r="C5" s="16">
        <v>18050</v>
      </c>
      <c r="D5" s="17"/>
      <c r="E5" s="44" t="s">
        <v>27</v>
      </c>
      <c r="F5" s="18" t="s">
        <v>28</v>
      </c>
      <c r="G5" s="41" t="s">
        <v>6</v>
      </c>
      <c r="H5" s="95">
        <f>COUNTIF(I5:I5,"&gt;0")</f>
        <v>0</v>
      </c>
      <c r="I5" s="110"/>
    </row>
    <row r="6" spans="1:9" x14ac:dyDescent="0.25">
      <c r="A6" s="65"/>
      <c r="B6" s="12"/>
      <c r="C6" s="12"/>
      <c r="D6" s="13"/>
      <c r="E6" s="14"/>
      <c r="F6" s="15"/>
      <c r="G6" s="41" t="s">
        <v>7</v>
      </c>
      <c r="H6" s="95">
        <f>COUNTIF(I6:I6,"&gt;0")</f>
        <v>0</v>
      </c>
      <c r="I6" s="96"/>
    </row>
    <row r="7" spans="1:9" x14ac:dyDescent="0.25">
      <c r="A7" s="66"/>
      <c r="B7" s="67"/>
      <c r="C7" s="68"/>
      <c r="D7" s="57"/>
      <c r="E7" s="67"/>
      <c r="F7" s="69"/>
      <c r="G7" s="46" t="s">
        <v>4</v>
      </c>
      <c r="H7" s="94">
        <f>COUNTIF(I7:I7,"=С")</f>
        <v>1</v>
      </c>
      <c r="I7" s="97" t="s">
        <v>5</v>
      </c>
    </row>
    <row r="8" spans="1:9" x14ac:dyDescent="0.25">
      <c r="A8" s="64" t="s">
        <v>84</v>
      </c>
      <c r="B8" s="70"/>
      <c r="C8" s="52">
        <v>64503</v>
      </c>
      <c r="D8" s="11">
        <v>1</v>
      </c>
      <c r="E8" s="40" t="s">
        <v>21</v>
      </c>
      <c r="F8" s="71" t="s">
        <v>24</v>
      </c>
      <c r="G8" s="47" t="s">
        <v>6</v>
      </c>
      <c r="H8" s="95">
        <f>COUNTIF(I8:I8,"&gt;0")</f>
        <v>0</v>
      </c>
      <c r="I8" s="111" t="s">
        <v>92</v>
      </c>
    </row>
    <row r="9" spans="1:9" x14ac:dyDescent="0.25">
      <c r="A9" s="65"/>
      <c r="B9" s="55"/>
      <c r="C9" s="54"/>
      <c r="D9" s="72"/>
      <c r="E9" s="55"/>
      <c r="F9" s="73"/>
      <c r="G9" s="48" t="s">
        <v>7</v>
      </c>
      <c r="H9" s="100">
        <f>COUNTIF(I9:I9,"&gt;0")</f>
        <v>0</v>
      </c>
      <c r="I9" s="106"/>
    </row>
    <row r="10" spans="1:9" x14ac:dyDescent="0.25">
      <c r="A10" s="66"/>
      <c r="B10" s="67"/>
      <c r="C10" s="68"/>
      <c r="D10" s="57"/>
      <c r="E10" s="67"/>
      <c r="F10" s="69"/>
      <c r="G10" s="46" t="s">
        <v>4</v>
      </c>
      <c r="H10" s="94">
        <f>COUNTIF(I10:I10,"=С")</f>
        <v>0</v>
      </c>
      <c r="I10" s="107"/>
    </row>
    <row r="11" spans="1:9" x14ac:dyDescent="0.25">
      <c r="A11" s="64" t="s">
        <v>84</v>
      </c>
      <c r="B11" s="70"/>
      <c r="C11" s="52">
        <v>69637</v>
      </c>
      <c r="D11" s="11">
        <v>1</v>
      </c>
      <c r="E11" s="40" t="s">
        <v>29</v>
      </c>
      <c r="F11" s="71" t="s">
        <v>30</v>
      </c>
      <c r="G11" s="47" t="s">
        <v>6</v>
      </c>
      <c r="H11" s="95">
        <f>COUNTIF(I11:I11,"&gt;0")</f>
        <v>0</v>
      </c>
      <c r="I11" s="98"/>
    </row>
    <row r="12" spans="1:9" x14ac:dyDescent="0.25">
      <c r="A12" s="65"/>
      <c r="B12" s="12"/>
      <c r="C12" s="52"/>
      <c r="D12" s="11"/>
      <c r="E12" s="74"/>
      <c r="F12" s="71"/>
      <c r="G12" s="47" t="s">
        <v>7</v>
      </c>
      <c r="H12" s="95">
        <f>COUNTIF(I12:I12,"&gt;0")</f>
        <v>0</v>
      </c>
      <c r="I12" s="99"/>
    </row>
    <row r="13" spans="1:9" x14ac:dyDescent="0.25">
      <c r="A13" s="66"/>
      <c r="B13" s="57"/>
      <c r="C13" s="58"/>
      <c r="D13" s="57"/>
      <c r="E13" s="67"/>
      <c r="F13" s="75"/>
      <c r="G13" s="46" t="s">
        <v>4</v>
      </c>
      <c r="H13" s="94">
        <f>COUNTIF(I13:I13,"=С")</f>
        <v>0</v>
      </c>
      <c r="I13" s="107"/>
    </row>
    <row r="14" spans="1:9" x14ac:dyDescent="0.25">
      <c r="A14" s="64" t="s">
        <v>85</v>
      </c>
      <c r="B14" s="11"/>
      <c r="C14" s="12">
        <v>68620</v>
      </c>
      <c r="D14" s="11">
        <v>1</v>
      </c>
      <c r="E14" s="40" t="s">
        <v>31</v>
      </c>
      <c r="F14" s="45" t="s">
        <v>32</v>
      </c>
      <c r="G14" s="47" t="s">
        <v>6</v>
      </c>
      <c r="H14" s="95">
        <f>COUNTIF(I14:I14,"&gt;0")</f>
        <v>0</v>
      </c>
      <c r="I14" s="98"/>
    </row>
    <row r="15" spans="1:9" x14ac:dyDescent="0.25">
      <c r="A15" s="65"/>
      <c r="B15" s="72"/>
      <c r="C15" s="20"/>
      <c r="D15" s="72"/>
      <c r="E15" s="55"/>
      <c r="F15" s="56"/>
      <c r="G15" s="48" t="s">
        <v>7</v>
      </c>
      <c r="H15" s="100">
        <f>COUNTIF(I15:I15,"&gt;0")</f>
        <v>0</v>
      </c>
      <c r="I15" s="106"/>
    </row>
    <row r="16" spans="1:9" x14ac:dyDescent="0.25">
      <c r="A16" s="66"/>
      <c r="B16" s="76"/>
      <c r="C16" s="68"/>
      <c r="D16" s="57"/>
      <c r="E16" s="67"/>
      <c r="F16" s="75"/>
      <c r="G16" s="38" t="s">
        <v>4</v>
      </c>
      <c r="H16" s="94">
        <f>COUNTIF(I16:I16,"=С")</f>
        <v>1</v>
      </c>
      <c r="I16" s="97" t="s">
        <v>5</v>
      </c>
    </row>
    <row r="17" spans="1:9" x14ac:dyDescent="0.25">
      <c r="A17" s="64" t="s">
        <v>85</v>
      </c>
      <c r="B17" s="77"/>
      <c r="C17" s="52">
        <v>64504</v>
      </c>
      <c r="D17" s="11">
        <v>1</v>
      </c>
      <c r="E17" s="40" t="s">
        <v>29</v>
      </c>
      <c r="F17" s="45" t="s">
        <v>23</v>
      </c>
      <c r="G17" s="41" t="s">
        <v>6</v>
      </c>
      <c r="H17" s="95">
        <f>COUNTIF(I17:I17,"&gt;0")</f>
        <v>0</v>
      </c>
      <c r="I17" s="42"/>
    </row>
    <row r="18" spans="1:9" x14ac:dyDescent="0.25">
      <c r="A18" s="65"/>
      <c r="B18" s="19"/>
      <c r="C18" s="54"/>
      <c r="D18" s="72"/>
      <c r="E18" s="55"/>
      <c r="F18" s="56"/>
      <c r="G18" s="43" t="s">
        <v>7</v>
      </c>
      <c r="H18" s="100">
        <f>COUNTIF(I18:I18,"&gt;0")</f>
        <v>0</v>
      </c>
      <c r="I18" s="102"/>
    </row>
    <row r="19" spans="1:9" x14ac:dyDescent="0.25">
      <c r="A19" s="23"/>
      <c r="B19" s="23"/>
      <c r="C19" s="23"/>
      <c r="D19" s="23"/>
      <c r="E19" s="24"/>
      <c r="F19" s="28" t="s">
        <v>9</v>
      </c>
      <c r="G19" s="26"/>
      <c r="H19" s="26"/>
      <c r="I19" s="27">
        <f t="shared" ref="I19" si="0">I32+I55</f>
        <v>17</v>
      </c>
    </row>
    <row r="20" spans="1:9" x14ac:dyDescent="0.25">
      <c r="A20" s="23"/>
      <c r="B20" s="23"/>
      <c r="C20" s="23"/>
      <c r="D20" s="23"/>
      <c r="E20" s="24"/>
      <c r="F20" s="28" t="s">
        <v>10</v>
      </c>
      <c r="G20" s="26"/>
      <c r="H20" s="27"/>
      <c r="I20" s="27">
        <f t="shared" ref="I20" si="1">SUM(I59:I160,I36:I53)</f>
        <v>172</v>
      </c>
    </row>
    <row r="21" spans="1:9" x14ac:dyDescent="0.25">
      <c r="A21" s="23"/>
      <c r="B21" s="23"/>
      <c r="C21" s="23"/>
      <c r="D21" s="23"/>
      <c r="E21" s="24"/>
      <c r="F21" s="28" t="s">
        <v>11</v>
      </c>
      <c r="G21" s="29"/>
      <c r="H21" s="30"/>
      <c r="I21" s="103">
        <f t="shared" ref="I21" ca="1" si="2">COUNTIFS(I36:I409,"Б",OFFSET(I36:I409,-1,0),"С")+COUNTIFS(I36:I409,"О",OFFSET(I36:I409,-1,0),"С")+COUNTIFS(I36:I409,"А",OFFSET(I36:I409,-1,0),"С")+COUNTIFS(I36:I409,"НН",OFFSET(I36:I409,-1,0),"С")</f>
        <v>4</v>
      </c>
    </row>
    <row r="22" spans="1:9" x14ac:dyDescent="0.25">
      <c r="A22" s="23"/>
      <c r="B22" s="23"/>
      <c r="C22" s="23"/>
      <c r="D22" s="23"/>
      <c r="E22" s="24"/>
      <c r="F22" s="28" t="s">
        <v>8</v>
      </c>
      <c r="G22" s="29"/>
      <c r="H22" s="30"/>
      <c r="I22" s="103">
        <f t="shared" ref="I22" ca="1" si="3">COUNTIFS(I36:I409,"Б",OFFSET(I36:I409,-1,0),"С")</f>
        <v>2</v>
      </c>
    </row>
    <row r="23" spans="1:9" x14ac:dyDescent="0.25">
      <c r="A23" s="23"/>
      <c r="B23" s="23"/>
      <c r="C23" s="23"/>
      <c r="D23" s="23"/>
      <c r="E23" s="24"/>
      <c r="F23" s="79" t="s">
        <v>93</v>
      </c>
      <c r="G23" s="29"/>
      <c r="H23" s="30"/>
      <c r="I23" s="26">
        <f t="shared" ref="I23" ca="1" si="4">COUNTIFS(I35:I408,"А",OFFSET(I35:I408,-1,0),"С")+COUNTIFS(I35:I408,"НН",OFFSET(I35:I408,-1,0),"С")</f>
        <v>0</v>
      </c>
    </row>
    <row r="24" spans="1:9" x14ac:dyDescent="0.25">
      <c r="A24" s="78"/>
      <c r="B24" s="78"/>
      <c r="C24" s="78"/>
      <c r="D24" s="78"/>
      <c r="E24" s="21"/>
      <c r="F24" s="79" t="s">
        <v>94</v>
      </c>
      <c r="G24" s="21"/>
      <c r="H24" s="22"/>
      <c r="I24" s="26">
        <f t="shared" ref="I24" ca="1" si="5">COUNTIFS(I36:I409,"О",OFFSET(I36:I409,-1,0),"С")</f>
        <v>2</v>
      </c>
    </row>
    <row r="25" spans="1:9" x14ac:dyDescent="0.25">
      <c r="A25" s="23"/>
      <c r="B25" s="23"/>
      <c r="C25" s="23"/>
      <c r="D25" s="23"/>
      <c r="E25" s="24"/>
      <c r="F25" s="28" t="s">
        <v>12</v>
      </c>
      <c r="G25" s="29"/>
      <c r="H25" s="30"/>
      <c r="I25" s="103">
        <f t="shared" ref="I25" ca="1" si="6">COUNTIFS(I36:I409,"О",OFFSET(I36:I409,-1,0),"С")+COUNTIFS(I36:I409,"А",OFFSET(I36:I409,-1,0),"С")+COUNTIFS(I36:I409,"НН",OFFSET(I36:I409,-1,0),"С")</f>
        <v>2</v>
      </c>
    </row>
    <row r="26" spans="1:9" x14ac:dyDescent="0.25">
      <c r="A26" s="23"/>
      <c r="B26" s="23"/>
      <c r="C26" s="23"/>
      <c r="D26" s="23"/>
      <c r="E26" s="24"/>
      <c r="F26" s="28" t="s">
        <v>33</v>
      </c>
      <c r="G26" s="29"/>
      <c r="H26" s="30"/>
      <c r="I26" s="103">
        <f t="shared" ref="I26" ca="1" si="7">COUNTIFS(I36:I409,"&gt;0",OFFSET(I36:I409,0,(COLUMN(I36)*(-1)+1)),"О-ВО")+COUNTIFS(I36:I409,"&gt;0",OFFSET(I36:I409,-1,(COLUMN(I36)*(-1)+1)),"О-ВО",OFFSET(I36:I409,-1,0),"")+COUNTIFS(I36:I409,"&gt;0",OFFSET(I36:I409,0,(COLUMN(I36)*(-1)+1)),"УРМ-ВО")+COUNTIFS(I36:I409,"&gt;0",OFFSET(I36:I409,-1,(COLUMN(I36)*(-1)+1)),"УРМ-ВО",OFFSET(I36:I409,-1,0),"")</f>
        <v>3</v>
      </c>
    </row>
    <row r="27" spans="1:9" x14ac:dyDescent="0.25">
      <c r="A27" s="25"/>
      <c r="B27" s="25"/>
      <c r="C27" s="25"/>
      <c r="D27" s="25"/>
      <c r="E27" s="25"/>
      <c r="F27" s="28" t="s">
        <v>13</v>
      </c>
      <c r="G27" s="26"/>
      <c r="H27" s="26"/>
      <c r="I27" s="27">
        <f t="shared" ref="I27" si="8">SUM(I33,I56)</f>
        <v>17</v>
      </c>
    </row>
    <row r="28" spans="1:9" x14ac:dyDescent="0.25">
      <c r="A28" s="25"/>
      <c r="B28" s="25"/>
      <c r="C28" s="25"/>
      <c r="D28" s="25"/>
      <c r="E28" s="25"/>
      <c r="F28" s="28" t="s">
        <v>14</v>
      </c>
      <c r="G28" s="26"/>
      <c r="H28" s="26"/>
      <c r="I28" s="27">
        <f t="shared" ref="I28" si="9">I56</f>
        <v>12</v>
      </c>
    </row>
    <row r="29" spans="1:9" x14ac:dyDescent="0.25">
      <c r="A29" s="31"/>
      <c r="B29" s="31"/>
      <c r="C29" s="31"/>
      <c r="D29" s="31"/>
      <c r="E29" s="31"/>
      <c r="F29" s="80" t="s">
        <v>15</v>
      </c>
      <c r="G29" s="26"/>
      <c r="H29" s="26"/>
      <c r="I29" s="27">
        <f t="shared" ref="I29" si="10">I30/11</f>
        <v>0</v>
      </c>
    </row>
    <row r="30" spans="1:9" x14ac:dyDescent="0.25">
      <c r="A30" s="31"/>
      <c r="B30" s="31"/>
      <c r="C30" s="31"/>
      <c r="D30" s="31"/>
      <c r="E30" s="31"/>
      <c r="F30" s="80" t="s">
        <v>16</v>
      </c>
      <c r="G30" s="26"/>
      <c r="H30" s="26"/>
      <c r="I30" s="26">
        <f t="shared" ref="I30" si="11">SUM(I38,I41,I44,I61,I64,I67,I70,I73,I76,I79,I82,I85,I88,I91,I94,I97,I100,I103,I106,I109,I112,I115,I118,I121,I124,I127,I130,I133,I136,I139,I142,I145,I148,I151,I154,I157,I160)</f>
        <v>0</v>
      </c>
    </row>
    <row r="31" spans="1:9" x14ac:dyDescent="0.25">
      <c r="A31" s="36"/>
      <c r="B31" s="36"/>
      <c r="C31" s="36"/>
      <c r="D31" s="36"/>
      <c r="E31" s="36"/>
      <c r="F31" s="81" t="s">
        <v>17</v>
      </c>
      <c r="G31" s="32"/>
      <c r="H31" s="32"/>
      <c r="I31" s="104">
        <f>COUNT(I38,I41,#REF!,I44)</f>
        <v>0</v>
      </c>
    </row>
    <row r="32" spans="1:9" x14ac:dyDescent="0.25">
      <c r="A32" s="36"/>
      <c r="B32" s="36"/>
      <c r="C32" s="36"/>
      <c r="D32" s="36"/>
      <c r="E32" s="36"/>
      <c r="F32" s="81" t="s">
        <v>18</v>
      </c>
      <c r="G32" s="37"/>
      <c r="H32" s="37"/>
      <c r="I32" s="32">
        <f t="shared" ref="I32" si="12">COUNTIF(I36:I53,"&gt;0")</f>
        <v>5</v>
      </c>
    </row>
    <row r="33" spans="1:9" x14ac:dyDescent="0.25">
      <c r="A33" s="36"/>
      <c r="B33" s="36"/>
      <c r="C33" s="36"/>
      <c r="D33" s="36"/>
      <c r="E33" s="36"/>
      <c r="F33" s="81" t="s">
        <v>80</v>
      </c>
      <c r="G33" s="32"/>
      <c r="H33" s="32"/>
      <c r="I33" s="104">
        <f t="shared" ref="I33" si="13">SUM(I37,I40,I43,I46,I49,I52)/8</f>
        <v>5</v>
      </c>
    </row>
    <row r="34" spans="1:9" x14ac:dyDescent="0.25">
      <c r="A34" s="33"/>
      <c r="B34" s="33"/>
      <c r="C34" s="33"/>
      <c r="D34" s="33"/>
      <c r="E34" s="33"/>
      <c r="F34" s="34" t="s">
        <v>81</v>
      </c>
      <c r="G34" s="35"/>
      <c r="H34" s="35"/>
      <c r="I34" s="93" t="s">
        <v>91</v>
      </c>
    </row>
    <row r="35" spans="1:9" x14ac:dyDescent="0.25">
      <c r="A35" s="33"/>
      <c r="B35" s="33"/>
      <c r="C35" s="33"/>
      <c r="D35" s="33"/>
      <c r="E35" s="33"/>
      <c r="F35" s="34"/>
      <c r="G35" s="33"/>
      <c r="H35" s="35"/>
      <c r="I35" s="8">
        <v>11</v>
      </c>
    </row>
    <row r="36" spans="1:9" x14ac:dyDescent="0.25">
      <c r="A36" s="66"/>
      <c r="B36" s="11"/>
      <c r="C36" s="52"/>
      <c r="D36" s="57"/>
      <c r="E36" s="67"/>
      <c r="F36" s="69"/>
      <c r="G36" s="38" t="s">
        <v>4</v>
      </c>
      <c r="H36" s="94">
        <f>COUNTIF(I36:I36,"=С")</f>
        <v>1</v>
      </c>
      <c r="I36" s="109" t="s">
        <v>5</v>
      </c>
    </row>
    <row r="37" spans="1:9" x14ac:dyDescent="0.25">
      <c r="A37" s="64" t="s">
        <v>34</v>
      </c>
      <c r="B37" s="11"/>
      <c r="C37" s="91">
        <v>68635</v>
      </c>
      <c r="D37" s="11">
        <v>1</v>
      </c>
      <c r="E37" s="74" t="s">
        <v>83</v>
      </c>
      <c r="F37" s="71" t="s">
        <v>78</v>
      </c>
      <c r="G37" s="41" t="s">
        <v>6</v>
      </c>
      <c r="H37" s="95">
        <f>COUNTIF(I37:I37,"&gt;0")</f>
        <v>1</v>
      </c>
      <c r="I37" s="110">
        <v>8</v>
      </c>
    </row>
    <row r="38" spans="1:9" x14ac:dyDescent="0.25">
      <c r="A38" s="65"/>
      <c r="B38" s="72"/>
      <c r="C38" s="54"/>
      <c r="D38" s="72"/>
      <c r="E38" s="55"/>
      <c r="F38" s="73"/>
      <c r="G38" s="43" t="s">
        <v>7</v>
      </c>
      <c r="H38" s="100">
        <f>COUNTIF(I38:I38,"&gt;0")</f>
        <v>0</v>
      </c>
      <c r="I38" s="102"/>
    </row>
    <row r="39" spans="1:9" x14ac:dyDescent="0.25">
      <c r="A39" s="66"/>
      <c r="B39" s="76"/>
      <c r="C39" s="52"/>
      <c r="D39" s="57"/>
      <c r="E39" s="67"/>
      <c r="F39" s="69"/>
      <c r="G39" s="47" t="s">
        <v>4</v>
      </c>
      <c r="H39" s="94">
        <f>COUNTIF(I39:I39,"=С")</f>
        <v>1</v>
      </c>
      <c r="I39" s="109" t="s">
        <v>5</v>
      </c>
    </row>
    <row r="40" spans="1:9" x14ac:dyDescent="0.25">
      <c r="A40" s="64" t="s">
        <v>34</v>
      </c>
      <c r="B40" s="77"/>
      <c r="C40" s="52">
        <v>69635</v>
      </c>
      <c r="D40" s="11">
        <v>1</v>
      </c>
      <c r="E40" s="40" t="s">
        <v>90</v>
      </c>
      <c r="F40" s="71" t="s">
        <v>40</v>
      </c>
      <c r="G40" s="47" t="s">
        <v>6</v>
      </c>
      <c r="H40" s="95">
        <f>COUNTIF(I40:I40,"&gt;0")</f>
        <v>1</v>
      </c>
      <c r="I40" s="110">
        <v>8</v>
      </c>
    </row>
    <row r="41" spans="1:9" ht="15.75" thickBot="1" x14ac:dyDescent="0.3">
      <c r="A41" s="65"/>
      <c r="B41" s="19"/>
      <c r="C41" s="54"/>
      <c r="D41" s="72"/>
      <c r="E41" s="55"/>
      <c r="F41" s="73"/>
      <c r="G41" s="47" t="s">
        <v>7</v>
      </c>
      <c r="H41" s="100">
        <f>COUNTIF(I41:I41,"&gt;0")</f>
        <v>0</v>
      </c>
      <c r="I41" s="102"/>
    </row>
    <row r="42" spans="1:9" x14ac:dyDescent="0.25">
      <c r="A42" s="66"/>
      <c r="B42" s="84"/>
      <c r="C42" s="51"/>
      <c r="D42" s="11"/>
      <c r="E42" s="74"/>
      <c r="F42" s="45"/>
      <c r="G42" s="41" t="s">
        <v>4</v>
      </c>
      <c r="H42" s="94">
        <f>COUNTIF(I42:I42,"=С")</f>
        <v>1</v>
      </c>
      <c r="I42" s="112" t="s">
        <v>5</v>
      </c>
    </row>
    <row r="43" spans="1:9" x14ac:dyDescent="0.25">
      <c r="A43" s="64" t="s">
        <v>42</v>
      </c>
      <c r="B43" s="77"/>
      <c r="C43" s="52">
        <v>69649</v>
      </c>
      <c r="D43" s="11">
        <v>1</v>
      </c>
      <c r="E43" s="40" t="s">
        <v>27</v>
      </c>
      <c r="F43" s="45" t="s">
        <v>43</v>
      </c>
      <c r="G43" s="41" t="s">
        <v>6</v>
      </c>
      <c r="H43" s="95">
        <f>COUNTIF(I43:I43,"&gt;0")</f>
        <v>0</v>
      </c>
      <c r="I43" s="108" t="s">
        <v>89</v>
      </c>
    </row>
    <row r="44" spans="1:9" ht="15.75" thickBot="1" x14ac:dyDescent="0.3">
      <c r="A44" s="65"/>
      <c r="B44" s="72"/>
      <c r="C44" s="54"/>
      <c r="D44" s="72"/>
      <c r="E44" s="55"/>
      <c r="F44" s="56"/>
      <c r="G44" s="43" t="s">
        <v>7</v>
      </c>
      <c r="H44" s="100">
        <f>COUNTIF(I44:I44,"&gt;0")</f>
        <v>0</v>
      </c>
      <c r="I44" s="102"/>
    </row>
    <row r="45" spans="1:9" x14ac:dyDescent="0.25">
      <c r="A45" s="66"/>
      <c r="B45" s="84"/>
      <c r="C45" s="51"/>
      <c r="D45" s="57"/>
      <c r="E45" s="67"/>
      <c r="F45" s="75"/>
      <c r="G45" s="38" t="s">
        <v>4</v>
      </c>
      <c r="H45" s="94">
        <f>COUNTIF(I45:I45,"=С")</f>
        <v>1</v>
      </c>
      <c r="I45" s="109" t="s">
        <v>5</v>
      </c>
    </row>
    <row r="46" spans="1:9" x14ac:dyDescent="0.25">
      <c r="A46" s="64" t="s">
        <v>45</v>
      </c>
      <c r="B46" s="85"/>
      <c r="C46" s="52">
        <v>68303</v>
      </c>
      <c r="D46" s="11">
        <v>1</v>
      </c>
      <c r="E46" s="40" t="s">
        <v>86</v>
      </c>
      <c r="F46" s="45" t="s">
        <v>62</v>
      </c>
      <c r="G46" s="41" t="s">
        <v>6</v>
      </c>
      <c r="H46" s="95">
        <f>COUNTIF(I46:I46,"&gt;0")</f>
        <v>1</v>
      </c>
      <c r="I46" s="110">
        <v>8</v>
      </c>
    </row>
    <row r="47" spans="1:9" ht="15.75" thickBot="1" x14ac:dyDescent="0.3">
      <c r="A47" s="65"/>
      <c r="B47" s="72"/>
      <c r="C47" s="54"/>
      <c r="D47" s="72"/>
      <c r="E47" s="55"/>
      <c r="F47" s="56"/>
      <c r="G47" s="43" t="s">
        <v>7</v>
      </c>
      <c r="H47" s="100">
        <f>COUNTIF(I47:I47,"&gt;0")</f>
        <v>0</v>
      </c>
      <c r="I47" s="102"/>
    </row>
    <row r="48" spans="1:9" x14ac:dyDescent="0.25">
      <c r="A48" s="66"/>
      <c r="B48" s="84"/>
      <c r="C48" s="51"/>
      <c r="D48" s="57"/>
      <c r="E48" s="67"/>
      <c r="F48" s="75"/>
      <c r="G48" s="38" t="s">
        <v>4</v>
      </c>
      <c r="H48" s="94">
        <f>COUNTIF(I48:I48,"=С")</f>
        <v>1</v>
      </c>
      <c r="I48" s="109" t="s">
        <v>5</v>
      </c>
    </row>
    <row r="49" spans="1:9" x14ac:dyDescent="0.25">
      <c r="A49" s="64" t="s">
        <v>34</v>
      </c>
      <c r="B49" s="77"/>
      <c r="C49" s="52">
        <v>69681</v>
      </c>
      <c r="D49" s="11">
        <v>1</v>
      </c>
      <c r="E49" s="40" t="s">
        <v>87</v>
      </c>
      <c r="F49" s="45" t="s">
        <v>44</v>
      </c>
      <c r="G49" s="41" t="s">
        <v>6</v>
      </c>
      <c r="H49" s="95">
        <f>COUNTIF(I49:I49,"&gt;0")</f>
        <v>1</v>
      </c>
      <c r="I49" s="110">
        <v>8</v>
      </c>
    </row>
    <row r="50" spans="1:9" x14ac:dyDescent="0.25">
      <c r="A50" s="65"/>
      <c r="B50" s="72"/>
      <c r="C50" s="54"/>
      <c r="D50" s="72"/>
      <c r="E50" s="55"/>
      <c r="F50" s="56"/>
      <c r="G50" s="43" t="s">
        <v>7</v>
      </c>
      <c r="H50" s="100">
        <f>COUNTIF(I50:I50,"&gt;0")</f>
        <v>0</v>
      </c>
      <c r="I50" s="106"/>
    </row>
    <row r="51" spans="1:9" x14ac:dyDescent="0.25">
      <c r="A51" s="66"/>
      <c r="B51" s="11"/>
      <c r="C51" s="52"/>
      <c r="D51" s="57"/>
      <c r="E51" s="67"/>
      <c r="F51" s="69"/>
      <c r="G51" s="38" t="s">
        <v>4</v>
      </c>
      <c r="H51" s="94">
        <f>COUNTIF(I51:I51,"=С")</f>
        <v>1</v>
      </c>
      <c r="I51" s="109" t="s">
        <v>5</v>
      </c>
    </row>
    <row r="52" spans="1:9" x14ac:dyDescent="0.25">
      <c r="A52" s="64" t="s">
        <v>34</v>
      </c>
      <c r="B52" s="11"/>
      <c r="C52" s="52">
        <v>68560</v>
      </c>
      <c r="D52" s="11">
        <v>1</v>
      </c>
      <c r="E52" s="40" t="s">
        <v>88</v>
      </c>
      <c r="F52" s="71" t="s">
        <v>71</v>
      </c>
      <c r="G52" s="41" t="s">
        <v>6</v>
      </c>
      <c r="H52" s="95">
        <f>COUNTIF(I52:I52,"&gt;0")</f>
        <v>1</v>
      </c>
      <c r="I52" s="110">
        <v>8</v>
      </c>
    </row>
    <row r="53" spans="1:9" x14ac:dyDescent="0.25">
      <c r="A53" s="65"/>
      <c r="B53" s="72"/>
      <c r="C53" s="54"/>
      <c r="D53" s="72"/>
      <c r="E53" s="55"/>
      <c r="F53" s="73"/>
      <c r="G53" s="43" t="s">
        <v>7</v>
      </c>
      <c r="H53" s="100">
        <f>COUNTIF(I53:I53,"&gt;0")</f>
        <v>0</v>
      </c>
      <c r="I53" s="106"/>
    </row>
    <row r="54" spans="1:9" x14ac:dyDescent="0.25">
      <c r="A54" s="36"/>
      <c r="B54" s="36"/>
      <c r="C54" s="36"/>
      <c r="D54" s="36"/>
      <c r="E54" s="36"/>
      <c r="F54" s="81" t="s">
        <v>17</v>
      </c>
      <c r="G54" s="32"/>
      <c r="H54" s="32"/>
      <c r="I54" s="104">
        <f>COUNT(#REF!,I61,I64,I67,I70,I73,#REF!,I76,I79,#REF!,I82,I85,I88,I91,I94,I97,I100,I103,I106,I109,I112,I115,#REF!,I118,#REF!,I121,I124,I127,I130,I133,I136,I139,#REF!,I142,I145,I148,#REF!,I151,I154,#REF!,I157,I160)</f>
        <v>0</v>
      </c>
    </row>
    <row r="55" spans="1:9" x14ac:dyDescent="0.25">
      <c r="A55" s="36"/>
      <c r="B55" s="36"/>
      <c r="C55" s="36"/>
      <c r="D55" s="36"/>
      <c r="E55" s="36"/>
      <c r="F55" s="81" t="s">
        <v>18</v>
      </c>
      <c r="G55" s="37"/>
      <c r="H55" s="37"/>
      <c r="I55" s="32">
        <f t="shared" ref="I55" si="14">COUNTIF(I59:I160,"&gt;0")</f>
        <v>12</v>
      </c>
    </row>
    <row r="56" spans="1:9" x14ac:dyDescent="0.25">
      <c r="A56" s="36"/>
      <c r="B56" s="36"/>
      <c r="C56" s="36"/>
      <c r="D56" s="36"/>
      <c r="E56" s="36"/>
      <c r="F56" s="81" t="s">
        <v>19</v>
      </c>
      <c r="G56" s="32"/>
      <c r="H56" s="32"/>
      <c r="I56" s="104">
        <f t="shared" ref="I56" si="15">SUM(I60,I63,I66,I69,I72,I75,I78,I81,I84,I87,I90,I93,I96,I99,I102,I105,I108,I111,I114,I117,I120,I123,I126,I129,I132,I135,I138,I141,I144,I147,I150,I153,I156,I159)/11</f>
        <v>12</v>
      </c>
    </row>
    <row r="57" spans="1:9" x14ac:dyDescent="0.25">
      <c r="A57" s="33"/>
      <c r="B57" s="33"/>
      <c r="C57" s="33"/>
      <c r="D57" s="33"/>
      <c r="E57" s="33"/>
      <c r="F57" s="34" t="s">
        <v>20</v>
      </c>
      <c r="G57" s="35"/>
      <c r="H57" s="35"/>
      <c r="I57" s="93" t="s">
        <v>91</v>
      </c>
    </row>
    <row r="58" spans="1:9" x14ac:dyDescent="0.25">
      <c r="A58" s="33"/>
      <c r="B58" s="33"/>
      <c r="C58" s="33"/>
      <c r="D58" s="33"/>
      <c r="E58" s="33"/>
      <c r="F58" s="34"/>
      <c r="G58" s="33"/>
      <c r="H58" s="35"/>
      <c r="I58" s="8">
        <v>11</v>
      </c>
    </row>
    <row r="59" spans="1:9" x14ac:dyDescent="0.25">
      <c r="A59" s="82"/>
      <c r="B59" s="57"/>
      <c r="C59" s="68"/>
      <c r="D59" s="57"/>
      <c r="E59" s="59"/>
      <c r="F59" s="60"/>
      <c r="G59" s="46" t="s">
        <v>4</v>
      </c>
      <c r="H59" s="94">
        <f>COUNTIF(I59:I59,"=С")</f>
        <v>0</v>
      </c>
      <c r="I59" s="101"/>
    </row>
    <row r="60" spans="1:9" x14ac:dyDescent="0.25">
      <c r="A60" s="11" t="s">
        <v>82</v>
      </c>
      <c r="B60" s="77"/>
      <c r="C60" s="52">
        <v>69560</v>
      </c>
      <c r="D60" s="11">
        <v>1</v>
      </c>
      <c r="E60" s="40" t="s">
        <v>29</v>
      </c>
      <c r="F60" s="61" t="s">
        <v>35</v>
      </c>
      <c r="G60" s="47" t="s">
        <v>6</v>
      </c>
      <c r="H60" s="95">
        <f>COUNTIF(I60:I60,"&gt;0")</f>
        <v>0</v>
      </c>
      <c r="I60" s="113"/>
    </row>
    <row r="61" spans="1:9" x14ac:dyDescent="0.25">
      <c r="A61" s="53"/>
      <c r="B61" s="19"/>
      <c r="C61" s="54"/>
      <c r="D61" s="19"/>
      <c r="E61" s="55"/>
      <c r="F61" s="62"/>
      <c r="G61" s="48" t="s">
        <v>7</v>
      </c>
      <c r="H61" s="100">
        <f>COUNTIF(I61:I61,"&gt;0")</f>
        <v>0</v>
      </c>
      <c r="I61" s="106"/>
    </row>
    <row r="62" spans="1:9" x14ac:dyDescent="0.25">
      <c r="A62" s="82"/>
      <c r="B62" s="76"/>
      <c r="C62" s="68"/>
      <c r="D62" s="57"/>
      <c r="E62" s="59"/>
      <c r="F62" s="75"/>
      <c r="G62" s="38" t="s">
        <v>4</v>
      </c>
      <c r="H62" s="94">
        <f>COUNTIF(I62:I62,"=С")</f>
        <v>1</v>
      </c>
      <c r="I62" s="97" t="s">
        <v>5</v>
      </c>
    </row>
    <row r="63" spans="1:9" x14ac:dyDescent="0.25">
      <c r="A63" s="39" t="s">
        <v>34</v>
      </c>
      <c r="B63" s="77"/>
      <c r="C63" s="52">
        <v>64502</v>
      </c>
      <c r="D63" s="11">
        <v>1</v>
      </c>
      <c r="E63" s="40" t="s">
        <v>21</v>
      </c>
      <c r="F63" s="45" t="s">
        <v>22</v>
      </c>
      <c r="G63" s="41" t="s">
        <v>6</v>
      </c>
      <c r="H63" s="95">
        <f>COUNTIF(I63:I63,"&gt;0")</f>
        <v>1</v>
      </c>
      <c r="I63" s="42">
        <v>11</v>
      </c>
    </row>
    <row r="64" spans="1:9" x14ac:dyDescent="0.25">
      <c r="A64" s="53"/>
      <c r="B64" s="19"/>
      <c r="C64" s="54"/>
      <c r="D64" s="72"/>
      <c r="E64" s="55"/>
      <c r="F64" s="56"/>
      <c r="G64" s="43" t="s">
        <v>7</v>
      </c>
      <c r="H64" s="100">
        <f>COUNTIF(I64:I64,"&gt;0")</f>
        <v>0</v>
      </c>
      <c r="I64" s="106"/>
    </row>
    <row r="65" spans="1:9" x14ac:dyDescent="0.25">
      <c r="A65" s="82"/>
      <c r="B65" s="76"/>
      <c r="C65" s="68"/>
      <c r="D65" s="57"/>
      <c r="E65" s="67"/>
      <c r="F65" s="75"/>
      <c r="G65" s="38" t="s">
        <v>4</v>
      </c>
      <c r="H65" s="94">
        <f>COUNTIF(I65:I65,"=С")</f>
        <v>0</v>
      </c>
      <c r="I65" s="101"/>
    </row>
    <row r="66" spans="1:9" x14ac:dyDescent="0.25">
      <c r="A66" s="39" t="s">
        <v>34</v>
      </c>
      <c r="B66" s="77"/>
      <c r="C66" s="83">
        <v>69593</v>
      </c>
      <c r="D66" s="11">
        <v>1</v>
      </c>
      <c r="E66" s="40" t="s">
        <v>36</v>
      </c>
      <c r="F66" s="45" t="s">
        <v>37</v>
      </c>
      <c r="G66" s="41" t="s">
        <v>6</v>
      </c>
      <c r="H66" s="95">
        <f>COUNTIF(I66:I66,"&gt;0")</f>
        <v>0</v>
      </c>
      <c r="I66" s="113"/>
    </row>
    <row r="67" spans="1:9" x14ac:dyDescent="0.25">
      <c r="A67" s="53"/>
      <c r="B67" s="19"/>
      <c r="C67" s="54"/>
      <c r="D67" s="72"/>
      <c r="E67" s="55"/>
      <c r="F67" s="56"/>
      <c r="G67" s="43" t="s">
        <v>7</v>
      </c>
      <c r="H67" s="100">
        <f>COUNTIF(I67:I67,"&gt;0")</f>
        <v>0</v>
      </c>
      <c r="I67" s="106"/>
    </row>
    <row r="68" spans="1:9" x14ac:dyDescent="0.25">
      <c r="A68" s="82"/>
      <c r="B68" s="76"/>
      <c r="C68" s="68"/>
      <c r="D68" s="57"/>
      <c r="E68" s="67"/>
      <c r="F68" s="75"/>
      <c r="G68" s="38" t="s">
        <v>4</v>
      </c>
      <c r="H68" s="94">
        <f>COUNTIF(I68:I68,"=С")</f>
        <v>0</v>
      </c>
      <c r="I68" s="101"/>
    </row>
    <row r="69" spans="1:9" x14ac:dyDescent="0.25">
      <c r="A69" s="39" t="s">
        <v>34</v>
      </c>
      <c r="B69" s="77"/>
      <c r="C69" s="83">
        <v>69592</v>
      </c>
      <c r="D69" s="11">
        <v>1</v>
      </c>
      <c r="E69" s="40" t="s">
        <v>38</v>
      </c>
      <c r="F69" s="45" t="s">
        <v>39</v>
      </c>
      <c r="G69" s="41" t="s">
        <v>6</v>
      </c>
      <c r="H69" s="95">
        <f>COUNTIF(I69:I69,"&gt;0")</f>
        <v>0</v>
      </c>
      <c r="I69" s="99"/>
    </row>
    <row r="70" spans="1:9" ht="15.75" thickBot="1" x14ac:dyDescent="0.3">
      <c r="A70" s="53"/>
      <c r="B70" s="19"/>
      <c r="C70" s="54"/>
      <c r="D70" s="72"/>
      <c r="E70" s="55"/>
      <c r="F70" s="56"/>
      <c r="G70" s="43" t="s">
        <v>7</v>
      </c>
      <c r="H70" s="100">
        <f>COUNTIF(I70:I70,"&gt;0")</f>
        <v>0</v>
      </c>
      <c r="I70" s="106"/>
    </row>
    <row r="71" spans="1:9" x14ac:dyDescent="0.25">
      <c r="A71" s="66"/>
      <c r="B71" s="84"/>
      <c r="C71" s="51"/>
      <c r="D71" s="57"/>
      <c r="E71" s="67"/>
      <c r="F71" s="75"/>
      <c r="G71" s="38" t="s">
        <v>4</v>
      </c>
      <c r="H71" s="94">
        <f>COUNTIF(I71:I71,"=С")</f>
        <v>0</v>
      </c>
      <c r="I71" s="101"/>
    </row>
    <row r="72" spans="1:9" x14ac:dyDescent="0.25">
      <c r="A72" s="64" t="s">
        <v>34</v>
      </c>
      <c r="B72" s="77"/>
      <c r="C72" s="52">
        <v>69636</v>
      </c>
      <c r="D72" s="11">
        <v>1</v>
      </c>
      <c r="E72" s="40" t="s">
        <v>38</v>
      </c>
      <c r="F72" s="45" t="s">
        <v>41</v>
      </c>
      <c r="G72" s="41" t="s">
        <v>6</v>
      </c>
      <c r="H72" s="95">
        <f>COUNTIF(I72:I72,"&gt;0")</f>
        <v>0</v>
      </c>
      <c r="I72" s="99"/>
    </row>
    <row r="73" spans="1:9" ht="15.75" thickBot="1" x14ac:dyDescent="0.3">
      <c r="A73" s="65"/>
      <c r="B73" s="19"/>
      <c r="C73" s="54"/>
      <c r="D73" s="72"/>
      <c r="E73" s="55"/>
      <c r="F73" s="56"/>
      <c r="G73" s="43" t="s">
        <v>7</v>
      </c>
      <c r="H73" s="100">
        <f>COUNTIF(I73:I73,"&gt;0")</f>
        <v>0</v>
      </c>
      <c r="I73" s="106"/>
    </row>
    <row r="74" spans="1:9" x14ac:dyDescent="0.25">
      <c r="A74" s="66"/>
      <c r="B74" s="84"/>
      <c r="C74" s="51"/>
      <c r="D74" s="57"/>
      <c r="E74" s="67"/>
      <c r="F74" s="75"/>
      <c r="G74" s="38" t="s">
        <v>4</v>
      </c>
      <c r="H74" s="94">
        <f>COUNTIF(I74:I74,"=С")</f>
        <v>0</v>
      </c>
      <c r="I74" s="101"/>
    </row>
    <row r="75" spans="1:9" x14ac:dyDescent="0.25">
      <c r="A75" s="64" t="s">
        <v>45</v>
      </c>
      <c r="B75" s="77"/>
      <c r="C75" s="52">
        <v>69683</v>
      </c>
      <c r="D75" s="11">
        <v>1</v>
      </c>
      <c r="E75" s="40" t="s">
        <v>31</v>
      </c>
      <c r="F75" s="45" t="s">
        <v>46</v>
      </c>
      <c r="G75" s="41" t="s">
        <v>6</v>
      </c>
      <c r="H75" s="95">
        <f>COUNTIF(I75:I75,"&gt;0")</f>
        <v>0</v>
      </c>
      <c r="I75" s="113"/>
    </row>
    <row r="76" spans="1:9" ht="15.75" thickBot="1" x14ac:dyDescent="0.3">
      <c r="A76" s="65"/>
      <c r="B76" s="72"/>
      <c r="C76" s="54"/>
      <c r="D76" s="72"/>
      <c r="E76" s="55"/>
      <c r="F76" s="56"/>
      <c r="G76" s="43" t="s">
        <v>7</v>
      </c>
      <c r="H76" s="100">
        <f>COUNTIF(I76:I76,"&gt;0")</f>
        <v>0</v>
      </c>
      <c r="I76" s="106"/>
    </row>
    <row r="77" spans="1:9" x14ac:dyDescent="0.25">
      <c r="A77" s="66"/>
      <c r="B77" s="84"/>
      <c r="C77" s="51"/>
      <c r="D77" s="57"/>
      <c r="E77" s="67"/>
      <c r="F77" s="75"/>
      <c r="G77" s="38" t="s">
        <v>4</v>
      </c>
      <c r="H77" s="94">
        <f>COUNTIF(I77:I77,"=С")</f>
        <v>0</v>
      </c>
      <c r="I77" s="101"/>
    </row>
    <row r="78" spans="1:9" x14ac:dyDescent="0.25">
      <c r="A78" s="64" t="s">
        <v>34</v>
      </c>
      <c r="B78" s="85"/>
      <c r="C78" s="52">
        <v>69680</v>
      </c>
      <c r="D78" s="11">
        <v>1</v>
      </c>
      <c r="E78" s="40" t="s">
        <v>47</v>
      </c>
      <c r="F78" s="45" t="s">
        <v>48</v>
      </c>
      <c r="G78" s="41" t="s">
        <v>6</v>
      </c>
      <c r="H78" s="95">
        <f>COUNTIF(I78:I78,"&gt;0")</f>
        <v>0</v>
      </c>
      <c r="I78" s="99"/>
    </row>
    <row r="79" spans="1:9" ht="15.75" thickBot="1" x14ac:dyDescent="0.3">
      <c r="A79" s="65"/>
      <c r="B79" s="72"/>
      <c r="C79" s="54"/>
      <c r="D79" s="72"/>
      <c r="E79" s="55"/>
      <c r="F79" s="56"/>
      <c r="G79" s="43" t="s">
        <v>7</v>
      </c>
      <c r="H79" s="100">
        <f>COUNTIF(I79:I79,"&gt;0")</f>
        <v>0</v>
      </c>
      <c r="I79" s="106"/>
    </row>
    <row r="80" spans="1:9" x14ac:dyDescent="0.25">
      <c r="A80" s="66"/>
      <c r="B80" s="84"/>
      <c r="C80" s="51"/>
      <c r="D80" s="57"/>
      <c r="E80" s="67"/>
      <c r="F80" s="75"/>
      <c r="G80" s="38" t="s">
        <v>4</v>
      </c>
      <c r="H80" s="94">
        <f>COUNTIF(I80:I80,"=С")</f>
        <v>0</v>
      </c>
      <c r="I80" s="101"/>
    </row>
    <row r="81" spans="1:9" x14ac:dyDescent="0.25">
      <c r="A81" s="64" t="s">
        <v>82</v>
      </c>
      <c r="B81" s="85"/>
      <c r="C81" s="52">
        <v>68660</v>
      </c>
      <c r="D81" s="11">
        <v>1</v>
      </c>
      <c r="E81" s="40" t="s">
        <v>31</v>
      </c>
      <c r="F81" s="45" t="s">
        <v>50</v>
      </c>
      <c r="G81" s="41" t="s">
        <v>6</v>
      </c>
      <c r="H81" s="95">
        <f>COUNTIF(I81:I81,"&gt;0")</f>
        <v>0</v>
      </c>
      <c r="I81" s="113"/>
    </row>
    <row r="82" spans="1:9" ht="15.75" thickBot="1" x14ac:dyDescent="0.3">
      <c r="A82" s="65"/>
      <c r="B82" s="72"/>
      <c r="C82" s="54"/>
      <c r="D82" s="72"/>
      <c r="E82" s="55"/>
      <c r="F82" s="56"/>
      <c r="G82" s="43" t="s">
        <v>7</v>
      </c>
      <c r="H82" s="100">
        <f>COUNTIF(I82:I82,"&gt;0")</f>
        <v>0</v>
      </c>
      <c r="I82" s="106"/>
    </row>
    <row r="83" spans="1:9" x14ac:dyDescent="0.25">
      <c r="A83" s="66"/>
      <c r="B83" s="84"/>
      <c r="C83" s="51"/>
      <c r="D83" s="11"/>
      <c r="E83" s="74"/>
      <c r="F83" s="45"/>
      <c r="G83" s="41" t="s">
        <v>4</v>
      </c>
      <c r="H83" s="94">
        <f>COUNTIF(I83:I83,"=С")</f>
        <v>0</v>
      </c>
      <c r="I83" s="101"/>
    </row>
    <row r="84" spans="1:9" x14ac:dyDescent="0.25">
      <c r="A84" s="64" t="s">
        <v>34</v>
      </c>
      <c r="B84" s="85"/>
      <c r="C84" s="52">
        <v>68663</v>
      </c>
      <c r="D84" s="11">
        <v>1</v>
      </c>
      <c r="E84" s="40" t="s">
        <v>31</v>
      </c>
      <c r="F84" s="45" t="s">
        <v>51</v>
      </c>
      <c r="G84" s="41" t="s">
        <v>6</v>
      </c>
      <c r="H84" s="95">
        <f>COUNTIF(I84:I84,"&gt;0")</f>
        <v>0</v>
      </c>
      <c r="I84" s="99"/>
    </row>
    <row r="85" spans="1:9" ht="15.75" thickBot="1" x14ac:dyDescent="0.3">
      <c r="A85" s="65"/>
      <c r="B85" s="72"/>
      <c r="C85" s="54"/>
      <c r="D85" s="72"/>
      <c r="E85" s="55"/>
      <c r="F85" s="56"/>
      <c r="G85" s="43" t="s">
        <v>7</v>
      </c>
      <c r="H85" s="100">
        <f>COUNTIF(I85:I85,"&gt;0")</f>
        <v>0</v>
      </c>
      <c r="I85" s="106"/>
    </row>
    <row r="86" spans="1:9" x14ac:dyDescent="0.25">
      <c r="A86" s="66"/>
      <c r="B86" s="84"/>
      <c r="C86" s="51"/>
      <c r="D86" s="86"/>
      <c r="E86" s="49"/>
      <c r="F86" s="50"/>
      <c r="G86" s="38" t="s">
        <v>4</v>
      </c>
      <c r="H86" s="94">
        <f>COUNTIF(I86:I86,"=С")</f>
        <v>1</v>
      </c>
      <c r="I86" s="105" t="s">
        <v>5</v>
      </c>
    </row>
    <row r="87" spans="1:9" x14ac:dyDescent="0.25">
      <c r="A87" s="64" t="s">
        <v>34</v>
      </c>
      <c r="B87" s="85"/>
      <c r="C87" s="52">
        <v>68661</v>
      </c>
      <c r="D87" s="11">
        <v>1</v>
      </c>
      <c r="E87" s="40" t="s">
        <v>49</v>
      </c>
      <c r="F87" s="45" t="s">
        <v>52</v>
      </c>
      <c r="G87" s="41" t="s">
        <v>6</v>
      </c>
      <c r="H87" s="95">
        <f>COUNTIF(I87:I87,"&gt;0")</f>
        <v>1</v>
      </c>
      <c r="I87" s="42">
        <v>11</v>
      </c>
    </row>
    <row r="88" spans="1:9" ht="15.75" thickBot="1" x14ac:dyDescent="0.3">
      <c r="A88" s="65"/>
      <c r="B88" s="72"/>
      <c r="C88" s="54"/>
      <c r="D88" s="72"/>
      <c r="E88" s="55"/>
      <c r="F88" s="56"/>
      <c r="G88" s="43" t="s">
        <v>7</v>
      </c>
      <c r="H88" s="100">
        <f>COUNTIF(I88:I88,"&gt;0")</f>
        <v>0</v>
      </c>
      <c r="I88" s="106"/>
    </row>
    <row r="89" spans="1:9" x14ac:dyDescent="0.25">
      <c r="A89" s="66"/>
      <c r="B89" s="84"/>
      <c r="C89" s="51"/>
      <c r="D89" s="86"/>
      <c r="E89" s="49"/>
      <c r="F89" s="50"/>
      <c r="G89" s="38" t="s">
        <v>4</v>
      </c>
      <c r="H89" s="94">
        <f>COUNTIF(I89:I89,"=С")</f>
        <v>1</v>
      </c>
      <c r="I89" s="105" t="s">
        <v>5</v>
      </c>
    </row>
    <row r="90" spans="1:9" x14ac:dyDescent="0.25">
      <c r="A90" s="64" t="s">
        <v>45</v>
      </c>
      <c r="B90" s="85"/>
      <c r="C90" s="52">
        <v>68621</v>
      </c>
      <c r="D90" s="11">
        <v>1</v>
      </c>
      <c r="E90" s="40" t="s">
        <v>47</v>
      </c>
      <c r="F90" s="45" t="s">
        <v>53</v>
      </c>
      <c r="G90" s="41" t="s">
        <v>6</v>
      </c>
      <c r="H90" s="95">
        <f>COUNTIF(I90:I90,"&gt;0")</f>
        <v>1</v>
      </c>
      <c r="I90" s="42">
        <v>11</v>
      </c>
    </row>
    <row r="91" spans="1:9" ht="15.75" thickBot="1" x14ac:dyDescent="0.3">
      <c r="A91" s="65"/>
      <c r="B91" s="72"/>
      <c r="C91" s="54"/>
      <c r="D91" s="11"/>
      <c r="E91" s="74"/>
      <c r="F91" s="45"/>
      <c r="G91" s="41" t="s">
        <v>7</v>
      </c>
      <c r="H91" s="100">
        <f>COUNTIF(I91:I91,"&gt;0")</f>
        <v>0</v>
      </c>
      <c r="I91" s="106"/>
    </row>
    <row r="92" spans="1:9" x14ac:dyDescent="0.25">
      <c r="A92" s="66"/>
      <c r="B92" s="84"/>
      <c r="C92" s="51"/>
      <c r="D92" s="57"/>
      <c r="E92" s="67"/>
      <c r="F92" s="75"/>
      <c r="G92" s="38" t="s">
        <v>4</v>
      </c>
      <c r="H92" s="94">
        <f>COUNTIF(I92:I92,"=С")</f>
        <v>1</v>
      </c>
      <c r="I92" s="105" t="s">
        <v>5</v>
      </c>
    </row>
    <row r="93" spans="1:9" x14ac:dyDescent="0.25">
      <c r="A93" s="64" t="s">
        <v>34</v>
      </c>
      <c r="B93" s="85"/>
      <c r="C93" s="52">
        <v>68622</v>
      </c>
      <c r="D93" s="11">
        <v>1</v>
      </c>
      <c r="E93" s="40" t="s">
        <v>31</v>
      </c>
      <c r="F93" s="45" t="s">
        <v>54</v>
      </c>
      <c r="G93" s="41" t="s">
        <v>6</v>
      </c>
      <c r="H93" s="95">
        <f>COUNTIF(I93:I93,"&gt;0")</f>
        <v>1</v>
      </c>
      <c r="I93" s="42">
        <v>11</v>
      </c>
    </row>
    <row r="94" spans="1:9" ht="15.75" thickBot="1" x14ac:dyDescent="0.3">
      <c r="A94" s="65"/>
      <c r="B94" s="72"/>
      <c r="C94" s="54"/>
      <c r="D94" s="72"/>
      <c r="E94" s="55"/>
      <c r="F94" s="56"/>
      <c r="G94" s="43" t="s">
        <v>7</v>
      </c>
      <c r="H94" s="100">
        <f>COUNTIF(I94:I94,"&gt;0")</f>
        <v>0</v>
      </c>
      <c r="I94" s="106"/>
    </row>
    <row r="95" spans="1:9" x14ac:dyDescent="0.25">
      <c r="A95" s="66"/>
      <c r="B95" s="84"/>
      <c r="C95" s="51"/>
      <c r="D95" s="11"/>
      <c r="E95" s="74"/>
      <c r="F95" s="45"/>
      <c r="G95" s="41" t="s">
        <v>4</v>
      </c>
      <c r="H95" s="94">
        <f>COUNTIF(I95:I95,"=С")</f>
        <v>0</v>
      </c>
      <c r="I95" s="101"/>
    </row>
    <row r="96" spans="1:9" x14ac:dyDescent="0.25">
      <c r="A96" s="64" t="s">
        <v>34</v>
      </c>
      <c r="B96" s="85"/>
      <c r="C96" s="52">
        <v>68437</v>
      </c>
      <c r="D96" s="11">
        <v>1</v>
      </c>
      <c r="E96" s="40" t="s">
        <v>31</v>
      </c>
      <c r="F96" s="45" t="s">
        <v>55</v>
      </c>
      <c r="G96" s="41" t="s">
        <v>6</v>
      </c>
      <c r="H96" s="95">
        <f>COUNTIF(I96:I96,"&gt;0")</f>
        <v>0</v>
      </c>
      <c r="I96" s="99"/>
    </row>
    <row r="97" spans="1:9" ht="15.75" thickBot="1" x14ac:dyDescent="0.3">
      <c r="A97" s="65"/>
      <c r="B97" s="72"/>
      <c r="C97" s="54"/>
      <c r="D97" s="11"/>
      <c r="E97" s="74"/>
      <c r="F97" s="45"/>
      <c r="G97" s="41" t="s">
        <v>7</v>
      </c>
      <c r="H97" s="100">
        <f>COUNTIF(I97:I97,"&gt;0")</f>
        <v>0</v>
      </c>
      <c r="I97" s="106"/>
    </row>
    <row r="98" spans="1:9" x14ac:dyDescent="0.25">
      <c r="A98" s="66"/>
      <c r="B98" s="84"/>
      <c r="C98" s="51"/>
      <c r="D98" s="57"/>
      <c r="E98" s="67"/>
      <c r="F98" s="75"/>
      <c r="G98" s="38" t="s">
        <v>4</v>
      </c>
      <c r="H98" s="94">
        <f>COUNTIF(I98:I98,"=С")</f>
        <v>1</v>
      </c>
      <c r="I98" s="97" t="s">
        <v>5</v>
      </c>
    </row>
    <row r="99" spans="1:9" x14ac:dyDescent="0.25">
      <c r="A99" s="64" t="s">
        <v>42</v>
      </c>
      <c r="B99" s="85"/>
      <c r="C99" s="52">
        <v>68438</v>
      </c>
      <c r="D99" s="11">
        <v>1</v>
      </c>
      <c r="E99" s="40" t="s">
        <v>47</v>
      </c>
      <c r="F99" s="45" t="s">
        <v>56</v>
      </c>
      <c r="G99" s="41" t="s">
        <v>6</v>
      </c>
      <c r="H99" s="95">
        <f>COUNTIF(I99:I99,"&gt;0")</f>
        <v>1</v>
      </c>
      <c r="I99" s="42">
        <v>11</v>
      </c>
    </row>
    <row r="100" spans="1:9" ht="15.75" thickBot="1" x14ac:dyDescent="0.3">
      <c r="A100" s="65"/>
      <c r="B100" s="72"/>
      <c r="C100" s="54"/>
      <c r="D100" s="72"/>
      <c r="E100" s="55"/>
      <c r="F100" s="56"/>
      <c r="G100" s="43" t="s">
        <v>7</v>
      </c>
      <c r="H100" s="100">
        <f>COUNTIF(I100:I100,"&gt;0")</f>
        <v>0</v>
      </c>
      <c r="I100" s="106"/>
    </row>
    <row r="101" spans="1:9" x14ac:dyDescent="0.25">
      <c r="A101" s="66"/>
      <c r="B101" s="84"/>
      <c r="C101" s="51"/>
      <c r="D101" s="57"/>
      <c r="E101" s="67"/>
      <c r="F101" s="75"/>
      <c r="G101" s="38" t="s">
        <v>4</v>
      </c>
      <c r="H101" s="94">
        <f>COUNTIF(I101:I101,"=С")</f>
        <v>0</v>
      </c>
      <c r="I101" s="101"/>
    </row>
    <row r="102" spans="1:9" x14ac:dyDescent="0.25">
      <c r="A102" s="64" t="s">
        <v>34</v>
      </c>
      <c r="B102" s="85"/>
      <c r="C102" s="52">
        <v>68331</v>
      </c>
      <c r="D102" s="11">
        <v>1</v>
      </c>
      <c r="E102" s="40" t="s">
        <v>49</v>
      </c>
      <c r="F102" s="45" t="s">
        <v>57</v>
      </c>
      <c r="G102" s="41" t="s">
        <v>6</v>
      </c>
      <c r="H102" s="95">
        <f>COUNTIF(I102:I102,"&gt;0")</f>
        <v>0</v>
      </c>
      <c r="I102" s="113"/>
    </row>
    <row r="103" spans="1:9" ht="15.75" thickBot="1" x14ac:dyDescent="0.3">
      <c r="A103" s="65"/>
      <c r="B103" s="72"/>
      <c r="C103" s="54"/>
      <c r="D103" s="72"/>
      <c r="E103" s="55"/>
      <c r="F103" s="56"/>
      <c r="G103" s="43" t="s">
        <v>7</v>
      </c>
      <c r="H103" s="100">
        <f>COUNTIF(I103:I103,"&gt;0")</f>
        <v>0</v>
      </c>
      <c r="I103" s="106"/>
    </row>
    <row r="104" spans="1:9" x14ac:dyDescent="0.25">
      <c r="A104" s="66"/>
      <c r="B104" s="84"/>
      <c r="C104" s="51"/>
      <c r="D104" s="11"/>
      <c r="E104" s="74"/>
      <c r="F104" s="45"/>
      <c r="G104" s="41" t="s">
        <v>4</v>
      </c>
      <c r="H104" s="94">
        <f>COUNTIF(I104:I104,"=С")</f>
        <v>0</v>
      </c>
      <c r="I104" s="101"/>
    </row>
    <row r="105" spans="1:9" x14ac:dyDescent="0.25">
      <c r="A105" s="64" t="s">
        <v>42</v>
      </c>
      <c r="B105" s="85"/>
      <c r="C105" s="52">
        <v>68332</v>
      </c>
      <c r="D105" s="11">
        <v>1</v>
      </c>
      <c r="E105" s="40" t="s">
        <v>47</v>
      </c>
      <c r="F105" s="45" t="s">
        <v>58</v>
      </c>
      <c r="G105" s="41" t="s">
        <v>6</v>
      </c>
      <c r="H105" s="95">
        <f>COUNTIF(I105:I105,"&gt;0")</f>
        <v>0</v>
      </c>
      <c r="I105" s="113"/>
    </row>
    <row r="106" spans="1:9" ht="15.75" thickBot="1" x14ac:dyDescent="0.3">
      <c r="A106" s="65"/>
      <c r="B106" s="72"/>
      <c r="C106" s="54"/>
      <c r="D106" s="72"/>
      <c r="E106" s="55"/>
      <c r="F106" s="56"/>
      <c r="G106" s="43" t="s">
        <v>7</v>
      </c>
      <c r="H106" s="100">
        <f>COUNTIF(I106:I106,"&gt;0")</f>
        <v>0</v>
      </c>
      <c r="I106" s="106"/>
    </row>
    <row r="107" spans="1:9" x14ac:dyDescent="0.25">
      <c r="A107" s="66"/>
      <c r="B107" s="84"/>
      <c r="C107" s="51"/>
      <c r="D107" s="86"/>
      <c r="E107" s="49"/>
      <c r="F107" s="50"/>
      <c r="G107" s="38" t="s">
        <v>4</v>
      </c>
      <c r="H107" s="94">
        <f>COUNTIF(I107:I107,"=С")</f>
        <v>1</v>
      </c>
      <c r="I107" s="105" t="s">
        <v>5</v>
      </c>
    </row>
    <row r="108" spans="1:9" x14ac:dyDescent="0.25">
      <c r="A108" s="64" t="s">
        <v>34</v>
      </c>
      <c r="B108" s="85"/>
      <c r="C108" s="52">
        <v>69414</v>
      </c>
      <c r="D108" s="11">
        <v>1</v>
      </c>
      <c r="E108" s="40" t="s">
        <v>49</v>
      </c>
      <c r="F108" s="45" t="s">
        <v>59</v>
      </c>
      <c r="G108" s="41" t="s">
        <v>6</v>
      </c>
      <c r="H108" s="95">
        <f>COUNTIF(I108:I108,"&gt;0")</f>
        <v>0</v>
      </c>
      <c r="I108" s="111" t="s">
        <v>92</v>
      </c>
    </row>
    <row r="109" spans="1:9" ht="15.75" thickBot="1" x14ac:dyDescent="0.3">
      <c r="A109" s="65"/>
      <c r="B109" s="72"/>
      <c r="C109" s="54"/>
      <c r="D109" s="72"/>
      <c r="E109" s="55"/>
      <c r="F109" s="56"/>
      <c r="G109" s="43" t="s">
        <v>7</v>
      </c>
      <c r="H109" s="100">
        <f>COUNTIF(I109:I109,"&gt;0")</f>
        <v>0</v>
      </c>
      <c r="I109" s="106"/>
    </row>
    <row r="110" spans="1:9" x14ac:dyDescent="0.25">
      <c r="A110" s="66"/>
      <c r="B110" s="84"/>
      <c r="C110" s="51"/>
      <c r="D110" s="86"/>
      <c r="E110" s="49"/>
      <c r="F110" s="50"/>
      <c r="G110" s="38" t="s">
        <v>4</v>
      </c>
      <c r="H110" s="94">
        <f>COUNTIF(I110:I110,"=С")</f>
        <v>1</v>
      </c>
      <c r="I110" s="97" t="s">
        <v>5</v>
      </c>
    </row>
    <row r="111" spans="1:9" x14ac:dyDescent="0.25">
      <c r="A111" s="64" t="s">
        <v>34</v>
      </c>
      <c r="B111" s="85"/>
      <c r="C111" s="52">
        <v>69415</v>
      </c>
      <c r="D111" s="11">
        <v>1</v>
      </c>
      <c r="E111" s="40" t="s">
        <v>47</v>
      </c>
      <c r="F111" s="45" t="s">
        <v>60</v>
      </c>
      <c r="G111" s="41" t="s">
        <v>6</v>
      </c>
      <c r="H111" s="95">
        <f>COUNTIF(I111:I111,"&gt;0")</f>
        <v>1</v>
      </c>
      <c r="I111" s="42">
        <v>11</v>
      </c>
    </row>
    <row r="112" spans="1:9" ht="15.75" thickBot="1" x14ac:dyDescent="0.3">
      <c r="A112" s="65"/>
      <c r="B112" s="72"/>
      <c r="C112" s="54"/>
      <c r="D112" s="72"/>
      <c r="E112" s="55"/>
      <c r="F112" s="56"/>
      <c r="G112" s="43" t="s">
        <v>7</v>
      </c>
      <c r="H112" s="100">
        <f>COUNTIF(I112:I112,"&gt;0")</f>
        <v>0</v>
      </c>
      <c r="I112" s="106"/>
    </row>
    <row r="113" spans="1:9" x14ac:dyDescent="0.25">
      <c r="A113" s="66"/>
      <c r="B113" s="84"/>
      <c r="C113" s="51"/>
      <c r="D113" s="86"/>
      <c r="E113" s="49"/>
      <c r="F113" s="50"/>
      <c r="G113" s="38" t="s">
        <v>4</v>
      </c>
      <c r="H113" s="94">
        <f>COUNTIF(I113:I113,"=С")</f>
        <v>1</v>
      </c>
      <c r="I113" s="105" t="s">
        <v>5</v>
      </c>
    </row>
    <row r="114" spans="1:9" x14ac:dyDescent="0.25">
      <c r="A114" s="64" t="s">
        <v>34</v>
      </c>
      <c r="B114" s="85"/>
      <c r="C114" s="52">
        <v>68355</v>
      </c>
      <c r="D114" s="11">
        <v>1</v>
      </c>
      <c r="E114" s="40" t="s">
        <v>47</v>
      </c>
      <c r="F114" s="45" t="s">
        <v>61</v>
      </c>
      <c r="G114" s="41" t="s">
        <v>6</v>
      </c>
      <c r="H114" s="95">
        <f>COUNTIF(I114:I114,"&gt;0")</f>
        <v>0</v>
      </c>
      <c r="I114" s="114" t="s">
        <v>92</v>
      </c>
    </row>
    <row r="115" spans="1:9" ht="15.75" thickBot="1" x14ac:dyDescent="0.3">
      <c r="A115" s="65"/>
      <c r="B115" s="72"/>
      <c r="C115" s="54"/>
      <c r="D115" s="11"/>
      <c r="E115" s="74"/>
      <c r="F115" s="45"/>
      <c r="G115" s="41" t="s">
        <v>7</v>
      </c>
      <c r="H115" s="100">
        <f>COUNTIF(I115:I115,"&gt;0")</f>
        <v>0</v>
      </c>
      <c r="I115" s="106"/>
    </row>
    <row r="116" spans="1:9" x14ac:dyDescent="0.25">
      <c r="A116" s="66"/>
      <c r="B116" s="84"/>
      <c r="C116" s="51"/>
      <c r="D116" s="57"/>
      <c r="E116" s="67"/>
      <c r="F116" s="75"/>
      <c r="G116" s="38" t="s">
        <v>4</v>
      </c>
      <c r="H116" s="94">
        <f>COUNTIF(I116:I116,"=С")</f>
        <v>0</v>
      </c>
      <c r="I116" s="101"/>
    </row>
    <row r="117" spans="1:9" x14ac:dyDescent="0.25">
      <c r="A117" s="64" t="s">
        <v>45</v>
      </c>
      <c r="B117" s="85"/>
      <c r="C117" s="52">
        <v>68313</v>
      </c>
      <c r="D117" s="11">
        <v>1</v>
      </c>
      <c r="E117" s="40" t="s">
        <v>49</v>
      </c>
      <c r="F117" s="45" t="s">
        <v>63</v>
      </c>
      <c r="G117" s="41" t="s">
        <v>6</v>
      </c>
      <c r="H117" s="95">
        <f>COUNTIF(I117:I117,"&gt;0")</f>
        <v>0</v>
      </c>
      <c r="I117" s="113"/>
    </row>
    <row r="118" spans="1:9" ht="15.75" thickBot="1" x14ac:dyDescent="0.3">
      <c r="A118" s="65"/>
      <c r="B118" s="72"/>
      <c r="C118" s="54"/>
      <c r="D118" s="72"/>
      <c r="E118" s="55"/>
      <c r="F118" s="56"/>
      <c r="G118" s="43" t="s">
        <v>7</v>
      </c>
      <c r="H118" s="100">
        <f>COUNTIF(I118:I118,"&gt;0")</f>
        <v>0</v>
      </c>
      <c r="I118" s="106"/>
    </row>
    <row r="119" spans="1:9" x14ac:dyDescent="0.25">
      <c r="A119" s="87"/>
      <c r="B119" s="84"/>
      <c r="C119" s="51"/>
      <c r="D119" s="57"/>
      <c r="E119" s="67"/>
      <c r="F119" s="75"/>
      <c r="G119" s="38" t="s">
        <v>4</v>
      </c>
      <c r="H119" s="94">
        <f>COUNTIF(I119:I119,"=С")</f>
        <v>0</v>
      </c>
      <c r="I119" s="101"/>
    </row>
    <row r="120" spans="1:9" x14ac:dyDescent="0.25">
      <c r="A120" s="64" t="s">
        <v>42</v>
      </c>
      <c r="B120" s="85"/>
      <c r="C120" s="52">
        <v>68678</v>
      </c>
      <c r="D120" s="11">
        <v>1</v>
      </c>
      <c r="E120" s="40" t="s">
        <v>49</v>
      </c>
      <c r="F120" s="45" t="s">
        <v>64</v>
      </c>
      <c r="G120" s="41" t="s">
        <v>6</v>
      </c>
      <c r="H120" s="95">
        <f>COUNTIF(I120:I120,"&gt;0")</f>
        <v>0</v>
      </c>
      <c r="I120" s="99"/>
    </row>
    <row r="121" spans="1:9" ht="15.75" thickBot="1" x14ac:dyDescent="0.3">
      <c r="A121" s="65"/>
      <c r="B121" s="72"/>
      <c r="C121" s="54"/>
      <c r="D121" s="72"/>
      <c r="E121" s="55"/>
      <c r="F121" s="56"/>
      <c r="G121" s="43" t="s">
        <v>7</v>
      </c>
      <c r="H121" s="100">
        <f>COUNTIF(I121:I121,"&gt;0")</f>
        <v>0</v>
      </c>
      <c r="I121" s="106"/>
    </row>
    <row r="122" spans="1:9" x14ac:dyDescent="0.25">
      <c r="A122" s="66"/>
      <c r="B122" s="84"/>
      <c r="C122" s="51"/>
      <c r="D122" s="57"/>
      <c r="E122" s="67"/>
      <c r="F122" s="75"/>
      <c r="G122" s="38" t="s">
        <v>4</v>
      </c>
      <c r="H122" s="94">
        <f>COUNTIF(I122:I122,"=С")</f>
        <v>1</v>
      </c>
      <c r="I122" s="105" t="s">
        <v>5</v>
      </c>
    </row>
    <row r="123" spans="1:9" x14ac:dyDescent="0.25">
      <c r="A123" s="64" t="s">
        <v>34</v>
      </c>
      <c r="B123" s="85"/>
      <c r="C123" s="52">
        <v>68329</v>
      </c>
      <c r="D123" s="11">
        <v>1</v>
      </c>
      <c r="E123" s="40" t="s">
        <v>47</v>
      </c>
      <c r="F123" s="45" t="s">
        <v>65</v>
      </c>
      <c r="G123" s="41" t="s">
        <v>6</v>
      </c>
      <c r="H123" s="95">
        <f>COUNTIF(I123:I123,"&gt;0")</f>
        <v>1</v>
      </c>
      <c r="I123" s="42">
        <v>11</v>
      </c>
    </row>
    <row r="124" spans="1:9" ht="15.75" thickBot="1" x14ac:dyDescent="0.3">
      <c r="A124" s="65"/>
      <c r="B124" s="72"/>
      <c r="C124" s="54"/>
      <c r="D124" s="72"/>
      <c r="E124" s="55"/>
      <c r="F124" s="56"/>
      <c r="G124" s="43" t="s">
        <v>7</v>
      </c>
      <c r="H124" s="100">
        <f>COUNTIF(I124:I124,"&gt;0")</f>
        <v>0</v>
      </c>
      <c r="I124" s="106"/>
    </row>
    <row r="125" spans="1:9" x14ac:dyDescent="0.25">
      <c r="A125" s="66"/>
      <c r="B125" s="84"/>
      <c r="C125" s="51"/>
      <c r="D125" s="57"/>
      <c r="E125" s="67"/>
      <c r="F125" s="75"/>
      <c r="G125" s="38" t="s">
        <v>4</v>
      </c>
      <c r="H125" s="94">
        <f>COUNTIF(I125:I125,"=С")</f>
        <v>1</v>
      </c>
      <c r="I125" s="97" t="s">
        <v>5</v>
      </c>
    </row>
    <row r="126" spans="1:9" x14ac:dyDescent="0.25">
      <c r="A126" s="64" t="s">
        <v>34</v>
      </c>
      <c r="B126" s="85"/>
      <c r="C126" s="52">
        <v>68339</v>
      </c>
      <c r="D126" s="11">
        <v>1</v>
      </c>
      <c r="E126" s="40" t="s">
        <v>49</v>
      </c>
      <c r="F126" s="45" t="s">
        <v>66</v>
      </c>
      <c r="G126" s="41" t="s">
        <v>6</v>
      </c>
      <c r="H126" s="95">
        <f>COUNTIF(I126:I126,"&gt;0")</f>
        <v>1</v>
      </c>
      <c r="I126" s="42">
        <v>11</v>
      </c>
    </row>
    <row r="127" spans="1:9" ht="15.75" thickBot="1" x14ac:dyDescent="0.3">
      <c r="A127" s="65"/>
      <c r="B127" s="72"/>
      <c r="C127" s="54"/>
      <c r="D127" s="72"/>
      <c r="E127" s="55"/>
      <c r="F127" s="56"/>
      <c r="G127" s="43" t="s">
        <v>7</v>
      </c>
      <c r="H127" s="100">
        <f>COUNTIF(I127:I127,"&gt;0")</f>
        <v>0</v>
      </c>
      <c r="I127" s="106"/>
    </row>
    <row r="128" spans="1:9" x14ac:dyDescent="0.25">
      <c r="A128" s="66"/>
      <c r="B128" s="84"/>
      <c r="C128" s="51"/>
      <c r="D128" s="57"/>
      <c r="E128" s="67"/>
      <c r="F128" s="75"/>
      <c r="G128" s="38" t="s">
        <v>4</v>
      </c>
      <c r="H128" s="94">
        <f>COUNTIF(I128:I128,"=С")</f>
        <v>0</v>
      </c>
      <c r="I128" s="101"/>
    </row>
    <row r="129" spans="1:9" x14ac:dyDescent="0.25">
      <c r="A129" s="64" t="s">
        <v>34</v>
      </c>
      <c r="B129" s="85"/>
      <c r="C129" s="52">
        <v>68155</v>
      </c>
      <c r="D129" s="11">
        <v>1</v>
      </c>
      <c r="E129" s="40" t="s">
        <v>47</v>
      </c>
      <c r="F129" s="45" t="s">
        <v>67</v>
      </c>
      <c r="G129" s="41" t="s">
        <v>6</v>
      </c>
      <c r="H129" s="95">
        <f>COUNTIF(I129:I129,"&gt;0")</f>
        <v>0</v>
      </c>
      <c r="I129" s="113"/>
    </row>
    <row r="130" spans="1:9" ht="15.75" thickBot="1" x14ac:dyDescent="0.3">
      <c r="A130" s="65"/>
      <c r="B130" s="72"/>
      <c r="C130" s="54"/>
      <c r="D130" s="72"/>
      <c r="E130" s="55"/>
      <c r="F130" s="56"/>
      <c r="G130" s="43" t="s">
        <v>7</v>
      </c>
      <c r="H130" s="100">
        <f>COUNTIF(I130:I130,"&gt;0")</f>
        <v>0</v>
      </c>
      <c r="I130" s="106"/>
    </row>
    <row r="131" spans="1:9" x14ac:dyDescent="0.25">
      <c r="A131" s="66"/>
      <c r="B131" s="84"/>
      <c r="C131" s="51"/>
      <c r="D131" s="57"/>
      <c r="E131" s="67"/>
      <c r="F131" s="75"/>
      <c r="G131" s="38" t="s">
        <v>4</v>
      </c>
      <c r="H131" s="94">
        <f>COUNTIF(I131:I131,"=С")</f>
        <v>1</v>
      </c>
      <c r="I131" s="105" t="s">
        <v>5</v>
      </c>
    </row>
    <row r="132" spans="1:9" x14ac:dyDescent="0.25">
      <c r="A132" s="64" t="s">
        <v>34</v>
      </c>
      <c r="B132" s="85"/>
      <c r="C132" s="52">
        <v>68327</v>
      </c>
      <c r="D132" s="11">
        <v>1</v>
      </c>
      <c r="E132" s="40" t="s">
        <v>49</v>
      </c>
      <c r="F132" s="45" t="s">
        <v>68</v>
      </c>
      <c r="G132" s="41" t="s">
        <v>6</v>
      </c>
      <c r="H132" s="95">
        <f>COUNTIF(I132:I132,"&gt;0")</f>
        <v>0</v>
      </c>
      <c r="I132" s="108" t="s">
        <v>89</v>
      </c>
    </row>
    <row r="133" spans="1:9" x14ac:dyDescent="0.25">
      <c r="A133" s="65"/>
      <c r="B133" s="72"/>
      <c r="C133" s="54"/>
      <c r="D133" s="72"/>
      <c r="E133" s="55"/>
      <c r="F133" s="56"/>
      <c r="G133" s="43" t="s">
        <v>7</v>
      </c>
      <c r="H133" s="100">
        <f>COUNTIF(I133:I133,"&gt;0")</f>
        <v>0</v>
      </c>
      <c r="I133" s="106"/>
    </row>
    <row r="134" spans="1:9" x14ac:dyDescent="0.25">
      <c r="A134" s="88"/>
      <c r="B134" s="57"/>
      <c r="C134" s="68"/>
      <c r="D134" s="57"/>
      <c r="E134" s="67"/>
      <c r="F134" s="59"/>
      <c r="G134" s="38" t="s">
        <v>4</v>
      </c>
      <c r="H134" s="94">
        <f>COUNTIF(I134:I134,"=С")</f>
        <v>0</v>
      </c>
      <c r="I134" s="101"/>
    </row>
    <row r="135" spans="1:9" x14ac:dyDescent="0.25">
      <c r="A135" s="64" t="s">
        <v>34</v>
      </c>
      <c r="B135" s="11"/>
      <c r="C135" s="52">
        <v>68032</v>
      </c>
      <c r="D135" s="11">
        <v>1</v>
      </c>
      <c r="E135" s="74" t="s">
        <v>49</v>
      </c>
      <c r="F135" s="40" t="s">
        <v>69</v>
      </c>
      <c r="G135" s="41" t="s">
        <v>6</v>
      </c>
      <c r="H135" s="95">
        <f>COUNTIF(I135:I135,"&gt;0")</f>
        <v>0</v>
      </c>
      <c r="I135" s="108" t="s">
        <v>89</v>
      </c>
    </row>
    <row r="136" spans="1:9" x14ac:dyDescent="0.25">
      <c r="A136" s="89"/>
      <c r="B136" s="72"/>
      <c r="C136" s="54"/>
      <c r="D136" s="72"/>
      <c r="E136" s="55"/>
      <c r="F136" s="90"/>
      <c r="G136" s="43" t="s">
        <v>7</v>
      </c>
      <c r="H136" s="100">
        <f>COUNTIF(I136:I136,"&gt;0")</f>
        <v>0</v>
      </c>
      <c r="I136" s="106"/>
    </row>
    <row r="137" spans="1:9" x14ac:dyDescent="0.25">
      <c r="A137" s="66"/>
      <c r="B137" s="11"/>
      <c r="C137" s="52"/>
      <c r="D137" s="57"/>
      <c r="E137" s="67"/>
      <c r="F137" s="69"/>
      <c r="G137" s="38" t="s">
        <v>4</v>
      </c>
      <c r="H137" s="94">
        <f>COUNTIF(I137:I137,"=С")</f>
        <v>1</v>
      </c>
      <c r="I137" s="97" t="s">
        <v>5</v>
      </c>
    </row>
    <row r="138" spans="1:9" x14ac:dyDescent="0.25">
      <c r="A138" s="64" t="s">
        <v>34</v>
      </c>
      <c r="B138" s="11"/>
      <c r="C138" s="91">
        <v>68031</v>
      </c>
      <c r="D138" s="11">
        <v>1</v>
      </c>
      <c r="E138" s="74" t="s">
        <v>49</v>
      </c>
      <c r="F138" s="71" t="s">
        <v>70</v>
      </c>
      <c r="G138" s="41" t="s">
        <v>6</v>
      </c>
      <c r="H138" s="95">
        <f>COUNTIF(I138:I138,"&gt;0")</f>
        <v>1</v>
      </c>
      <c r="I138" s="42">
        <v>11</v>
      </c>
    </row>
    <row r="139" spans="1:9" x14ac:dyDescent="0.25">
      <c r="A139" s="65"/>
      <c r="B139" s="72"/>
      <c r="C139" s="54"/>
      <c r="D139" s="72"/>
      <c r="E139" s="55"/>
      <c r="F139" s="73"/>
      <c r="G139" s="43" t="s">
        <v>7</v>
      </c>
      <c r="H139" s="100">
        <f>COUNTIF(I139:I139,"&gt;0")</f>
        <v>0</v>
      </c>
      <c r="I139" s="106"/>
    </row>
    <row r="140" spans="1:9" x14ac:dyDescent="0.25">
      <c r="A140" s="66"/>
      <c r="B140" s="11"/>
      <c r="C140" s="52"/>
      <c r="D140" s="57"/>
      <c r="E140" s="67"/>
      <c r="F140" s="69"/>
      <c r="G140" s="38" t="s">
        <v>4</v>
      </c>
      <c r="H140" s="94">
        <f>COUNTIF(I140:I140,"=С")</f>
        <v>1</v>
      </c>
      <c r="I140" s="97" t="s">
        <v>5</v>
      </c>
    </row>
    <row r="141" spans="1:9" x14ac:dyDescent="0.25">
      <c r="A141" s="64" t="s">
        <v>34</v>
      </c>
      <c r="B141" s="11"/>
      <c r="C141" s="91">
        <v>68578</v>
      </c>
      <c r="D141" s="11">
        <v>1</v>
      </c>
      <c r="E141" s="74" t="s">
        <v>49</v>
      </c>
      <c r="F141" s="71" t="s">
        <v>72</v>
      </c>
      <c r="G141" s="41" t="s">
        <v>6</v>
      </c>
      <c r="H141" s="95">
        <f>COUNTIF(I141:I141,"&gt;0")</f>
        <v>1</v>
      </c>
      <c r="I141" s="42">
        <v>11</v>
      </c>
    </row>
    <row r="142" spans="1:9" x14ac:dyDescent="0.25">
      <c r="A142" s="65"/>
      <c r="B142" s="72"/>
      <c r="C142" s="54"/>
      <c r="D142" s="72"/>
      <c r="E142" s="55"/>
      <c r="F142" s="73"/>
      <c r="G142" s="43" t="s">
        <v>7</v>
      </c>
      <c r="H142" s="100">
        <f>COUNTIF(I142:I142,"&gt;0")</f>
        <v>0</v>
      </c>
      <c r="I142" s="106"/>
    </row>
    <row r="143" spans="1:9" x14ac:dyDescent="0.25">
      <c r="A143" s="66"/>
      <c r="B143" s="11"/>
      <c r="C143" s="52"/>
      <c r="D143" s="57"/>
      <c r="E143" s="67"/>
      <c r="F143" s="69"/>
      <c r="G143" s="38" t="s">
        <v>4</v>
      </c>
      <c r="H143" s="94">
        <f>COUNTIF(I143:I143,"=С")</f>
        <v>0</v>
      </c>
      <c r="I143" s="101"/>
    </row>
    <row r="144" spans="1:9" x14ac:dyDescent="0.25">
      <c r="A144" s="64" t="s">
        <v>34</v>
      </c>
      <c r="B144" s="11"/>
      <c r="C144" s="91">
        <v>68571</v>
      </c>
      <c r="D144" s="11">
        <v>1</v>
      </c>
      <c r="E144" s="74" t="s">
        <v>49</v>
      </c>
      <c r="F144" s="71" t="s">
        <v>73</v>
      </c>
      <c r="G144" s="41" t="s">
        <v>6</v>
      </c>
      <c r="H144" s="95">
        <f>COUNTIF(I144:I144,"&gt;0")</f>
        <v>0</v>
      </c>
      <c r="I144" s="113"/>
    </row>
    <row r="145" spans="1:9" x14ac:dyDescent="0.25">
      <c r="A145" s="65"/>
      <c r="B145" s="72"/>
      <c r="C145" s="54"/>
      <c r="D145" s="72"/>
      <c r="E145" s="55"/>
      <c r="F145" s="73"/>
      <c r="G145" s="43" t="s">
        <v>7</v>
      </c>
      <c r="H145" s="100">
        <f>COUNTIF(I145:I145,"&gt;0")</f>
        <v>0</v>
      </c>
      <c r="I145" s="106"/>
    </row>
    <row r="146" spans="1:9" x14ac:dyDescent="0.25">
      <c r="A146" s="66"/>
      <c r="B146" s="11"/>
      <c r="C146" s="52"/>
      <c r="D146" s="57"/>
      <c r="E146" s="67"/>
      <c r="F146" s="69"/>
      <c r="G146" s="38" t="s">
        <v>4</v>
      </c>
      <c r="H146" s="94">
        <f>COUNTIF(I146:I146,"=С")</f>
        <v>0</v>
      </c>
      <c r="I146" s="101"/>
    </row>
    <row r="147" spans="1:9" x14ac:dyDescent="0.25">
      <c r="A147" s="64" t="s">
        <v>34</v>
      </c>
      <c r="B147" s="11"/>
      <c r="C147" s="91">
        <v>69441</v>
      </c>
      <c r="D147" s="11">
        <v>1</v>
      </c>
      <c r="E147" s="74" t="s">
        <v>47</v>
      </c>
      <c r="F147" s="71" t="s">
        <v>74</v>
      </c>
      <c r="G147" s="41" t="s">
        <v>6</v>
      </c>
      <c r="H147" s="95">
        <f>COUNTIF(I147:I147,"&gt;0")</f>
        <v>0</v>
      </c>
      <c r="I147" s="99"/>
    </row>
    <row r="148" spans="1:9" x14ac:dyDescent="0.25">
      <c r="A148" s="65"/>
      <c r="B148" s="72"/>
      <c r="C148" s="54"/>
      <c r="D148" s="72"/>
      <c r="E148" s="55"/>
      <c r="F148" s="73"/>
      <c r="G148" s="43" t="s">
        <v>7</v>
      </c>
      <c r="H148" s="100">
        <f>COUNTIF(I148:I148,"&gt;0")</f>
        <v>0</v>
      </c>
      <c r="I148" s="106"/>
    </row>
    <row r="149" spans="1:9" x14ac:dyDescent="0.25">
      <c r="A149" s="66"/>
      <c r="B149" s="11"/>
      <c r="C149" s="52"/>
      <c r="D149" s="57"/>
      <c r="E149" s="67"/>
      <c r="F149" s="69"/>
      <c r="G149" s="38" t="s">
        <v>4</v>
      </c>
      <c r="H149" s="94">
        <f>COUNTIF(I149:I149,"=С")</f>
        <v>0</v>
      </c>
      <c r="I149" s="101"/>
    </row>
    <row r="150" spans="1:9" x14ac:dyDescent="0.25">
      <c r="A150" s="64" t="s">
        <v>34</v>
      </c>
      <c r="B150" s="11"/>
      <c r="C150" s="91">
        <v>69434</v>
      </c>
      <c r="D150" s="11">
        <v>1</v>
      </c>
      <c r="E150" s="74" t="s">
        <v>47</v>
      </c>
      <c r="F150" s="71" t="s">
        <v>75</v>
      </c>
      <c r="G150" s="41" t="s">
        <v>6</v>
      </c>
      <c r="H150" s="95">
        <f>COUNTIF(I150:I150,"&gt;0")</f>
        <v>0</v>
      </c>
      <c r="I150" s="113"/>
    </row>
    <row r="151" spans="1:9" x14ac:dyDescent="0.25">
      <c r="A151" s="65"/>
      <c r="B151" s="72"/>
      <c r="C151" s="54"/>
      <c r="D151" s="72"/>
      <c r="E151" s="55"/>
      <c r="F151" s="73"/>
      <c r="G151" s="43" t="s">
        <v>7</v>
      </c>
      <c r="H151" s="100">
        <f>COUNTIF(I151:I151,"&gt;0")</f>
        <v>0</v>
      </c>
      <c r="I151" s="106"/>
    </row>
    <row r="152" spans="1:9" x14ac:dyDescent="0.25">
      <c r="A152" s="66"/>
      <c r="B152" s="11"/>
      <c r="C152" s="52"/>
      <c r="D152" s="57"/>
      <c r="E152" s="67"/>
      <c r="F152" s="69"/>
      <c r="G152" s="38" t="s">
        <v>4</v>
      </c>
      <c r="H152" s="94">
        <f>COUNTIF(I152:I152,"=С")</f>
        <v>1</v>
      </c>
      <c r="I152" s="97" t="s">
        <v>5</v>
      </c>
    </row>
    <row r="153" spans="1:9" x14ac:dyDescent="0.25">
      <c r="A153" s="64" t="s">
        <v>34</v>
      </c>
      <c r="B153" s="11"/>
      <c r="C153" s="91">
        <v>69438</v>
      </c>
      <c r="D153" s="11">
        <v>1</v>
      </c>
      <c r="E153" s="74" t="s">
        <v>31</v>
      </c>
      <c r="F153" s="71" t="s">
        <v>76</v>
      </c>
      <c r="G153" s="41" t="s">
        <v>6</v>
      </c>
      <c r="H153" s="95">
        <f>COUNTIF(I153:I153,"&gt;0")</f>
        <v>1</v>
      </c>
      <c r="I153" s="42">
        <v>11</v>
      </c>
    </row>
    <row r="154" spans="1:9" x14ac:dyDescent="0.25">
      <c r="A154" s="65"/>
      <c r="B154" s="72"/>
      <c r="C154" s="54"/>
      <c r="D154" s="72"/>
      <c r="E154" s="55"/>
      <c r="F154" s="73"/>
      <c r="G154" s="43" t="s">
        <v>7</v>
      </c>
      <c r="H154" s="100">
        <f>COUNTIF(I154:I154,"&gt;0")</f>
        <v>0</v>
      </c>
      <c r="I154" s="106"/>
    </row>
    <row r="155" spans="1:9" x14ac:dyDescent="0.25">
      <c r="A155" s="66"/>
      <c r="B155" s="11"/>
      <c r="C155" s="52"/>
      <c r="D155" s="57"/>
      <c r="E155" s="67"/>
      <c r="F155" s="69"/>
      <c r="G155" s="38" t="s">
        <v>4</v>
      </c>
      <c r="H155" s="94">
        <f>COUNTIF(I155:I155,"=С")</f>
        <v>1</v>
      </c>
      <c r="I155" s="97" t="s">
        <v>5</v>
      </c>
    </row>
    <row r="156" spans="1:9" x14ac:dyDescent="0.25">
      <c r="A156" s="64" t="s">
        <v>34</v>
      </c>
      <c r="B156" s="11"/>
      <c r="C156" s="91">
        <v>69440</v>
      </c>
      <c r="D156" s="11">
        <v>1</v>
      </c>
      <c r="E156" s="74" t="s">
        <v>31</v>
      </c>
      <c r="F156" s="71" t="s">
        <v>77</v>
      </c>
      <c r="G156" s="41" t="s">
        <v>6</v>
      </c>
      <c r="H156" s="95">
        <f>COUNTIF(I156:I156,"&gt;0")</f>
        <v>1</v>
      </c>
      <c r="I156" s="42">
        <v>11</v>
      </c>
    </row>
    <row r="157" spans="1:9" x14ac:dyDescent="0.25">
      <c r="A157" s="65"/>
      <c r="B157" s="72"/>
      <c r="C157" s="54"/>
      <c r="D157" s="72"/>
      <c r="E157" s="55"/>
      <c r="F157" s="73"/>
      <c r="G157" s="43" t="s">
        <v>7</v>
      </c>
      <c r="H157" s="100">
        <f>COUNTIF(I157:I157,"&gt;0")</f>
        <v>0</v>
      </c>
      <c r="I157" s="106"/>
    </row>
    <row r="158" spans="1:9" x14ac:dyDescent="0.25">
      <c r="A158" s="66"/>
      <c r="B158" s="11"/>
      <c r="C158" s="52"/>
      <c r="D158" s="57"/>
      <c r="E158" s="67"/>
      <c r="F158" s="69"/>
      <c r="G158" s="38" t="s">
        <v>4</v>
      </c>
      <c r="H158" s="94">
        <f>COUNTIF(I158:I158,"=С")</f>
        <v>0</v>
      </c>
      <c r="I158" s="101"/>
    </row>
    <row r="159" spans="1:9" x14ac:dyDescent="0.25">
      <c r="A159" s="64" t="s">
        <v>34</v>
      </c>
      <c r="B159" s="11"/>
      <c r="C159" s="91">
        <v>68309</v>
      </c>
      <c r="D159" s="11">
        <v>1</v>
      </c>
      <c r="E159" s="74" t="s">
        <v>49</v>
      </c>
      <c r="F159" s="71" t="s">
        <v>79</v>
      </c>
      <c r="G159" s="41" t="s">
        <v>6</v>
      </c>
      <c r="H159" s="95">
        <f>COUNTIF(I159:I159,"&gt;0")</f>
        <v>0</v>
      </c>
      <c r="I159" s="99"/>
    </row>
    <row r="160" spans="1:9" x14ac:dyDescent="0.25">
      <c r="A160" s="65"/>
      <c r="B160" s="72"/>
      <c r="C160" s="54"/>
      <c r="D160" s="72"/>
      <c r="E160" s="55"/>
      <c r="F160" s="73"/>
      <c r="G160" s="43" t="s">
        <v>7</v>
      </c>
      <c r="H160" s="100">
        <f>COUNTIF(I160:I160,"&gt;0")</f>
        <v>0</v>
      </c>
      <c r="I160" s="10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2022-05-10T12:22:30Z</dcterms:modified>
</cp:coreProperties>
</file>