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E51E6975-665F-4636-86D7-8798C3B4D533}" xr6:coauthVersionLast="36" xr6:coauthVersionMax="37" xr10:uidLastSave="{00000000-0000-0000-0000-000000000000}"/>
  <bookViews>
    <workbookView xWindow="0" yWindow="0" windowWidth="20490" windowHeight="7545" xr2:uid="{00000000-000D-0000-FFFF-FFFF00000000}"/>
  </bookViews>
  <sheets>
    <sheet name="Лист1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9" i="5" l="1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I37" i="5"/>
  <c r="I36" i="5"/>
  <c r="I35" i="5"/>
  <c r="I29" i="5" s="1"/>
  <c r="I30" i="5" s="1"/>
  <c r="D35" i="5"/>
  <c r="I34" i="5"/>
  <c r="I23" i="5" s="1"/>
  <c r="I33" i="5"/>
  <c r="I32" i="5"/>
  <c r="I31" i="5" s="1"/>
  <c r="I28" i="5"/>
  <c r="I27" i="5"/>
  <c r="I26" i="5"/>
  <c r="I25" i="5"/>
  <c r="I24" i="5"/>
  <c r="I22" i="5"/>
  <c r="I21" i="5"/>
  <c r="D20" i="5"/>
  <c r="D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A19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I14" authorId="0" shapeId="0" xr:uid="{31C424C5-B757-4982-98F3-5A56C94FE4F9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 8:00</t>
        </r>
      </text>
    </comment>
    <comment ref="I45" authorId="0" shapeId="0" xr:uid="{9F519B7C-339D-4BEB-8234-624DDE6FF3B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9:00</t>
        </r>
      </text>
    </comment>
    <comment ref="I51" authorId="0" shapeId="0" xr:uid="{6F4B6DC8-7E82-41C4-9AEB-5574EB2D4484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8:00 до 11:00</t>
        </r>
      </text>
    </comment>
    <comment ref="I63" authorId="0" shapeId="0" xr:uid="{567A2B9B-4A00-4646-88F3-C8270668EDD2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13:00 до 17:00</t>
        </r>
      </text>
    </comment>
    <comment ref="F77" authorId="0" shapeId="0" xr:uid="{E144F1A9-3980-41D5-93E9-A7E335787E19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устроен 13.01.2022</t>
        </r>
      </text>
    </comment>
    <comment ref="I114" authorId="0" shapeId="0" xr:uid="{082B9CB8-2C1E-4591-818F-D5F226E73ECA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увол</t>
        </r>
      </text>
    </comment>
    <comment ref="F116" authorId="0" shapeId="0" xr:uid="{2F20A0F3-C3DB-45D2-A892-7739525FE88C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первый день 07.10</t>
        </r>
      </text>
    </comment>
    <comment ref="I120" authorId="0" shapeId="0" xr:uid="{9A2CBAA3-8C74-4C64-85F2-DC2534B5ADC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Отработала 24.04
с 6:00 -14:00</t>
        </r>
      </text>
    </comment>
    <comment ref="I141" authorId="0" shapeId="0" xr:uid="{90464743-DE77-47E4-B785-22C51DE6C2F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отработкой 17.05</t>
        </r>
      </text>
    </comment>
    <comment ref="F146" authorId="0" shapeId="0" xr:uid="{FA4F0F7F-4216-45F8-AEE5-60D003D7B482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Трудоустройство с 05.06.2021, совпадает с первым рабочим днём.</t>
        </r>
      </text>
    </comment>
    <comment ref="F152" authorId="0" shapeId="0" xr:uid="{14082A0D-B5C2-414C-853B-D245F834530F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первый день 04.10</t>
        </r>
      </text>
    </comment>
    <comment ref="I159" authorId="0" shapeId="0" xr:uid="{66DE16FB-437A-4E2D-A8BD-6F442095F026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08:00</t>
        </r>
      </text>
    </comment>
    <comment ref="I162" authorId="0" shapeId="0" xr:uid="{37BA2730-8EA0-4549-B365-7EFFD124581C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07:00</t>
        </r>
      </text>
    </comment>
  </commentList>
</comments>
</file>

<file path=xl/sharedStrings.xml><?xml version="1.0" encoding="utf-8"?>
<sst xmlns="http://schemas.openxmlformats.org/spreadsheetml/2006/main" count="429" uniqueCount="109">
  <si>
    <t>СТ</t>
  </si>
  <si>
    <t>ГР</t>
  </si>
  <si>
    <t>ДОБ</t>
  </si>
  <si>
    <t>ЧАСЫ</t>
  </si>
  <si>
    <t>АДМИНЫ И ПРЕТЕНЗИИ</t>
  </si>
  <si>
    <t xml:space="preserve"> план</t>
  </si>
  <si>
    <t>С</t>
  </si>
  <si>
    <t>Р</t>
  </si>
  <si>
    <t xml:space="preserve"> факт</t>
  </si>
  <si>
    <t>доп смена</t>
  </si>
  <si>
    <t>чел</t>
  </si>
  <si>
    <t>ставок</t>
  </si>
  <si>
    <t>Больничные за смену</t>
  </si>
  <si>
    <t>Отпуска за смену</t>
  </si>
  <si>
    <t xml:space="preserve">Кол-во специалистов в сутки (00:00-00:00) </t>
  </si>
  <si>
    <t>Общее кол-во часов в сутки</t>
  </si>
  <si>
    <t>Кол-во отсутствующих в смену (Б, О, А, НН)</t>
  </si>
  <si>
    <t>Больничные за смену (Б)</t>
  </si>
  <si>
    <t>Отсутствующие по иным причинам (О, А, НН)</t>
  </si>
  <si>
    <t>кол-во ставок за сутки</t>
  </si>
  <si>
    <t>кол-во ставок 2/2</t>
  </si>
  <si>
    <t>кол-во ставок в доп за сутки 11 ч</t>
  </si>
  <si>
    <t>Кол-во доп часов за сутки</t>
  </si>
  <si>
    <t xml:space="preserve">кол-во спецов в доп часах </t>
  </si>
  <si>
    <t xml:space="preserve">кол-во людей в смену </t>
  </si>
  <si>
    <t>кол-во ставок 2/2 день</t>
  </si>
  <si>
    <t>ОПЕРАТОРЫ 2/2</t>
  </si>
  <si>
    <t>07:00-19:00</t>
  </si>
  <si>
    <t>Маркова Мария Владимировна</t>
  </si>
  <si>
    <t>Бахарева Виктория Олеговна</t>
  </si>
  <si>
    <t>08:00-20:00</t>
  </si>
  <si>
    <t>Гурова Олеся Сергеевна</t>
  </si>
  <si>
    <t>09:00-21:00</t>
  </si>
  <si>
    <t>Зырянова Наталья Евгеньевна</t>
  </si>
  <si>
    <t>Сайфутдинова Ралина Шамилевна</t>
  </si>
  <si>
    <t>Талалай Наталья Александровна</t>
  </si>
  <si>
    <t>10:00-22:00</t>
  </si>
  <si>
    <t>Корсункина Светлана Сергеевна</t>
  </si>
  <si>
    <t>Лапенко Дина Юрьевна</t>
  </si>
  <si>
    <t>Костина Вера Александровна</t>
  </si>
  <si>
    <t>Кузнецов Андрей Сергеевич</t>
  </si>
  <si>
    <t>Калмахелидзе Надежда Андреевна</t>
  </si>
  <si>
    <t>Галемская Виктория Сергеевна</t>
  </si>
  <si>
    <t>ВО в смену</t>
  </si>
  <si>
    <t>УРМ-ВО</t>
  </si>
  <si>
    <t>О-О</t>
  </si>
  <si>
    <t>06:00-18:00</t>
  </si>
  <si>
    <t>Б</t>
  </si>
  <si>
    <t>Зайцева Анастасия Константиновна</t>
  </si>
  <si>
    <t>Аксенова Елена Владимировна</t>
  </si>
  <si>
    <t>08:45-20:45</t>
  </si>
  <si>
    <t>Онгарбаева Камила Кайратовна</t>
  </si>
  <si>
    <t>Юзупкина Екатерина Дмитриевна</t>
  </si>
  <si>
    <t>О-ВО</t>
  </si>
  <si>
    <t>Горлова Дарья Олеговна</t>
  </si>
  <si>
    <t>Зюльков Игорь Даниилович</t>
  </si>
  <si>
    <t>Лазарева Наталья Петровна</t>
  </si>
  <si>
    <t>Краковская Татьяна Георгиевна</t>
  </si>
  <si>
    <t>Леоненя Татьяна Алексеевна</t>
  </si>
  <si>
    <t>Антонова Любовь Александровна</t>
  </si>
  <si>
    <t>Колосова Яна Эдуардовна</t>
  </si>
  <si>
    <t>Бежецких Мария Александровна</t>
  </si>
  <si>
    <t>Столбова Светлана Александровна</t>
  </si>
  <si>
    <t>Колесникова Юлия Владимировна</t>
  </si>
  <si>
    <t>Крыжко Михаил Юрьевич</t>
  </si>
  <si>
    <t>Карманова Наталья Евгеньевна</t>
  </si>
  <si>
    <t>Пережогина Валерия Алексеевна</t>
  </si>
  <si>
    <t>Оспанбаева Ольга Сергеевна</t>
  </si>
  <si>
    <t>Политова Алла Сергеевна</t>
  </si>
  <si>
    <t>Дайнеко Юлия Андреевна</t>
  </si>
  <si>
    <t>09:30-21:30</t>
  </si>
  <si>
    <t>Матвеева Елизавета Дмитриевна</t>
  </si>
  <si>
    <t>Клименченко Марина Петровна</t>
  </si>
  <si>
    <t>Коленко Никита Юрьевич</t>
  </si>
  <si>
    <t>Приставка Алина Константиновна</t>
  </si>
  <si>
    <t>Соколова Анастасия Вадимовна</t>
  </si>
  <si>
    <t>Стрижакова Алина Андреевна</t>
  </si>
  <si>
    <t>Зиновьева Анастасия Геннадьевна</t>
  </si>
  <si>
    <t>Мисуна Юлия Александровна</t>
  </si>
  <si>
    <t>Сергеева Кристина Валерьевна</t>
  </si>
  <si>
    <t>Бородина Елена Александровна</t>
  </si>
  <si>
    <t>Зырянова Екатерина Денисовна</t>
  </si>
  <si>
    <t>Крамаренко Елена Тимофеевна</t>
  </si>
  <si>
    <t>Жаркова Екатерина Сергеевна</t>
  </si>
  <si>
    <t>Бойченко Елена Алексеевна</t>
  </si>
  <si>
    <t>Лисовская Валентина Владимировна</t>
  </si>
  <si>
    <t>Петрова Наталия Андреевна</t>
  </si>
  <si>
    <t>Жданова Оксана Юрьевна</t>
  </si>
  <si>
    <t>Сергеева Мария Викторовна</t>
  </si>
  <si>
    <t>Сныткина Екатерина Николаевна</t>
  </si>
  <si>
    <t>Тихомирова Вероника Константиновна</t>
  </si>
  <si>
    <t>Пинер Татьяна Александровна</t>
  </si>
  <si>
    <t>Муравьева Елена Владиленовна</t>
  </si>
  <si>
    <t>РГ</t>
  </si>
  <si>
    <t>08:00 - 20:00</t>
  </si>
  <si>
    <t>СС</t>
  </si>
  <si>
    <t>К-О</t>
  </si>
  <si>
    <t>О</t>
  </si>
  <si>
    <t>О-О 1С</t>
  </si>
  <si>
    <t>О-О ВО</t>
  </si>
  <si>
    <t>08:30-20:30</t>
  </si>
  <si>
    <t>Отпуска за смену (А)</t>
  </si>
  <si>
    <t>Отпуска О(только оплач отпуск)</t>
  </si>
  <si>
    <t>09:00-18:00</t>
  </si>
  <si>
    <t>СР</t>
  </si>
  <si>
    <t>09:00-11:00</t>
  </si>
  <si>
    <t>08:00-11:00</t>
  </si>
  <si>
    <t>13:00-17:00</t>
  </si>
  <si>
    <t>06:00-14:00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</si>
</sst>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9"/>
      <color theme="0"/>
      <name val="Century"/>
      <family val="1"/>
      <charset val="204"/>
    </font>
    <font>
      <b/>
      <sz val="8"/>
      <color theme="0"/>
      <name val="Century"/>
      <family val="1"/>
      <charset val="204"/>
    </font>
    <font>
      <b/>
      <sz val="8"/>
      <name val="Century"/>
      <family val="1"/>
      <charset val="204"/>
    </font>
    <font>
      <sz val="9"/>
      <color theme="1"/>
      <name val="Calibri"/>
      <family val="2"/>
      <scheme val="minor"/>
    </font>
    <font>
      <sz val="8"/>
      <color theme="1"/>
      <name val="Century"/>
      <family val="1"/>
      <charset val="204"/>
    </font>
    <font>
      <sz val="8"/>
      <color theme="9" tint="-9.9978637043366805E-2"/>
      <name val="Century"/>
      <family val="1"/>
      <charset val="204"/>
    </font>
    <font>
      <b/>
      <sz val="9"/>
      <name val="Century"/>
      <family val="1"/>
      <charset val="204"/>
    </font>
    <font>
      <sz val="9"/>
      <color theme="1"/>
      <name val="Century"/>
      <family val="1"/>
      <charset val="204"/>
    </font>
    <font>
      <sz val="8"/>
      <color theme="1"/>
      <name val="Calibri"/>
      <family val="2"/>
      <scheme val="minor"/>
    </font>
    <font>
      <b/>
      <sz val="10"/>
      <color theme="0"/>
      <name val="Century"/>
      <family val="1"/>
      <charset val="204"/>
    </font>
    <font>
      <b/>
      <sz val="8"/>
      <color theme="9" tint="-0.749992370372631"/>
      <name val="Century"/>
      <family val="1"/>
      <charset val="204"/>
    </font>
    <font>
      <b/>
      <sz val="8"/>
      <color theme="1" tint="0.34998626667073579"/>
      <name val="Century"/>
      <family val="1"/>
      <charset val="204"/>
    </font>
    <font>
      <sz val="8"/>
      <color theme="9" tint="-0.249977111117893"/>
      <name val="Century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color theme="1" tint="0.14999847407452621"/>
      <name val="Century"/>
      <family val="1"/>
      <charset val="204"/>
    </font>
    <font>
      <b/>
      <sz val="8"/>
      <color rgb="FF333333"/>
      <name val="Century"/>
      <family val="1"/>
      <charset val="204"/>
    </font>
    <font>
      <sz val="9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BB05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4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5" fillId="4" borderId="1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8" fillId="3" borderId="5" xfId="0" applyFont="1" applyFill="1" applyBorder="1" applyAlignment="1">
      <alignment vertical="center"/>
    </xf>
    <xf numFmtId="0" fontId="5" fillId="4" borderId="4" xfId="0" applyFont="1" applyFill="1" applyBorder="1"/>
    <xf numFmtId="0" fontId="5" fillId="4" borderId="5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top"/>
    </xf>
    <xf numFmtId="0" fontId="9" fillId="3" borderId="6" xfId="0" applyFont="1" applyFill="1" applyBorder="1"/>
    <xf numFmtId="0" fontId="3" fillId="3" borderId="7" xfId="0" applyFont="1" applyFill="1" applyBorder="1" applyAlignment="1">
      <alignment horizontal="center" vertical="center"/>
    </xf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5" fillId="4" borderId="6" xfId="0" applyFont="1" applyFill="1" applyBorder="1"/>
    <xf numFmtId="0" fontId="5" fillId="4" borderId="8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0" fontId="10" fillId="6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center" vertical="center"/>
    </xf>
    <xf numFmtId="1" fontId="10" fillId="6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8" borderId="0" xfId="0" applyFont="1" applyFill="1" applyAlignment="1">
      <alignment horizontal="center" vertical="center"/>
    </xf>
    <xf numFmtId="1" fontId="2" fillId="8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 wrapText="1"/>
    </xf>
    <xf numFmtId="0" fontId="5" fillId="3" borderId="1" xfId="0" applyFont="1" applyFill="1" applyBorder="1"/>
    <xf numFmtId="0" fontId="5" fillId="3" borderId="3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5" fillId="3" borderId="4" xfId="0" applyFont="1" applyFill="1" applyBorder="1"/>
    <xf numFmtId="0" fontId="5" fillId="3" borderId="5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top"/>
    </xf>
    <xf numFmtId="0" fontId="5" fillId="3" borderId="6" xfId="0" applyFont="1" applyFill="1" applyBorder="1"/>
    <xf numFmtId="0" fontId="5" fillId="3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top"/>
    </xf>
    <xf numFmtId="0" fontId="5" fillId="3" borderId="0" xfId="0" applyFont="1" applyFill="1" applyAlignment="1">
      <alignment vertical="center"/>
    </xf>
    <xf numFmtId="0" fontId="5" fillId="3" borderId="12" xfId="0" applyFont="1" applyFill="1" applyBorder="1" applyAlignment="1">
      <alignment vertical="center"/>
    </xf>
    <xf numFmtId="0" fontId="9" fillId="0" borderId="0" xfId="0" applyFont="1" applyBorder="1"/>
    <xf numFmtId="0" fontId="5" fillId="3" borderId="2" xfId="0" applyFont="1" applyFill="1" applyBorder="1"/>
    <xf numFmtId="0" fontId="5" fillId="3" borderId="0" xfId="0" applyFont="1" applyFill="1" applyBorder="1"/>
    <xf numFmtId="0" fontId="5" fillId="5" borderId="0" xfId="0" applyFont="1" applyFill="1" applyBorder="1" applyAlignment="1">
      <alignment horizontal="center" vertical="top"/>
    </xf>
    <xf numFmtId="0" fontId="5" fillId="3" borderId="7" xfId="0" applyFont="1" applyFill="1" applyBorder="1"/>
    <xf numFmtId="0" fontId="3" fillId="3" borderId="12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9" fillId="3" borderId="18" xfId="0" applyFont="1" applyFill="1" applyBorder="1"/>
    <xf numFmtId="0" fontId="5" fillId="3" borderId="19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9" fillId="3" borderId="14" xfId="0" applyFont="1" applyFill="1" applyBorder="1"/>
    <xf numFmtId="0" fontId="5" fillId="3" borderId="15" xfId="0" applyFont="1" applyFill="1" applyBorder="1" applyAlignment="1">
      <alignment vertical="center"/>
    </xf>
    <xf numFmtId="0" fontId="9" fillId="3" borderId="11" xfId="0" applyFont="1" applyFill="1" applyBorder="1"/>
    <xf numFmtId="0" fontId="9" fillId="3" borderId="7" xfId="0" applyFont="1" applyFill="1" applyBorder="1"/>
    <xf numFmtId="0" fontId="3" fillId="3" borderId="1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vertical="center"/>
    </xf>
    <xf numFmtId="0" fontId="9" fillId="3" borderId="8" xfId="0" applyFont="1" applyFill="1" applyBorder="1"/>
    <xf numFmtId="0" fontId="3" fillId="0" borderId="12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6" fillId="2" borderId="0" xfId="0" applyFont="1" applyFill="1" applyAlignment="1"/>
    <xf numFmtId="0" fontId="5" fillId="10" borderId="0" xfId="0" applyFont="1" applyFill="1" applyBorder="1" applyAlignment="1">
      <alignment horizontal="center" vertical="top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9" fillId="0" borderId="25" xfId="0" applyFont="1" applyBorder="1"/>
    <xf numFmtId="0" fontId="9" fillId="0" borderId="7" xfId="0" applyFont="1" applyBorder="1"/>
    <xf numFmtId="0" fontId="5" fillId="11" borderId="0" xfId="0" applyFont="1" applyFill="1" applyBorder="1" applyAlignment="1">
      <alignment horizontal="center"/>
    </xf>
    <xf numFmtId="0" fontId="9" fillId="3" borderId="20" xfId="0" applyFont="1" applyFill="1" applyBorder="1"/>
    <xf numFmtId="0" fontId="9" fillId="3" borderId="22" xfId="0" applyFont="1" applyFill="1" applyBorder="1"/>
    <xf numFmtId="0" fontId="3" fillId="3" borderId="21" xfId="0" applyFont="1" applyFill="1" applyBorder="1" applyAlignment="1">
      <alignment horizontal="center" vertical="center"/>
    </xf>
    <xf numFmtId="0" fontId="9" fillId="11" borderId="20" xfId="0" applyFont="1" applyFill="1" applyBorder="1"/>
    <xf numFmtId="0" fontId="9" fillId="11" borderId="14" xfId="0" applyFont="1" applyFill="1" applyBorder="1"/>
    <xf numFmtId="0" fontId="3" fillId="11" borderId="15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9" fillId="11" borderId="22" xfId="0" applyFont="1" applyFill="1" applyBorder="1"/>
    <xf numFmtId="0" fontId="9" fillId="11" borderId="7" xfId="0" applyFont="1" applyFill="1" applyBorder="1"/>
    <xf numFmtId="0" fontId="3" fillId="11" borderId="16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vertical="center"/>
    </xf>
    <xf numFmtId="0" fontId="3" fillId="11" borderId="7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3" fillId="3" borderId="7" xfId="0" applyFont="1" applyFill="1" applyBorder="1" applyAlignment="1">
      <alignment horizontal="left" vertical="center"/>
    </xf>
    <xf numFmtId="0" fontId="9" fillId="3" borderId="26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3" borderId="0" xfId="0" applyFont="1" applyFill="1" applyBorder="1"/>
    <xf numFmtId="0" fontId="5" fillId="3" borderId="5" xfId="0" applyFont="1" applyFill="1" applyBorder="1" applyAlignment="1">
      <alignment vertical="center" wrapText="1"/>
    </xf>
    <xf numFmtId="0" fontId="9" fillId="0" borderId="27" xfId="0" applyFont="1" applyBorder="1"/>
    <xf numFmtId="0" fontId="9" fillId="0" borderId="18" xfId="0" applyFont="1" applyBorder="1"/>
    <xf numFmtId="0" fontId="9" fillId="3" borderId="28" xfId="0" applyFont="1" applyFill="1" applyBorder="1"/>
    <xf numFmtId="0" fontId="18" fillId="2" borderId="2" xfId="0" applyFont="1" applyFill="1" applyBorder="1"/>
    <xf numFmtId="0" fontId="6" fillId="5" borderId="2" xfId="0" applyFont="1" applyFill="1" applyBorder="1" applyAlignment="1">
      <alignment horizontal="center" vertical="top"/>
    </xf>
    <xf numFmtId="0" fontId="5" fillId="12" borderId="12" xfId="0" applyFont="1" applyFill="1" applyBorder="1" applyAlignment="1">
      <alignment vertical="center"/>
    </xf>
    <xf numFmtId="0" fontId="5" fillId="12" borderId="5" xfId="0" applyFont="1" applyFill="1" applyBorder="1" applyAlignment="1">
      <alignment vertical="center" wrapText="1"/>
    </xf>
    <xf numFmtId="0" fontId="5" fillId="13" borderId="0" xfId="0" applyFont="1" applyFill="1" applyBorder="1" applyAlignment="1">
      <alignment horizontal="center" vertical="top"/>
    </xf>
    <xf numFmtId="0" fontId="5" fillId="14" borderId="12" xfId="0" applyFont="1" applyFill="1" applyBorder="1" applyAlignment="1">
      <alignment vertical="center"/>
    </xf>
    <xf numFmtId="0" fontId="9" fillId="15" borderId="20" xfId="0" applyFont="1" applyFill="1" applyBorder="1"/>
    <xf numFmtId="0" fontId="3" fillId="15" borderId="21" xfId="0" applyFont="1" applyFill="1" applyBorder="1" applyAlignment="1">
      <alignment horizontal="center" vertical="center"/>
    </xf>
    <xf numFmtId="0" fontId="9" fillId="15" borderId="22" xfId="0" applyFont="1" applyFill="1" applyBorder="1"/>
    <xf numFmtId="0" fontId="20" fillId="6" borderId="0" xfId="0" applyFont="1" applyFill="1" applyBorder="1" applyAlignment="1">
      <alignment horizontal="left" vertical="center"/>
    </xf>
    <xf numFmtId="0" fontId="20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</cellXfs>
  <cellStyles count="1">
    <cellStyle name="Обычный" xfId="0" builtinId="0"/>
  </cellStyles>
  <dxfs count="5">
    <dxf>
      <font>
        <color rgb="FF9C0006"/>
      </font>
    </dxf>
    <dxf>
      <font>
        <color theme="0" tint="-0.24994659260841701"/>
      </font>
    </dxf>
    <dxf>
      <fill>
        <patternFill>
          <bgColor theme="8" tint="0.79998168889431442"/>
        </patternFill>
      </fill>
    </dxf>
    <dxf>
      <font>
        <color theme="0" tint="-0.24994659260841701"/>
      </font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29"/>
  <sheetViews>
    <sheetView tabSelected="1" zoomScale="93" zoomScaleNormal="93" workbookViewId="0">
      <selection activeCell="A141" sqref="A141:XFD141"/>
    </sheetView>
  </sheetViews>
  <sheetFormatPr defaultRowHeight="15" x14ac:dyDescent="0.25"/>
  <cols>
    <col min="1" max="1" width="13.5703125" customWidth="1"/>
    <col min="2" max="2" width="6.42578125" customWidth="1"/>
    <col min="3" max="3" width="8" customWidth="1"/>
    <col min="4" max="4" width="3.28515625" customWidth="1"/>
    <col min="5" max="5" width="13.140625" customWidth="1"/>
    <col min="6" max="6" width="33" customWidth="1"/>
    <col min="7" max="7" width="8.140625" customWidth="1"/>
    <col min="8" max="8" width="14" customWidth="1"/>
    <col min="9" max="9" width="6.42578125" customWidth="1"/>
  </cols>
  <sheetData>
    <row r="1" spans="1:9" x14ac:dyDescent="0.25">
      <c r="A1" s="1"/>
      <c r="B1" s="2"/>
      <c r="C1" s="2"/>
      <c r="D1" s="2"/>
      <c r="E1" s="2"/>
      <c r="F1" s="3"/>
      <c r="G1" s="2"/>
      <c r="H1" s="2"/>
      <c r="I1" s="126"/>
    </row>
    <row r="2" spans="1:9" x14ac:dyDescent="0.25">
      <c r="A2" s="4"/>
      <c r="B2" s="5"/>
      <c r="C2" s="5"/>
      <c r="D2" s="5"/>
      <c r="E2" s="5"/>
      <c r="F2" s="6"/>
      <c r="G2" s="5"/>
      <c r="H2" s="5"/>
      <c r="I2" s="7" t="s">
        <v>104</v>
      </c>
    </row>
    <row r="3" spans="1:9" x14ac:dyDescent="0.25">
      <c r="A3" s="8" t="s">
        <v>0</v>
      </c>
      <c r="B3" s="9" t="s">
        <v>1</v>
      </c>
      <c r="C3" s="9" t="s">
        <v>2</v>
      </c>
      <c r="D3" s="10"/>
      <c r="E3" s="10" t="s">
        <v>3</v>
      </c>
      <c r="F3" s="11" t="s">
        <v>4</v>
      </c>
      <c r="G3" s="10"/>
      <c r="H3" s="10"/>
      <c r="I3" s="9">
        <v>11</v>
      </c>
    </row>
    <row r="4" spans="1:9" x14ac:dyDescent="0.25">
      <c r="A4" s="12"/>
      <c r="B4" s="13"/>
      <c r="C4" s="13"/>
      <c r="D4" s="14"/>
      <c r="E4" s="15"/>
      <c r="F4" s="16"/>
      <c r="G4" s="17" t="s">
        <v>5</v>
      </c>
      <c r="H4" s="18">
        <f>COUNTIF(I4:I4,"=С")</f>
        <v>1</v>
      </c>
      <c r="I4" s="60" t="s">
        <v>6</v>
      </c>
    </row>
    <row r="5" spans="1:9" x14ac:dyDescent="0.25">
      <c r="A5" s="12" t="s">
        <v>7</v>
      </c>
      <c r="B5" s="19"/>
      <c r="C5" s="19"/>
      <c r="D5" s="20"/>
      <c r="E5" s="21"/>
      <c r="F5" s="22" t="s">
        <v>40</v>
      </c>
      <c r="G5" s="23" t="s">
        <v>8</v>
      </c>
      <c r="H5" s="24">
        <f>COUNTIF(I5:I5,"&gt;0")</f>
        <v>0</v>
      </c>
      <c r="I5" s="65"/>
    </row>
    <row r="6" spans="1:9" x14ac:dyDescent="0.25">
      <c r="A6" s="26"/>
      <c r="B6" s="27"/>
      <c r="C6" s="27"/>
      <c r="D6" s="28"/>
      <c r="E6" s="29"/>
      <c r="F6" s="30"/>
      <c r="G6" s="31" t="s">
        <v>9</v>
      </c>
      <c r="H6" s="32">
        <f>COUNTIF(I6:I6,"&gt;0")</f>
        <v>0</v>
      </c>
      <c r="I6" s="25"/>
    </row>
    <row r="7" spans="1:9" x14ac:dyDescent="0.25">
      <c r="A7" s="12"/>
      <c r="B7" s="13"/>
      <c r="C7" s="13"/>
      <c r="D7" s="14"/>
      <c r="E7" s="15"/>
      <c r="F7" s="16"/>
      <c r="G7" s="17" t="s">
        <v>5</v>
      </c>
      <c r="H7" s="18">
        <f>COUNTIF(I7:I7,"=С")</f>
        <v>0</v>
      </c>
      <c r="I7" s="127"/>
    </row>
    <row r="8" spans="1:9" x14ac:dyDescent="0.25">
      <c r="A8" s="12" t="s">
        <v>93</v>
      </c>
      <c r="B8" s="19"/>
      <c r="C8" s="19">
        <v>68596</v>
      </c>
      <c r="D8" s="20"/>
      <c r="E8" s="21" t="s">
        <v>94</v>
      </c>
      <c r="F8" s="22" t="s">
        <v>38</v>
      </c>
      <c r="G8" s="23" t="s">
        <v>8</v>
      </c>
      <c r="H8" s="24">
        <f>COUNTIF(I8:I8,"&gt;0")</f>
        <v>0</v>
      </c>
      <c r="I8" s="74"/>
    </row>
    <row r="9" spans="1:9" x14ac:dyDescent="0.25">
      <c r="A9" s="26"/>
      <c r="B9" s="27"/>
      <c r="C9" s="27"/>
      <c r="D9" s="28"/>
      <c r="E9" s="29"/>
      <c r="F9" s="30"/>
      <c r="G9" s="31" t="s">
        <v>9</v>
      </c>
      <c r="H9" s="32">
        <f>COUNTIF(I9:I9,"&gt;0")</f>
        <v>0</v>
      </c>
      <c r="I9" s="68"/>
    </row>
    <row r="10" spans="1:9" x14ac:dyDescent="0.25">
      <c r="A10" s="12"/>
      <c r="B10" s="13"/>
      <c r="C10" s="13"/>
      <c r="D10" s="14"/>
      <c r="E10" s="15"/>
      <c r="F10" s="16"/>
      <c r="G10" s="17" t="s">
        <v>5</v>
      </c>
      <c r="H10" s="18">
        <f>COUNTIF(I10:I10,"=С")</f>
        <v>1</v>
      </c>
      <c r="I10" s="60" t="s">
        <v>6</v>
      </c>
    </row>
    <row r="11" spans="1:9" x14ac:dyDescent="0.25">
      <c r="A11" s="12" t="s">
        <v>93</v>
      </c>
      <c r="B11" s="19"/>
      <c r="C11" s="19">
        <v>68576</v>
      </c>
      <c r="D11" s="20"/>
      <c r="E11" s="21" t="s">
        <v>94</v>
      </c>
      <c r="F11" s="22" t="s">
        <v>35</v>
      </c>
      <c r="G11" s="23" t="s">
        <v>8</v>
      </c>
      <c r="H11" s="24">
        <f>COUNTIF(I11:I11,"&gt;0")</f>
        <v>0</v>
      </c>
      <c r="I11" s="65"/>
    </row>
    <row r="12" spans="1:9" x14ac:dyDescent="0.25">
      <c r="A12" s="26"/>
      <c r="B12" s="27"/>
      <c r="C12" s="27"/>
      <c r="D12" s="28"/>
      <c r="E12" s="29"/>
      <c r="F12" s="30"/>
      <c r="G12" s="31" t="s">
        <v>9</v>
      </c>
      <c r="H12" s="32">
        <f>COUNTIF(I12:I12,"&gt;0")</f>
        <v>0</v>
      </c>
      <c r="I12" s="68"/>
    </row>
    <row r="13" spans="1:9" x14ac:dyDescent="0.25">
      <c r="A13" s="12"/>
      <c r="B13" s="13"/>
      <c r="C13" s="13"/>
      <c r="D13" s="14"/>
      <c r="E13" s="15"/>
      <c r="F13" s="16"/>
      <c r="G13" s="17" t="s">
        <v>5</v>
      </c>
      <c r="H13" s="18">
        <f>COUNTIF(I13:I13,"=С")</f>
        <v>0</v>
      </c>
      <c r="I13" s="127"/>
    </row>
    <row r="14" spans="1:9" x14ac:dyDescent="0.25">
      <c r="A14" s="12" t="s">
        <v>95</v>
      </c>
      <c r="B14" s="19"/>
      <c r="C14" s="19">
        <v>68638</v>
      </c>
      <c r="D14" s="20"/>
      <c r="E14" s="21" t="s">
        <v>27</v>
      </c>
      <c r="F14" s="22" t="s">
        <v>60</v>
      </c>
      <c r="G14" s="23" t="s">
        <v>8</v>
      </c>
      <c r="H14" s="24">
        <f>COUNTIF(I14:I14,"&gt;0")</f>
        <v>0</v>
      </c>
      <c r="I14" s="74"/>
    </row>
    <row r="15" spans="1:9" x14ac:dyDescent="0.25">
      <c r="A15" s="26"/>
      <c r="B15" s="27"/>
      <c r="C15" s="27"/>
      <c r="D15" s="28"/>
      <c r="E15" s="29"/>
      <c r="F15" s="30"/>
      <c r="G15" s="31" t="s">
        <v>9</v>
      </c>
      <c r="H15" s="32">
        <f>COUNTIF(I15:I15,"&gt;0")</f>
        <v>0</v>
      </c>
      <c r="I15" s="68"/>
    </row>
    <row r="16" spans="1:9" x14ac:dyDescent="0.25">
      <c r="A16" s="12"/>
      <c r="B16" s="13"/>
      <c r="C16" s="13"/>
      <c r="D16" s="14"/>
      <c r="E16" s="15"/>
      <c r="F16" s="16"/>
      <c r="G16" s="17" t="s">
        <v>5</v>
      </c>
      <c r="H16" s="18">
        <f>COUNTIF(I16:I16,"=С")</f>
        <v>0</v>
      </c>
      <c r="I16" s="127"/>
    </row>
    <row r="17" spans="1:9" x14ac:dyDescent="0.25">
      <c r="A17" s="12" t="s">
        <v>95</v>
      </c>
      <c r="B17" s="19"/>
      <c r="C17" s="19"/>
      <c r="D17" s="20"/>
      <c r="E17" s="21"/>
      <c r="F17" s="22"/>
      <c r="G17" s="23" t="s">
        <v>8</v>
      </c>
      <c r="H17" s="24">
        <f>COUNTIF(I17:I17,"&gt;0")</f>
        <v>0</v>
      </c>
      <c r="I17" s="74"/>
    </row>
    <row r="18" spans="1:9" x14ac:dyDescent="0.25">
      <c r="A18" s="26"/>
      <c r="B18" s="27"/>
      <c r="C18" s="27"/>
      <c r="D18" s="28"/>
      <c r="E18" s="29"/>
      <c r="F18" s="30"/>
      <c r="G18" s="31" t="s">
        <v>9</v>
      </c>
      <c r="H18" s="32">
        <f>COUNTIF(I18:I18,"&gt;0")</f>
        <v>0</v>
      </c>
      <c r="I18" s="68"/>
    </row>
    <row r="19" spans="1:9" x14ac:dyDescent="0.25">
      <c r="A19" s="33">
        <f ca="1">A19:I32</f>
        <v>0</v>
      </c>
      <c r="B19" s="33"/>
      <c r="C19" s="33" t="s">
        <v>10</v>
      </c>
      <c r="D19" s="33">
        <f>COUNTA(#REF!)</f>
        <v>1</v>
      </c>
      <c r="E19" s="34"/>
      <c r="F19" s="34"/>
      <c r="G19" s="34"/>
      <c r="H19" s="35"/>
      <c r="I19" s="34"/>
    </row>
    <row r="20" spans="1:9" x14ac:dyDescent="0.25">
      <c r="A20" s="33"/>
      <c r="B20" s="33"/>
      <c r="C20" s="33" t="s">
        <v>11</v>
      </c>
      <c r="D20" s="33" t="e">
        <f>SUM(#REF!)</f>
        <v>#REF!</v>
      </c>
      <c r="E20" s="34"/>
      <c r="F20" s="34"/>
      <c r="G20" s="34"/>
      <c r="H20" s="35"/>
      <c r="I20" s="34"/>
    </row>
    <row r="21" spans="1:9" x14ac:dyDescent="0.25">
      <c r="A21" s="33"/>
      <c r="B21" s="33"/>
      <c r="C21" s="33"/>
      <c r="D21" s="33"/>
      <c r="E21" s="34"/>
      <c r="F21" s="34" t="s">
        <v>12</v>
      </c>
      <c r="G21" s="34"/>
      <c r="H21" s="35"/>
      <c r="I21" s="35">
        <f t="shared" ref="I21" ca="1" si="0">COUNTIFS(I40:I171,"Б",OFFSET(I40:I171,-1,0),"С")</f>
        <v>0</v>
      </c>
    </row>
    <row r="22" spans="1:9" x14ac:dyDescent="0.25">
      <c r="A22" s="33"/>
      <c r="B22" s="33"/>
      <c r="C22" s="33"/>
      <c r="D22" s="33"/>
      <c r="E22" s="34"/>
      <c r="F22" s="34" t="s">
        <v>13</v>
      </c>
      <c r="G22" s="34"/>
      <c r="H22" s="35"/>
      <c r="I22" s="35">
        <f t="shared" ref="I22" ca="1" si="1">COUNTIFS(I38:I171,"О",OFFSET(I38:I171,-1,0),"С")+COUNTIFS(I38:I171,"А",OFFSET(I38:I171,-1,0),"С")+COUNTIFS(I38:I171,"НН",OFFSET(I38:I171,-1,0),"С")</f>
        <v>3</v>
      </c>
    </row>
    <row r="23" spans="1:9" x14ac:dyDescent="0.25">
      <c r="A23" s="36"/>
      <c r="B23" s="36"/>
      <c r="C23" s="36"/>
      <c r="D23" s="36"/>
      <c r="E23" s="37"/>
      <c r="F23" s="38" t="s">
        <v>14</v>
      </c>
      <c r="G23" s="39"/>
      <c r="H23" s="39"/>
      <c r="I23" s="40">
        <f t="shared" ref="I23" si="2">SUM(I34)</f>
        <v>22</v>
      </c>
    </row>
    <row r="24" spans="1:9" x14ac:dyDescent="0.25">
      <c r="A24" s="36"/>
      <c r="B24" s="36"/>
      <c r="C24" s="36"/>
      <c r="D24" s="36"/>
      <c r="E24" s="37"/>
      <c r="F24" s="38" t="s">
        <v>15</v>
      </c>
      <c r="G24" s="39"/>
      <c r="H24" s="40"/>
      <c r="I24" s="40">
        <f t="shared" ref="I24" si="3">SUM(I41:I62,I63:I140,I141:I261,I266:I307)</f>
        <v>212</v>
      </c>
    </row>
    <row r="25" spans="1:9" x14ac:dyDescent="0.25">
      <c r="A25" s="36"/>
      <c r="B25" s="36"/>
      <c r="C25" s="36"/>
      <c r="D25" s="36"/>
      <c r="E25" s="37"/>
      <c r="F25" s="41" t="s">
        <v>16</v>
      </c>
      <c r="G25" s="42"/>
      <c r="H25" s="43"/>
      <c r="I25" s="44">
        <f t="shared" ref="I25" ca="1" si="4">COUNTIFS(I45:I334,"Б",OFFSET(I45:I334,-1,0),"С")+COUNTIFS(I45:I334,"О",OFFSET(I45:I334,-1,0),"С")+COUNTIFS(I45:I334,"А",OFFSET(I45:I334,-1,0),"С")+COUNTIFS(I45:I334,"НН",OFFSET(I45:I334,-1,0),"С")</f>
        <v>5</v>
      </c>
    </row>
    <row r="26" spans="1:9" x14ac:dyDescent="0.25">
      <c r="A26" s="36"/>
      <c r="B26" s="36"/>
      <c r="C26" s="36"/>
      <c r="D26" s="36"/>
      <c r="E26" s="37"/>
      <c r="F26" s="41" t="s">
        <v>17</v>
      </c>
      <c r="G26" s="42"/>
      <c r="H26" s="43"/>
      <c r="I26" s="44">
        <f t="shared" ref="I26" ca="1" si="5">COUNTIFS(I45:I334,"Б",OFFSET(I45:I334,-1,0),"С")</f>
        <v>1</v>
      </c>
    </row>
    <row r="27" spans="1:9" x14ac:dyDescent="0.25">
      <c r="A27" s="36"/>
      <c r="B27" s="36"/>
      <c r="C27" s="36"/>
      <c r="D27" s="36"/>
      <c r="E27" s="37"/>
      <c r="F27" s="41" t="s">
        <v>18</v>
      </c>
      <c r="G27" s="42"/>
      <c r="H27" s="43"/>
      <c r="I27" s="44">
        <f t="shared" ref="I27" ca="1" si="6">COUNTIFS(I40:I334,"О",OFFSET(I40:I334,-1,0),"С")+COUNTIFS(I40:I334,"А",OFFSET(I40:I334,-1,0),"С")+COUNTIFS(I40:I334,"НН",OFFSET(I40:I334,-1,0),"С")</f>
        <v>4</v>
      </c>
    </row>
    <row r="28" spans="1:9" x14ac:dyDescent="0.25">
      <c r="A28" s="36"/>
      <c r="B28" s="36"/>
      <c r="C28" s="36"/>
      <c r="D28" s="36"/>
      <c r="E28" s="37"/>
      <c r="F28" s="41" t="s">
        <v>43</v>
      </c>
      <c r="G28" s="42"/>
      <c r="H28" s="43"/>
      <c r="I28" s="44">
        <f t="shared" ref="I28" ca="1" si="7">COUNTIFS(I41:I203,"&gt;0",OFFSET(I41:I203,0,(COLUMN(I41)*(-1)+1)),"О-ВО")+COUNTIFS(I41:I203,"&gt;0",OFFSET(I41:I203,-1,(COLUMN(I41)*(-1)+1)),"О-ВО",OFFSET(I41:I203,-1,0),"")+COUNTIFS(I41:I203,"&gt;0",OFFSET(I41:I203,0,(COLUMN(I41)*(-1)+1)),"УРМ-ВО")+COUNTIFS(I41:I203,"&gt;0",OFFSET(I41:I203,-1,(COLUMN(I41)*(-1)+1)),"УРМ-ВО",OFFSET(I41:I203,-1,0),"")</f>
        <v>3</v>
      </c>
    </row>
    <row r="29" spans="1:9" x14ac:dyDescent="0.25">
      <c r="A29" s="38"/>
      <c r="B29" s="38"/>
      <c r="C29" s="38"/>
      <c r="D29" s="38"/>
      <c r="E29" s="38"/>
      <c r="F29" s="38" t="s">
        <v>19</v>
      </c>
      <c r="G29" s="39"/>
      <c r="H29" s="39"/>
      <c r="I29" s="40">
        <f t="shared" ref="I29" si="8">I35</f>
        <v>19.272727272727273</v>
      </c>
    </row>
    <row r="30" spans="1:9" x14ac:dyDescent="0.25">
      <c r="A30" s="38"/>
      <c r="B30" s="38"/>
      <c r="C30" s="38"/>
      <c r="D30" s="38"/>
      <c r="E30" s="38"/>
      <c r="F30" s="38" t="s">
        <v>20</v>
      </c>
      <c r="G30" s="39"/>
      <c r="H30" s="39"/>
      <c r="I30" s="40">
        <f t="shared" ref="I30" si="9">I29</f>
        <v>19.272727272727273</v>
      </c>
    </row>
    <row r="31" spans="1:9" x14ac:dyDescent="0.25">
      <c r="A31" s="45"/>
      <c r="B31" s="45"/>
      <c r="C31" s="45"/>
      <c r="D31" s="45"/>
      <c r="E31" s="45"/>
      <c r="F31" s="45" t="s">
        <v>21</v>
      </c>
      <c r="G31" s="39"/>
      <c r="H31" s="39"/>
      <c r="I31" s="40">
        <f t="shared" ref="I31" si="10">I32/11</f>
        <v>0</v>
      </c>
    </row>
    <row r="32" spans="1:9" x14ac:dyDescent="0.25">
      <c r="A32" s="45"/>
      <c r="B32" s="45"/>
      <c r="C32" s="45"/>
      <c r="D32" s="45"/>
      <c r="E32" s="45"/>
      <c r="F32" s="45" t="s">
        <v>22</v>
      </c>
      <c r="G32" s="39"/>
      <c r="H32" s="39"/>
      <c r="I32" s="47">
        <f>COUNT(I49,I52,I55,#REF!,#REF!,I58,I61,I64,#REF!,I67,I70,I73,I76,I79,I82,#REF!,#REF!,I85,I88,#REF!,I91,I94,I97,I100,#REF!,I103,I106,I109,I118,#REF!,#REF!,I121,I112,I124,I127,I130,I133,I136,I139,I142,I145,I148,I151,I154,I157,I160,I163,I166,I169,#REF!,I172,I175,#REF!,I178,I181,#REF!,I115,I190,I184,I187,I193,I196,I199,I202,I205,I208,I211,I214,I217,I220,I223,I226,I229,I43,I46)</f>
        <v>0</v>
      </c>
    </row>
    <row r="33" spans="1:9" x14ac:dyDescent="0.25">
      <c r="A33" s="51"/>
      <c r="B33" s="51"/>
      <c r="C33" s="51"/>
      <c r="D33" s="51"/>
      <c r="E33" s="51"/>
      <c r="F33" s="51" t="s">
        <v>23</v>
      </c>
      <c r="G33" s="46"/>
      <c r="H33" s="46"/>
      <c r="I33" s="47">
        <f>COUNT(I43,I46,I49,#REF!,I52,I55,#REF!,I58,I61,I64,#REF!,I67,I70,I73,I76,#REF!,#REF!,I79,I82,#REF!,I85,I88,I91,I94,I97,I100,#REF!,I103,I106,#REF!,#REF!,I109,I118,I121,I112,I124,I127,I130,I133,I136,I139,I142,I145,I148,I151,I154,I157,I160,I163,#REF!,I166,I169,I172,I175,#REF!,I178,I181,#REF!,I115,I190)</f>
        <v>0</v>
      </c>
    </row>
    <row r="34" spans="1:9" x14ac:dyDescent="0.25">
      <c r="A34" s="51"/>
      <c r="B34" s="51"/>
      <c r="C34" s="51"/>
      <c r="D34" s="51"/>
      <c r="E34" s="51"/>
      <c r="F34" s="51" t="s">
        <v>24</v>
      </c>
      <c r="G34" s="52"/>
      <c r="H34" s="52"/>
      <c r="I34" s="52">
        <f t="shared" ref="I34" si="11">COUNTIF(I41:I229,"&gt;0")</f>
        <v>22</v>
      </c>
    </row>
    <row r="35" spans="1:9" x14ac:dyDescent="0.25">
      <c r="A35" s="51"/>
      <c r="B35" s="51"/>
      <c r="C35" s="51"/>
      <c r="D35" s="92">
        <f>SUM(D41:D97)</f>
        <v>19</v>
      </c>
      <c r="E35" s="51"/>
      <c r="F35" s="51" t="s">
        <v>25</v>
      </c>
      <c r="G35" s="46"/>
      <c r="H35" s="46"/>
      <c r="I35" s="47">
        <f t="shared" ref="I35" si="12">SUM(I42,I45,I48,I51,I54,I57,I60,I63,I66,I69,I72,I75,I78,I81,I84,I87,I90,I93,I96,I99,I102,I105,I108,I111,I114,I117,I120,I123,I126,I129,I132,I135,I138,I141,I144,I147,I150,I153,I156,I159,I162,I165,I168,I171,I174,I177,I180,I183,I186,I189,I192,I195,I198,I201,I204,I207,I210,I213,I216,I219,I222,I225,I228,I231,I234,I237,I240,I243,I246,I249,I252)/11</f>
        <v>19.272727272727273</v>
      </c>
    </row>
    <row r="36" spans="1:9" x14ac:dyDescent="0.25">
      <c r="A36" s="51"/>
      <c r="B36" s="51"/>
      <c r="C36" s="51"/>
      <c r="D36" s="92"/>
      <c r="E36" s="51"/>
      <c r="F36" s="135" t="s">
        <v>101</v>
      </c>
      <c r="G36" s="46"/>
      <c r="H36" s="46"/>
      <c r="I36" s="136">
        <f t="shared" ref="I36" ca="1" si="13">COUNTIFS(I41:I190,"АМ",OFFSET(I41:I190,-1,0),"С")+COUNTIFS(I41:I190,"А",OFFSET(I41:I190,-1,0),"С")+COUNTIFS(I41:I190,"НН",OFFSET(I41:I190,-1,0),"С")</f>
        <v>0</v>
      </c>
    </row>
    <row r="37" spans="1:9" x14ac:dyDescent="0.25">
      <c r="A37" s="51"/>
      <c r="B37" s="51"/>
      <c r="C37" s="51"/>
      <c r="D37" s="92"/>
      <c r="E37" s="51"/>
      <c r="F37" s="135" t="s">
        <v>102</v>
      </c>
      <c r="G37" s="46"/>
      <c r="H37" s="46"/>
      <c r="I37" s="137">
        <f t="shared" ref="I37" ca="1" si="14">COUNTIFS(I41:I190,"О",OFFSET(I41:I190,-1,0),"С")+COUNTIFS(I41:I190,"Q",OFFSET(I41:I190,-1,0),"С")+COUNTIFS(I41:I190,"НН",OFFSET(I41:I190,-1,0),"С")</f>
        <v>4</v>
      </c>
    </row>
    <row r="38" spans="1:9" x14ac:dyDescent="0.25">
      <c r="A38" s="48"/>
      <c r="B38" s="48"/>
      <c r="C38" s="48"/>
      <c r="D38" s="48"/>
      <c r="E38" s="48"/>
      <c r="F38" s="49" t="s">
        <v>26</v>
      </c>
      <c r="G38" s="50"/>
      <c r="H38" s="50"/>
      <c r="I38" s="7" t="s">
        <v>104</v>
      </c>
    </row>
    <row r="39" spans="1:9" x14ac:dyDescent="0.25">
      <c r="A39" s="9"/>
      <c r="B39" s="9"/>
      <c r="C39" s="9"/>
      <c r="D39" s="9"/>
      <c r="E39" s="9"/>
      <c r="F39" s="93"/>
      <c r="G39" s="9"/>
      <c r="H39" s="94"/>
      <c r="I39" s="9">
        <v>11</v>
      </c>
    </row>
    <row r="40" spans="1:9" ht="15.75" thickBot="1" x14ac:dyDescent="0.3">
      <c r="A40" s="48"/>
      <c r="B40" s="48"/>
      <c r="C40" s="48"/>
      <c r="D40" s="48"/>
      <c r="E40" s="48"/>
      <c r="F40" s="49"/>
      <c r="G40" s="95"/>
      <c r="H40" s="50"/>
      <c r="I40" s="7"/>
    </row>
    <row r="41" spans="1:9" x14ac:dyDescent="0.25">
      <c r="A41" s="106"/>
      <c r="B41" s="107"/>
      <c r="C41" s="108"/>
      <c r="D41" s="82"/>
      <c r="E41" s="83"/>
      <c r="F41" s="84"/>
      <c r="G41" s="57" t="s">
        <v>5</v>
      </c>
      <c r="H41" s="58">
        <f>COUNTIF(I41:I41,"=С")</f>
        <v>0</v>
      </c>
      <c r="I41" s="59"/>
    </row>
    <row r="42" spans="1:9" x14ac:dyDescent="0.25">
      <c r="A42" s="109" t="s">
        <v>53</v>
      </c>
      <c r="B42" s="102"/>
      <c r="C42" s="110">
        <v>68595</v>
      </c>
      <c r="D42" s="61">
        <v>1</v>
      </c>
      <c r="E42" s="62" t="s">
        <v>46</v>
      </c>
      <c r="F42" s="128" t="s">
        <v>39</v>
      </c>
      <c r="G42" s="63" t="s">
        <v>8</v>
      </c>
      <c r="H42" s="64">
        <f>COUNTIF(I42:I42,"&gt;0")</f>
        <v>0</v>
      </c>
      <c r="I42" s="74"/>
    </row>
    <row r="43" spans="1:9" ht="15.75" thickBot="1" x14ac:dyDescent="0.3">
      <c r="A43" s="111"/>
      <c r="B43" s="112"/>
      <c r="C43" s="113"/>
      <c r="D43" s="88"/>
      <c r="E43" s="86"/>
      <c r="F43" s="89"/>
      <c r="G43" s="66" t="s">
        <v>9</v>
      </c>
      <c r="H43" s="67">
        <f>COUNTIF(I43:I43,"&gt;0")</f>
        <v>0</v>
      </c>
      <c r="I43" s="68"/>
    </row>
    <row r="44" spans="1:9" x14ac:dyDescent="0.25">
      <c r="A44" s="106"/>
      <c r="B44" s="107"/>
      <c r="C44" s="108"/>
      <c r="D44" s="82"/>
      <c r="E44" s="83"/>
      <c r="F44" s="84"/>
      <c r="G44" s="57" t="s">
        <v>5</v>
      </c>
      <c r="H44" s="58">
        <f>COUNTIF(I44:I44,"=С")</f>
        <v>1</v>
      </c>
      <c r="I44" s="60" t="s">
        <v>6</v>
      </c>
    </row>
    <row r="45" spans="1:9" x14ac:dyDescent="0.25">
      <c r="A45" s="109" t="s">
        <v>53</v>
      </c>
      <c r="B45" s="114"/>
      <c r="C45" s="110">
        <v>68381</v>
      </c>
      <c r="D45" s="61">
        <v>1</v>
      </c>
      <c r="E45" s="62" t="s">
        <v>105</v>
      </c>
      <c r="F45" s="128" t="s">
        <v>55</v>
      </c>
      <c r="G45" s="63" t="s">
        <v>8</v>
      </c>
      <c r="H45" s="64">
        <f>COUNTIF(I45:I45,"&gt;0")</f>
        <v>1</v>
      </c>
      <c r="I45" s="74">
        <v>2</v>
      </c>
    </row>
    <row r="46" spans="1:9" ht="15.75" thickBot="1" x14ac:dyDescent="0.3">
      <c r="A46" s="109"/>
      <c r="B46" s="115"/>
      <c r="C46" s="113"/>
      <c r="D46" s="88"/>
      <c r="E46" s="86"/>
      <c r="F46" s="89"/>
      <c r="G46" s="66" t="s">
        <v>9</v>
      </c>
      <c r="H46" s="67">
        <f>COUNTIF(I46:I46,"&gt;0")</f>
        <v>0</v>
      </c>
      <c r="I46" s="68"/>
    </row>
    <row r="47" spans="1:9" x14ac:dyDescent="0.25">
      <c r="A47" s="103"/>
      <c r="B47" s="83"/>
      <c r="C47" s="81"/>
      <c r="D47" s="82"/>
      <c r="E47" s="83"/>
      <c r="F47" s="84"/>
      <c r="G47" s="72" t="s">
        <v>5</v>
      </c>
      <c r="H47" s="58">
        <f>COUNTIF(I47:I47,"=С")</f>
        <v>0</v>
      </c>
      <c r="I47" s="59"/>
    </row>
    <row r="48" spans="1:9" x14ac:dyDescent="0.25">
      <c r="A48" s="105" t="s">
        <v>45</v>
      </c>
      <c r="B48" s="62"/>
      <c r="C48" s="76">
        <v>68475</v>
      </c>
      <c r="D48" s="61">
        <v>1</v>
      </c>
      <c r="E48" s="62" t="s">
        <v>27</v>
      </c>
      <c r="F48" s="128" t="s">
        <v>68</v>
      </c>
      <c r="G48" s="73" t="s">
        <v>8</v>
      </c>
      <c r="H48" s="64">
        <f>COUNTIF(I48:I48,"&gt;0")</f>
        <v>0</v>
      </c>
      <c r="I48" s="74"/>
    </row>
    <row r="49" spans="1:21" ht="15.75" thickBot="1" x14ac:dyDescent="0.3">
      <c r="A49" s="118"/>
      <c r="B49" s="119"/>
      <c r="C49" s="120"/>
      <c r="D49" s="77"/>
      <c r="E49" s="78"/>
      <c r="F49" s="79"/>
      <c r="G49" s="75" t="s">
        <v>9</v>
      </c>
      <c r="H49" s="67">
        <f>COUNTIF(I49:I49,"&gt;0")</f>
        <v>0</v>
      </c>
      <c r="I49" s="68"/>
    </row>
    <row r="50" spans="1:21" x14ac:dyDescent="0.25">
      <c r="A50" s="98"/>
      <c r="B50" s="13"/>
      <c r="C50" s="13"/>
      <c r="D50" s="61"/>
      <c r="E50" s="121"/>
      <c r="F50" s="122"/>
      <c r="G50" s="57" t="s">
        <v>5</v>
      </c>
      <c r="H50" s="58">
        <f>COUNTIF(I50:I50,"=С")</f>
        <v>1</v>
      </c>
      <c r="I50" s="60" t="s">
        <v>6</v>
      </c>
    </row>
    <row r="51" spans="1:21" x14ac:dyDescent="0.25">
      <c r="A51" s="105" t="s">
        <v>45</v>
      </c>
      <c r="B51" s="99"/>
      <c r="C51" s="13">
        <v>68314</v>
      </c>
      <c r="D51" s="61">
        <v>1</v>
      </c>
      <c r="E51" s="62" t="s">
        <v>106</v>
      </c>
      <c r="F51" s="129" t="s">
        <v>28</v>
      </c>
      <c r="G51" s="63" t="s">
        <v>8</v>
      </c>
      <c r="H51" s="64">
        <f>COUNTIF(I51:I51,"&gt;0")</f>
        <v>1</v>
      </c>
      <c r="I51" s="74">
        <v>3</v>
      </c>
      <c r="U51" s="60"/>
    </row>
    <row r="52" spans="1:21" ht="15.75" thickBot="1" x14ac:dyDescent="0.3">
      <c r="A52" s="123"/>
      <c r="B52" s="124"/>
      <c r="C52" s="119"/>
      <c r="D52" s="77"/>
      <c r="E52" s="78"/>
      <c r="F52" s="125"/>
      <c r="G52" s="66" t="s">
        <v>9</v>
      </c>
      <c r="H52" s="67">
        <f>COUNTIF(I52:I52,"&gt;0")</f>
        <v>0</v>
      </c>
      <c r="I52" s="68"/>
    </row>
    <row r="53" spans="1:21" x14ac:dyDescent="0.25">
      <c r="A53" s="103"/>
      <c r="B53" s="83"/>
      <c r="C53" s="81"/>
      <c r="D53" s="82"/>
      <c r="E53" s="83"/>
      <c r="F53" s="84"/>
      <c r="G53" s="57" t="s">
        <v>5</v>
      </c>
      <c r="H53" s="58">
        <f>COUNTIF(I53:I53,"=С")</f>
        <v>0</v>
      </c>
      <c r="I53" s="59"/>
    </row>
    <row r="54" spans="1:21" x14ac:dyDescent="0.25">
      <c r="A54" s="105" t="s">
        <v>45</v>
      </c>
      <c r="B54" s="62"/>
      <c r="C54" s="76">
        <v>68639</v>
      </c>
      <c r="D54" s="61">
        <v>1</v>
      </c>
      <c r="E54" s="62" t="s">
        <v>27</v>
      </c>
      <c r="F54" s="128" t="s">
        <v>61</v>
      </c>
      <c r="G54" s="63" t="s">
        <v>8</v>
      </c>
      <c r="H54" s="64">
        <f>COUNTIF(I54:I54,"&gt;0")</f>
        <v>0</v>
      </c>
      <c r="I54" s="74"/>
    </row>
    <row r="55" spans="1:21" ht="15.75" thickBot="1" x14ac:dyDescent="0.3">
      <c r="A55" s="104"/>
      <c r="B55" s="27"/>
      <c r="C55" s="87"/>
      <c r="D55" s="88"/>
      <c r="E55" s="86"/>
      <c r="F55" s="89"/>
      <c r="G55" s="66" t="s">
        <v>9</v>
      </c>
      <c r="H55" s="67">
        <f>COUNTIF(I55:I55,"&gt;0")</f>
        <v>0</v>
      </c>
      <c r="I55" s="68"/>
    </row>
    <row r="56" spans="1:21" x14ac:dyDescent="0.25">
      <c r="A56" s="103"/>
      <c r="B56" s="83"/>
      <c r="C56" s="81"/>
      <c r="D56" s="82"/>
      <c r="E56" s="83"/>
      <c r="F56" s="84"/>
      <c r="G56" s="57" t="s">
        <v>5</v>
      </c>
      <c r="H56" s="58">
        <f>COUNTIF(I56:I56,"=С")</f>
        <v>0</v>
      </c>
      <c r="I56" s="59"/>
    </row>
    <row r="57" spans="1:21" x14ac:dyDescent="0.25">
      <c r="A57" s="105" t="s">
        <v>45</v>
      </c>
      <c r="B57" s="99"/>
      <c r="C57" s="76">
        <v>69523</v>
      </c>
      <c r="D57" s="61">
        <v>1</v>
      </c>
      <c r="E57" s="62" t="s">
        <v>30</v>
      </c>
      <c r="F57" s="128" t="s">
        <v>42</v>
      </c>
      <c r="G57" s="63" t="s">
        <v>8</v>
      </c>
      <c r="H57" s="64">
        <f>COUNTIF(I57:I57,"&gt;0")</f>
        <v>0</v>
      </c>
      <c r="I57" s="74"/>
    </row>
    <row r="58" spans="1:21" ht="15.75" thickBot="1" x14ac:dyDescent="0.3">
      <c r="A58" s="104"/>
      <c r="B58" s="86"/>
      <c r="C58" s="87"/>
      <c r="D58" s="88"/>
      <c r="E58" s="86"/>
      <c r="F58" s="89"/>
      <c r="G58" s="66" t="s">
        <v>9</v>
      </c>
      <c r="H58" s="67">
        <f>COUNTIF(I58:I58,"&gt;0")</f>
        <v>0</v>
      </c>
      <c r="I58" s="68"/>
    </row>
    <row r="59" spans="1:21" x14ac:dyDescent="0.25">
      <c r="A59" s="103"/>
      <c r="B59" s="83"/>
      <c r="C59" s="81"/>
      <c r="D59" s="82"/>
      <c r="E59" s="83"/>
      <c r="F59" s="84"/>
      <c r="G59" s="57" t="s">
        <v>5</v>
      </c>
      <c r="H59" s="58">
        <f>COUNTIF(I59:I59,"=С")</f>
        <v>0</v>
      </c>
      <c r="I59" s="59"/>
    </row>
    <row r="60" spans="1:21" x14ac:dyDescent="0.25">
      <c r="A60" s="105" t="s">
        <v>45</v>
      </c>
      <c r="B60" s="62"/>
      <c r="C60" s="76">
        <v>68640</v>
      </c>
      <c r="D60" s="61">
        <v>1</v>
      </c>
      <c r="E60" s="62" t="s">
        <v>30</v>
      </c>
      <c r="F60" s="128" t="s">
        <v>59</v>
      </c>
      <c r="G60" s="63" t="s">
        <v>8</v>
      </c>
      <c r="H60" s="64">
        <f>COUNTIF(I60:I60,"&gt;0")</f>
        <v>0</v>
      </c>
      <c r="I60" s="74"/>
    </row>
    <row r="61" spans="1:21" ht="15.75" thickBot="1" x14ac:dyDescent="0.3">
      <c r="A61" s="104"/>
      <c r="B61" s="27"/>
      <c r="C61" s="87"/>
      <c r="D61" s="88"/>
      <c r="E61" s="86"/>
      <c r="F61" s="89"/>
      <c r="G61" s="66" t="s">
        <v>9</v>
      </c>
      <c r="H61" s="67">
        <f>COUNTIF(I61:I61,"&gt;0")</f>
        <v>0</v>
      </c>
      <c r="I61" s="68"/>
    </row>
    <row r="62" spans="1:21" x14ac:dyDescent="0.25">
      <c r="A62" s="103"/>
      <c r="B62" s="83"/>
      <c r="C62" s="81"/>
      <c r="D62" s="82"/>
      <c r="E62" s="83"/>
      <c r="F62" s="84"/>
      <c r="G62" s="57" t="s">
        <v>5</v>
      </c>
      <c r="H62" s="58">
        <f>COUNTIF(I62:I62,"=С")</f>
        <v>1</v>
      </c>
      <c r="I62" s="60" t="s">
        <v>6</v>
      </c>
    </row>
    <row r="63" spans="1:21" x14ac:dyDescent="0.25">
      <c r="A63" s="105" t="s">
        <v>45</v>
      </c>
      <c r="B63" s="99"/>
      <c r="C63" s="76">
        <v>68312</v>
      </c>
      <c r="D63" s="61">
        <v>1</v>
      </c>
      <c r="E63" s="69" t="s">
        <v>107</v>
      </c>
      <c r="F63" s="128" t="s">
        <v>31</v>
      </c>
      <c r="G63" s="63" t="s">
        <v>8</v>
      </c>
      <c r="H63" s="64">
        <f>COUNTIF(I63:I63,"&gt;0")</f>
        <v>1</v>
      </c>
      <c r="I63" s="74">
        <v>4</v>
      </c>
    </row>
    <row r="64" spans="1:21" ht="15.75" thickBot="1" x14ac:dyDescent="0.3">
      <c r="A64" s="104"/>
      <c r="B64" s="86"/>
      <c r="C64" s="87"/>
      <c r="D64" s="88"/>
      <c r="E64" s="86"/>
      <c r="F64" s="89"/>
      <c r="G64" s="66" t="s">
        <v>9</v>
      </c>
      <c r="H64" s="67">
        <f>COUNTIF(I64:I64,"&gt;0")</f>
        <v>0</v>
      </c>
      <c r="I64" s="68"/>
    </row>
    <row r="65" spans="1:9" x14ac:dyDescent="0.25">
      <c r="A65" s="103"/>
      <c r="B65" s="83"/>
      <c r="C65" s="80"/>
      <c r="D65" s="82"/>
      <c r="E65" s="83"/>
      <c r="F65" s="84"/>
      <c r="G65" s="57" t="s">
        <v>5</v>
      </c>
      <c r="H65" s="58">
        <f>COUNTIF(I65:I65,"=С")</f>
        <v>0</v>
      </c>
      <c r="I65" s="59"/>
    </row>
    <row r="66" spans="1:9" x14ac:dyDescent="0.25">
      <c r="A66" s="105" t="s">
        <v>96</v>
      </c>
      <c r="B66" s="62"/>
      <c r="C66" s="116">
        <v>69702</v>
      </c>
      <c r="D66" s="61">
        <v>1</v>
      </c>
      <c r="E66" s="62" t="s">
        <v>32</v>
      </c>
      <c r="F66" s="128" t="s">
        <v>82</v>
      </c>
      <c r="G66" s="63" t="s">
        <v>8</v>
      </c>
      <c r="H66" s="64">
        <f>COUNTIF(I66:I66,"&gt;0")</f>
        <v>0</v>
      </c>
      <c r="I66" s="96" t="s">
        <v>47</v>
      </c>
    </row>
    <row r="67" spans="1:9" ht="15.75" thickBot="1" x14ac:dyDescent="0.3">
      <c r="A67" s="104"/>
      <c r="B67" s="27"/>
      <c r="C67" s="27"/>
      <c r="D67" s="77"/>
      <c r="E67" s="78"/>
      <c r="F67" s="79"/>
      <c r="G67" s="66" t="s">
        <v>9</v>
      </c>
      <c r="H67" s="67">
        <f>COUNTIF(I67:I67,"&gt;0")</f>
        <v>0</v>
      </c>
      <c r="I67" s="68"/>
    </row>
    <row r="68" spans="1:9" x14ac:dyDescent="0.25">
      <c r="A68" s="103"/>
      <c r="B68" s="83"/>
      <c r="C68" s="81"/>
      <c r="D68" s="82"/>
      <c r="E68" s="83"/>
      <c r="F68" s="84"/>
      <c r="G68" s="57" t="s">
        <v>5</v>
      </c>
      <c r="H68" s="58">
        <f>COUNTIF(I68:I68,"=С")</f>
        <v>0</v>
      </c>
      <c r="I68" s="59"/>
    </row>
    <row r="69" spans="1:9" x14ac:dyDescent="0.25">
      <c r="A69" s="105" t="s">
        <v>45</v>
      </c>
      <c r="B69" s="62"/>
      <c r="C69" s="76">
        <v>69674</v>
      </c>
      <c r="D69" s="61">
        <v>1</v>
      </c>
      <c r="E69" s="62" t="s">
        <v>36</v>
      </c>
      <c r="F69" s="128" t="s">
        <v>65</v>
      </c>
      <c r="G69" s="63" t="s">
        <v>8</v>
      </c>
      <c r="H69" s="64">
        <f>COUNTIF(I69:I69,"&gt;0")</f>
        <v>0</v>
      </c>
      <c r="I69" s="74"/>
    </row>
    <row r="70" spans="1:9" ht="15.75" thickBot="1" x14ac:dyDescent="0.3">
      <c r="A70" s="104"/>
      <c r="B70" s="27"/>
      <c r="C70" s="87"/>
      <c r="D70" s="88"/>
      <c r="E70" s="86"/>
      <c r="F70" s="89"/>
      <c r="G70" s="66" t="s">
        <v>9</v>
      </c>
      <c r="H70" s="67">
        <f>COUNTIF(I70:I70,"&gt;0")</f>
        <v>0</v>
      </c>
      <c r="I70" s="68"/>
    </row>
    <row r="71" spans="1:9" x14ac:dyDescent="0.25">
      <c r="A71" s="103"/>
      <c r="B71" s="83"/>
      <c r="C71" s="81"/>
      <c r="D71" s="82"/>
      <c r="E71" s="83"/>
      <c r="F71" s="84"/>
      <c r="G71" s="57" t="s">
        <v>5</v>
      </c>
      <c r="H71" s="58">
        <f>COUNTIF(I71:I71,"=С")</f>
        <v>0</v>
      </c>
      <c r="I71" s="59"/>
    </row>
    <row r="72" spans="1:9" x14ac:dyDescent="0.25">
      <c r="A72" s="105" t="s">
        <v>45</v>
      </c>
      <c r="B72" s="62"/>
      <c r="C72" s="76">
        <v>68646</v>
      </c>
      <c r="D72" s="61">
        <v>1</v>
      </c>
      <c r="E72" s="62" t="s">
        <v>36</v>
      </c>
      <c r="F72" s="128" t="s">
        <v>67</v>
      </c>
      <c r="G72" s="63" t="s">
        <v>8</v>
      </c>
      <c r="H72" s="64">
        <f>COUNTIF(I72:I72,"&gt;0")</f>
        <v>0</v>
      </c>
      <c r="I72" s="74"/>
    </row>
    <row r="73" spans="1:9" ht="15.75" thickBot="1" x14ac:dyDescent="0.3">
      <c r="A73" s="104"/>
      <c r="B73" s="27"/>
      <c r="C73" s="87"/>
      <c r="D73" s="88"/>
      <c r="E73" s="86"/>
      <c r="F73" s="89"/>
      <c r="G73" s="66" t="s">
        <v>9</v>
      </c>
      <c r="H73" s="67">
        <f>COUNTIF(I73:I73,"&gt;0")</f>
        <v>0</v>
      </c>
      <c r="I73" s="68"/>
    </row>
    <row r="74" spans="1:9" x14ac:dyDescent="0.25">
      <c r="A74" s="103"/>
      <c r="B74" s="83"/>
      <c r="C74" s="81"/>
      <c r="D74" s="82"/>
      <c r="E74" s="83"/>
      <c r="F74" s="84"/>
      <c r="G74" s="57" t="s">
        <v>5</v>
      </c>
      <c r="H74" s="58">
        <f>COUNTIF(I74:I74,"=С")</f>
        <v>0</v>
      </c>
      <c r="I74" s="59"/>
    </row>
    <row r="75" spans="1:9" x14ac:dyDescent="0.25">
      <c r="A75" s="105" t="s">
        <v>45</v>
      </c>
      <c r="B75" s="62"/>
      <c r="C75" s="76">
        <v>69623</v>
      </c>
      <c r="D75" s="61">
        <v>1</v>
      </c>
      <c r="E75" s="62" t="s">
        <v>36</v>
      </c>
      <c r="F75" s="128" t="s">
        <v>69</v>
      </c>
      <c r="G75" s="63" t="s">
        <v>8</v>
      </c>
      <c r="H75" s="64">
        <f>COUNTIF(I75:I75,"&gt;0")</f>
        <v>0</v>
      </c>
      <c r="I75" s="74"/>
    </row>
    <row r="76" spans="1:9" ht="15.75" thickBot="1" x14ac:dyDescent="0.3">
      <c r="A76" s="104"/>
      <c r="B76" s="27"/>
      <c r="C76" s="87"/>
      <c r="D76" s="88"/>
      <c r="E76" s="86"/>
      <c r="F76" s="89"/>
      <c r="G76" s="66" t="s">
        <v>9</v>
      </c>
      <c r="H76" s="67">
        <f>COUNTIF(I76:I76,"&gt;0")</f>
        <v>0</v>
      </c>
      <c r="I76" s="68"/>
    </row>
    <row r="77" spans="1:9" x14ac:dyDescent="0.25">
      <c r="A77" s="103"/>
      <c r="B77" s="83"/>
      <c r="C77" s="81"/>
      <c r="D77" s="82"/>
      <c r="E77" s="83"/>
      <c r="F77" s="84"/>
      <c r="G77" s="57" t="s">
        <v>5</v>
      </c>
      <c r="H77" s="58">
        <f>COUNTIF(I77:I77,"=С")</f>
        <v>0</v>
      </c>
      <c r="I77" s="59"/>
    </row>
    <row r="78" spans="1:9" x14ac:dyDescent="0.25">
      <c r="A78" s="105" t="s">
        <v>45</v>
      </c>
      <c r="B78" s="62"/>
      <c r="C78" s="76">
        <v>68125</v>
      </c>
      <c r="D78" s="61">
        <v>1</v>
      </c>
      <c r="E78" s="62" t="s">
        <v>36</v>
      </c>
      <c r="F78" s="128" t="s">
        <v>72</v>
      </c>
      <c r="G78" s="63" t="s">
        <v>8</v>
      </c>
      <c r="H78" s="64">
        <f>COUNTIF(I78:I78,"&gt;0")</f>
        <v>0</v>
      </c>
      <c r="I78" s="74"/>
    </row>
    <row r="79" spans="1:9" ht="15.75" thickBot="1" x14ac:dyDescent="0.3">
      <c r="A79" s="104"/>
      <c r="B79" s="27"/>
      <c r="C79" s="87"/>
      <c r="D79" s="88"/>
      <c r="E79" s="86"/>
      <c r="F79" s="89"/>
      <c r="G79" s="66" t="s">
        <v>9</v>
      </c>
      <c r="H79" s="67">
        <f>COUNTIF(I79:I79,"&gt;0")</f>
        <v>0</v>
      </c>
      <c r="I79" s="68"/>
    </row>
    <row r="80" spans="1:9" ht="15.75" customHeight="1" x14ac:dyDescent="0.25">
      <c r="A80" s="103"/>
      <c r="B80" s="83"/>
      <c r="C80" s="81"/>
      <c r="D80" s="82"/>
      <c r="E80" s="83"/>
      <c r="F80" s="84"/>
      <c r="G80" s="57" t="s">
        <v>5</v>
      </c>
      <c r="H80" s="58">
        <f>COUNTIF(I80:I80,"=С")</f>
        <v>0</v>
      </c>
      <c r="I80" s="59"/>
    </row>
    <row r="81" spans="1:9" x14ac:dyDescent="0.25">
      <c r="A81" s="105" t="s">
        <v>45</v>
      </c>
      <c r="B81" s="62"/>
      <c r="C81" s="76">
        <v>69517</v>
      </c>
      <c r="D81" s="61">
        <v>1</v>
      </c>
      <c r="E81" s="62" t="s">
        <v>36</v>
      </c>
      <c r="F81" s="128" t="s">
        <v>75</v>
      </c>
      <c r="G81" s="63" t="s">
        <v>8</v>
      </c>
      <c r="H81" s="64">
        <f>COUNTIF(I81:I81,"&gt;0")</f>
        <v>0</v>
      </c>
      <c r="I81" s="74"/>
    </row>
    <row r="82" spans="1:9" ht="15.75" thickBot="1" x14ac:dyDescent="0.3">
      <c r="A82" s="104"/>
      <c r="B82" s="27"/>
      <c r="C82" s="87"/>
      <c r="D82" s="88"/>
      <c r="E82" s="86"/>
      <c r="F82" s="89"/>
      <c r="G82" s="66" t="s">
        <v>9</v>
      </c>
      <c r="H82" s="67">
        <f>COUNTIF(I82:I82,"&gt;0")</f>
        <v>0</v>
      </c>
      <c r="I82" s="68"/>
    </row>
    <row r="83" spans="1:9" x14ac:dyDescent="0.25">
      <c r="A83" s="103"/>
      <c r="B83" s="83"/>
      <c r="C83" s="81"/>
      <c r="D83" s="82"/>
      <c r="E83" s="83"/>
      <c r="F83" s="84"/>
      <c r="G83" s="57" t="s">
        <v>5</v>
      </c>
      <c r="H83" s="58">
        <f>COUNTIF(I83:I83,"=С")</f>
        <v>0</v>
      </c>
      <c r="I83" s="59"/>
    </row>
    <row r="84" spans="1:9" x14ac:dyDescent="0.25">
      <c r="A84" s="105" t="s">
        <v>45</v>
      </c>
      <c r="B84" s="62"/>
      <c r="C84" s="76">
        <v>69543</v>
      </c>
      <c r="D84" s="61">
        <v>1</v>
      </c>
      <c r="E84" s="62" t="s">
        <v>36</v>
      </c>
      <c r="F84" s="128" t="s">
        <v>76</v>
      </c>
      <c r="G84" s="63" t="s">
        <v>8</v>
      </c>
      <c r="H84" s="64">
        <f>COUNTIF(I84:I84,"&gt;0")</f>
        <v>0</v>
      </c>
      <c r="I84" s="74"/>
    </row>
    <row r="85" spans="1:9" ht="15.75" thickBot="1" x14ac:dyDescent="0.3">
      <c r="A85" s="104"/>
      <c r="B85" s="27"/>
      <c r="C85" s="87"/>
      <c r="D85" s="88"/>
      <c r="E85" s="86"/>
      <c r="F85" s="89"/>
      <c r="G85" s="66" t="s">
        <v>9</v>
      </c>
      <c r="H85" s="67">
        <f>COUNTIF(I85:I85,"&gt;0")</f>
        <v>0</v>
      </c>
      <c r="I85" s="68"/>
    </row>
    <row r="86" spans="1:9" x14ac:dyDescent="0.25">
      <c r="A86" s="103"/>
      <c r="B86" s="83"/>
      <c r="C86" s="81"/>
      <c r="D86" s="82"/>
      <c r="E86" s="83"/>
      <c r="F86" s="84"/>
      <c r="G86" s="57" t="s">
        <v>5</v>
      </c>
      <c r="H86" s="58">
        <f>COUNTIF(I86:I86,"=С")</f>
        <v>0</v>
      </c>
      <c r="I86" s="59"/>
    </row>
    <row r="87" spans="1:9" x14ac:dyDescent="0.25">
      <c r="A87" s="105" t="s">
        <v>45</v>
      </c>
      <c r="B87" s="62"/>
      <c r="C87" s="76">
        <v>69547</v>
      </c>
      <c r="D87" s="61">
        <v>1</v>
      </c>
      <c r="E87" s="62" t="s">
        <v>36</v>
      </c>
      <c r="F87" s="128" t="s">
        <v>77</v>
      </c>
      <c r="G87" s="63" t="s">
        <v>8</v>
      </c>
      <c r="H87" s="64">
        <f>COUNTIF(I87:I87,"&gt;0")</f>
        <v>0</v>
      </c>
      <c r="I87" s="74"/>
    </row>
    <row r="88" spans="1:9" ht="15.75" thickBot="1" x14ac:dyDescent="0.3">
      <c r="A88" s="104"/>
      <c r="B88" s="27"/>
      <c r="C88" s="87"/>
      <c r="D88" s="88"/>
      <c r="E88" s="86"/>
      <c r="F88" s="89"/>
      <c r="G88" s="66" t="s">
        <v>9</v>
      </c>
      <c r="H88" s="67">
        <f>COUNTIF(I88:I88,"&gt;0")</f>
        <v>0</v>
      </c>
      <c r="I88" s="68"/>
    </row>
    <row r="89" spans="1:9" x14ac:dyDescent="0.25">
      <c r="A89" s="103"/>
      <c r="B89" s="83"/>
      <c r="C89" s="81"/>
      <c r="D89" s="82"/>
      <c r="E89" s="83"/>
      <c r="F89" s="84"/>
      <c r="G89" s="57" t="s">
        <v>5</v>
      </c>
      <c r="H89" s="58">
        <f>COUNTIF(I89:I89,"=С")</f>
        <v>0</v>
      </c>
      <c r="I89" s="59"/>
    </row>
    <row r="90" spans="1:9" x14ac:dyDescent="0.25">
      <c r="A90" s="105" t="s">
        <v>45</v>
      </c>
      <c r="B90" s="62"/>
      <c r="C90" s="76">
        <v>68419</v>
      </c>
      <c r="D90" s="61">
        <v>1</v>
      </c>
      <c r="E90" s="62" t="s">
        <v>36</v>
      </c>
      <c r="F90" s="128" t="s">
        <v>80</v>
      </c>
      <c r="G90" s="63" t="s">
        <v>8</v>
      </c>
      <c r="H90" s="64">
        <f>COUNTIF(I90:I90,"&gt;0")</f>
        <v>0</v>
      </c>
      <c r="I90" s="74"/>
    </row>
    <row r="91" spans="1:9" ht="15.75" thickBot="1" x14ac:dyDescent="0.3">
      <c r="A91" s="104"/>
      <c r="B91" s="27"/>
      <c r="C91" s="87"/>
      <c r="D91" s="88"/>
      <c r="E91" s="86"/>
      <c r="F91" s="89"/>
      <c r="G91" s="66" t="s">
        <v>9</v>
      </c>
      <c r="H91" s="67">
        <f>COUNTIF(I91:I91,"&gt;0")</f>
        <v>0</v>
      </c>
      <c r="I91" s="68"/>
    </row>
    <row r="92" spans="1:9" x14ac:dyDescent="0.25">
      <c r="A92" s="109"/>
      <c r="B92" s="83"/>
      <c r="C92" s="81"/>
      <c r="D92" s="82"/>
      <c r="E92" s="83"/>
      <c r="F92" s="84"/>
      <c r="G92" s="57" t="s">
        <v>5</v>
      </c>
      <c r="H92" s="58">
        <f>COUNTIF(I92:I92,"=С")</f>
        <v>0</v>
      </c>
      <c r="I92" s="59"/>
    </row>
    <row r="93" spans="1:9" x14ac:dyDescent="0.25">
      <c r="A93" s="109" t="s">
        <v>99</v>
      </c>
      <c r="B93" s="62"/>
      <c r="C93" s="76">
        <v>68408</v>
      </c>
      <c r="D93" s="61">
        <v>1</v>
      </c>
      <c r="E93" s="62" t="s">
        <v>36</v>
      </c>
      <c r="F93" s="128" t="s">
        <v>81</v>
      </c>
      <c r="G93" s="63" t="s">
        <v>8</v>
      </c>
      <c r="H93" s="64">
        <f>COUNTIF(I93:I93,"&gt;0")</f>
        <v>0</v>
      </c>
      <c r="I93" s="74"/>
    </row>
    <row r="94" spans="1:9" ht="15.75" thickBot="1" x14ac:dyDescent="0.3">
      <c r="A94" s="109"/>
      <c r="B94" s="27"/>
      <c r="C94" s="87"/>
      <c r="D94" s="88"/>
      <c r="E94" s="86"/>
      <c r="F94" s="89"/>
      <c r="G94" s="66" t="s">
        <v>9</v>
      </c>
      <c r="H94" s="67">
        <f>COUNTIF(I94:I94,"&gt;0")</f>
        <v>0</v>
      </c>
      <c r="I94" s="68"/>
    </row>
    <row r="95" spans="1:9" x14ac:dyDescent="0.25">
      <c r="A95" s="103"/>
      <c r="B95" s="83"/>
      <c r="C95" s="80"/>
      <c r="D95" s="82"/>
      <c r="E95" s="83"/>
      <c r="F95" s="84"/>
      <c r="G95" s="57" t="s">
        <v>5</v>
      </c>
      <c r="H95" s="58">
        <f>COUNTIF(I95:I95,"=С")</f>
        <v>0</v>
      </c>
      <c r="I95" s="59"/>
    </row>
    <row r="96" spans="1:9" x14ac:dyDescent="0.25">
      <c r="A96" s="105" t="s">
        <v>45</v>
      </c>
      <c r="B96" s="62"/>
      <c r="C96" s="116">
        <v>69671</v>
      </c>
      <c r="D96" s="61">
        <v>1</v>
      </c>
      <c r="E96" s="62" t="s">
        <v>36</v>
      </c>
      <c r="F96" s="128" t="s">
        <v>83</v>
      </c>
      <c r="G96" s="63" t="s">
        <v>8</v>
      </c>
      <c r="H96" s="64">
        <f>COUNTIF(I96:I96,"&gt;0")</f>
        <v>0</v>
      </c>
      <c r="I96" s="74"/>
    </row>
    <row r="97" spans="1:9" ht="15.75" thickBot="1" x14ac:dyDescent="0.3">
      <c r="A97" s="104"/>
      <c r="B97" s="27"/>
      <c r="C97" s="27"/>
      <c r="D97" s="77"/>
      <c r="E97" s="78"/>
      <c r="F97" s="79"/>
      <c r="G97" s="66" t="s">
        <v>9</v>
      </c>
      <c r="H97" s="67">
        <f>COUNTIF(I97:I97,"&gt;0")</f>
        <v>0</v>
      </c>
      <c r="I97" s="68"/>
    </row>
    <row r="98" spans="1:9" x14ac:dyDescent="0.25">
      <c r="A98" s="103"/>
      <c r="B98" s="83"/>
      <c r="C98" s="80"/>
      <c r="D98" s="82"/>
      <c r="E98" s="83"/>
      <c r="F98" s="84"/>
      <c r="G98" s="57" t="s">
        <v>5</v>
      </c>
      <c r="H98" s="58">
        <f>COUNTIF(I98:I98,"=С")</f>
        <v>0</v>
      </c>
      <c r="I98" s="59"/>
    </row>
    <row r="99" spans="1:9" x14ac:dyDescent="0.25">
      <c r="A99" s="105" t="s">
        <v>45</v>
      </c>
      <c r="B99" s="62"/>
      <c r="C99" s="116">
        <v>69628</v>
      </c>
      <c r="D99" s="61">
        <v>1</v>
      </c>
      <c r="E99" s="62" t="s">
        <v>36</v>
      </c>
      <c r="F99" s="128" t="s">
        <v>84</v>
      </c>
      <c r="G99" s="63" t="s">
        <v>8</v>
      </c>
      <c r="H99" s="64">
        <f>COUNTIF(I99:I99,"&gt;0")</f>
        <v>0</v>
      </c>
      <c r="I99" s="74"/>
    </row>
    <row r="100" spans="1:9" ht="15.75" thickBot="1" x14ac:dyDescent="0.3">
      <c r="A100" s="104"/>
      <c r="B100" s="27"/>
      <c r="C100" s="27"/>
      <c r="D100" s="77"/>
      <c r="E100" s="78"/>
      <c r="F100" s="79"/>
      <c r="G100" s="66" t="s">
        <v>9</v>
      </c>
      <c r="H100" s="67">
        <f>COUNTIF(I100:I100,"&gt;0")</f>
        <v>0</v>
      </c>
      <c r="I100" s="68"/>
    </row>
    <row r="101" spans="1:9" x14ac:dyDescent="0.25">
      <c r="A101" s="103"/>
      <c r="B101" s="83"/>
      <c r="C101" s="80"/>
      <c r="D101" s="82"/>
      <c r="E101" s="83"/>
      <c r="F101" s="84"/>
      <c r="G101" s="57" t="s">
        <v>5</v>
      </c>
      <c r="H101" s="58">
        <f>COUNTIF(I101:I101,"=С")</f>
        <v>0</v>
      </c>
      <c r="I101" s="59"/>
    </row>
    <row r="102" spans="1:9" x14ac:dyDescent="0.25">
      <c r="A102" s="105" t="s">
        <v>45</v>
      </c>
      <c r="B102" s="62"/>
      <c r="C102" s="116">
        <v>69444</v>
      </c>
      <c r="D102" s="61">
        <v>1</v>
      </c>
      <c r="E102" s="62" t="s">
        <v>36</v>
      </c>
      <c r="F102" s="128" t="s">
        <v>88</v>
      </c>
      <c r="G102" s="63" t="s">
        <v>8</v>
      </c>
      <c r="H102" s="64">
        <f>COUNTIF(I102:I102,"&gt;0")</f>
        <v>0</v>
      </c>
      <c r="I102" s="74"/>
    </row>
    <row r="103" spans="1:9" ht="15.75" thickBot="1" x14ac:dyDescent="0.3">
      <c r="A103" s="104"/>
      <c r="B103" s="27"/>
      <c r="C103" s="27"/>
      <c r="D103" s="77"/>
      <c r="E103" s="78"/>
      <c r="F103" s="79"/>
      <c r="G103" s="66" t="s">
        <v>9</v>
      </c>
      <c r="H103" s="67">
        <f>COUNTIF(I103:I103,"&gt;0")</f>
        <v>0</v>
      </c>
      <c r="I103" s="68"/>
    </row>
    <row r="104" spans="1:9" x14ac:dyDescent="0.25">
      <c r="A104" s="103"/>
      <c r="B104" s="83"/>
      <c r="C104" s="80"/>
      <c r="D104" s="82"/>
      <c r="E104" s="83"/>
      <c r="F104" s="84"/>
      <c r="G104" s="57" t="s">
        <v>5</v>
      </c>
      <c r="H104" s="58">
        <f>COUNTIF(I104:I104,"=С")</f>
        <v>0</v>
      </c>
      <c r="I104" s="59"/>
    </row>
    <row r="105" spans="1:9" x14ac:dyDescent="0.25">
      <c r="A105" s="105" t="s">
        <v>45</v>
      </c>
      <c r="B105" s="62"/>
      <c r="C105" s="116">
        <v>69442</v>
      </c>
      <c r="D105" s="61">
        <v>1</v>
      </c>
      <c r="E105" s="62" t="s">
        <v>36</v>
      </c>
      <c r="F105" s="128" t="s">
        <v>89</v>
      </c>
      <c r="G105" s="63" t="s">
        <v>8</v>
      </c>
      <c r="H105" s="64">
        <f>COUNTIF(I105:I105,"&gt;0")</f>
        <v>0</v>
      </c>
      <c r="I105" s="74"/>
    </row>
    <row r="106" spans="1:9" ht="12" customHeight="1" thickBot="1" x14ac:dyDescent="0.3">
      <c r="A106" s="104"/>
      <c r="B106" s="27"/>
      <c r="C106" s="117"/>
      <c r="D106" s="77"/>
      <c r="E106" s="78"/>
      <c r="F106" s="79"/>
      <c r="G106" s="66" t="s">
        <v>9</v>
      </c>
      <c r="H106" s="67">
        <f>COUNTIF(I106:I106,"&gt;0")</f>
        <v>0</v>
      </c>
      <c r="I106" s="68"/>
    </row>
    <row r="107" spans="1:9" x14ac:dyDescent="0.25">
      <c r="A107" s="103"/>
      <c r="B107" s="83"/>
      <c r="C107" s="80"/>
      <c r="D107" s="82"/>
      <c r="E107" s="83"/>
      <c r="F107" s="84"/>
      <c r="G107" s="57" t="s">
        <v>5</v>
      </c>
      <c r="H107" s="58">
        <f>COUNTIF(I107:I107,"=С")</f>
        <v>0</v>
      </c>
      <c r="I107" s="59"/>
    </row>
    <row r="108" spans="1:9" x14ac:dyDescent="0.25">
      <c r="A108" s="105" t="s">
        <v>45</v>
      </c>
      <c r="B108" s="62"/>
      <c r="C108" s="116">
        <v>69549</v>
      </c>
      <c r="D108" s="61">
        <v>1</v>
      </c>
      <c r="E108" s="62" t="s">
        <v>36</v>
      </c>
      <c r="F108" s="128" t="s">
        <v>92</v>
      </c>
      <c r="G108" s="63" t="s">
        <v>8</v>
      </c>
      <c r="H108" s="64">
        <f>COUNTIF(I108:I108,"&gt;0")</f>
        <v>0</v>
      </c>
      <c r="I108" s="74"/>
    </row>
    <row r="109" spans="1:9" ht="15.75" thickBot="1" x14ac:dyDescent="0.3">
      <c r="A109" s="104"/>
      <c r="B109" s="27"/>
      <c r="C109" s="117"/>
      <c r="D109" s="77"/>
      <c r="E109" s="78"/>
      <c r="F109" s="79"/>
      <c r="G109" s="66" t="s">
        <v>9</v>
      </c>
      <c r="H109" s="67">
        <f>COUNTIF(I109:I109,"&gt;0")</f>
        <v>0</v>
      </c>
      <c r="I109" s="68"/>
    </row>
    <row r="110" spans="1:9" x14ac:dyDescent="0.25">
      <c r="A110" s="103"/>
      <c r="B110" s="83"/>
      <c r="C110" s="81"/>
      <c r="D110" s="82"/>
      <c r="E110" s="83"/>
      <c r="F110" s="84"/>
      <c r="G110" s="57" t="s">
        <v>5</v>
      </c>
      <c r="H110" s="58">
        <f>COUNTIF(I110:I110,"=С")</f>
        <v>0</v>
      </c>
      <c r="I110" s="59"/>
    </row>
    <row r="111" spans="1:9" x14ac:dyDescent="0.25">
      <c r="A111" s="105" t="s">
        <v>45</v>
      </c>
      <c r="B111" s="99"/>
      <c r="C111" s="76">
        <v>68310</v>
      </c>
      <c r="D111" s="61">
        <v>1</v>
      </c>
      <c r="E111" s="69" t="s">
        <v>27</v>
      </c>
      <c r="F111" s="128" t="s">
        <v>33</v>
      </c>
      <c r="G111" s="63" t="s">
        <v>8</v>
      </c>
      <c r="H111" s="64">
        <f>COUNTIF(I111:I111,"&gt;0")</f>
        <v>0</v>
      </c>
      <c r="I111" s="74"/>
    </row>
    <row r="112" spans="1:9" ht="15.75" thickBot="1" x14ac:dyDescent="0.3">
      <c r="A112" s="104"/>
      <c r="B112" s="86"/>
      <c r="C112" s="87"/>
      <c r="D112" s="88"/>
      <c r="E112" s="86"/>
      <c r="F112" s="89"/>
      <c r="G112" s="66" t="s">
        <v>9</v>
      </c>
      <c r="H112" s="67">
        <f>COUNTIF(I112:I112,"&gt;0")</f>
        <v>0</v>
      </c>
      <c r="I112" s="68"/>
    </row>
    <row r="113" spans="1:9" x14ac:dyDescent="0.25">
      <c r="A113" s="132"/>
      <c r="B113" s="83"/>
      <c r="C113" s="81"/>
      <c r="D113" s="82"/>
      <c r="E113" s="83"/>
      <c r="F113" s="84"/>
      <c r="G113" s="57" t="s">
        <v>5</v>
      </c>
      <c r="H113" s="58">
        <f>COUNTIF(I113:I113,"=С")</f>
        <v>0</v>
      </c>
      <c r="I113" s="59"/>
    </row>
    <row r="114" spans="1:9" x14ac:dyDescent="0.25">
      <c r="A114" s="133" t="s">
        <v>98</v>
      </c>
      <c r="B114" s="62"/>
      <c r="C114" s="76">
        <v>68647</v>
      </c>
      <c r="D114" s="61">
        <v>1</v>
      </c>
      <c r="E114" s="62" t="s">
        <v>36</v>
      </c>
      <c r="F114" s="128" t="s">
        <v>66</v>
      </c>
      <c r="G114" s="63" t="s">
        <v>8</v>
      </c>
      <c r="H114" s="64">
        <f>COUNTIF(I114:I114,"&gt;0")</f>
        <v>0</v>
      </c>
      <c r="I114" s="74"/>
    </row>
    <row r="115" spans="1:9" ht="15.75" thickBot="1" x14ac:dyDescent="0.3">
      <c r="A115" s="134"/>
      <c r="B115" s="27"/>
      <c r="C115" s="87"/>
      <c r="D115" s="88"/>
      <c r="E115" s="86"/>
      <c r="F115" s="89"/>
      <c r="G115" s="66" t="s">
        <v>9</v>
      </c>
      <c r="H115" s="67">
        <f>COUNTIF(I115:I115,"&gt;0")</f>
        <v>0</v>
      </c>
      <c r="I115" s="68"/>
    </row>
    <row r="116" spans="1:9" x14ac:dyDescent="0.25">
      <c r="A116" s="106"/>
      <c r="B116" s="107"/>
      <c r="C116" s="108"/>
      <c r="D116" s="82"/>
      <c r="E116" s="83"/>
      <c r="F116" s="84"/>
      <c r="G116" s="57" t="s">
        <v>5</v>
      </c>
      <c r="H116" s="58">
        <f>COUNTIF(I116:I116,"=С")</f>
        <v>1</v>
      </c>
      <c r="I116" s="60" t="s">
        <v>6</v>
      </c>
    </row>
    <row r="117" spans="1:9" x14ac:dyDescent="0.25">
      <c r="A117" s="109" t="s">
        <v>44</v>
      </c>
      <c r="B117" s="114"/>
      <c r="C117" s="110">
        <v>68615</v>
      </c>
      <c r="D117" s="61">
        <v>1</v>
      </c>
      <c r="E117" s="62" t="s">
        <v>27</v>
      </c>
      <c r="F117" s="131" t="s">
        <v>58</v>
      </c>
      <c r="G117" s="63" t="s">
        <v>8</v>
      </c>
      <c r="H117" s="64">
        <f>COUNTIF(I117:I117,"&gt;0")</f>
        <v>0</v>
      </c>
      <c r="I117" s="130" t="s">
        <v>97</v>
      </c>
    </row>
    <row r="118" spans="1:9" ht="15.75" thickBot="1" x14ac:dyDescent="0.3">
      <c r="A118" s="111"/>
      <c r="B118" s="115"/>
      <c r="C118" s="113"/>
      <c r="D118" s="88"/>
      <c r="E118" s="86"/>
      <c r="F118" s="89"/>
      <c r="G118" s="66" t="s">
        <v>9</v>
      </c>
      <c r="H118" s="67">
        <f>COUNTIF(I118:I118,"&gt;0")</f>
        <v>0</v>
      </c>
      <c r="I118" s="68"/>
    </row>
    <row r="119" spans="1:9" x14ac:dyDescent="0.25">
      <c r="A119" s="106"/>
      <c r="B119" s="107"/>
      <c r="C119" s="108"/>
      <c r="D119" s="82"/>
      <c r="E119" s="83"/>
      <c r="F119" s="84"/>
      <c r="G119" s="57" t="s">
        <v>5</v>
      </c>
      <c r="H119" s="58">
        <f>COUNTIF(I119:I119,"=С")</f>
        <v>1</v>
      </c>
      <c r="I119" s="60" t="s">
        <v>6</v>
      </c>
    </row>
    <row r="120" spans="1:9" x14ac:dyDescent="0.25">
      <c r="A120" s="109" t="s">
        <v>44</v>
      </c>
      <c r="B120" s="102"/>
      <c r="C120" s="110">
        <v>68575</v>
      </c>
      <c r="D120" s="61">
        <v>1</v>
      </c>
      <c r="E120" s="62" t="s">
        <v>108</v>
      </c>
      <c r="F120" s="131" t="s">
        <v>34</v>
      </c>
      <c r="G120" s="63" t="s">
        <v>8</v>
      </c>
      <c r="H120" s="64">
        <f>COUNTIF(I120:I120,"&gt;0")</f>
        <v>1</v>
      </c>
      <c r="I120" s="65">
        <v>8</v>
      </c>
    </row>
    <row r="121" spans="1:9" ht="15.75" thickBot="1" x14ac:dyDescent="0.3">
      <c r="A121" s="111"/>
      <c r="B121" s="112"/>
      <c r="C121" s="113"/>
      <c r="D121" s="88"/>
      <c r="E121" s="86"/>
      <c r="F121" s="89"/>
      <c r="G121" s="66" t="s">
        <v>9</v>
      </c>
      <c r="H121" s="67">
        <f>COUNTIF(I121:I121,"&gt;0")</f>
        <v>0</v>
      </c>
      <c r="I121" s="68"/>
    </row>
    <row r="122" spans="1:9" x14ac:dyDescent="0.25">
      <c r="A122" s="103"/>
      <c r="B122" s="83"/>
      <c r="C122" s="81"/>
      <c r="D122" s="82"/>
      <c r="E122" s="83"/>
      <c r="F122" s="84"/>
      <c r="G122" s="57" t="s">
        <v>5</v>
      </c>
      <c r="H122" s="58">
        <f>COUNTIF(I122:I122,"=С")</f>
        <v>1</v>
      </c>
      <c r="I122" s="60" t="s">
        <v>6</v>
      </c>
    </row>
    <row r="123" spans="1:9" x14ac:dyDescent="0.25">
      <c r="A123" s="105" t="s">
        <v>45</v>
      </c>
      <c r="B123" s="62"/>
      <c r="C123" s="76">
        <v>68637</v>
      </c>
      <c r="D123" s="61">
        <v>1</v>
      </c>
      <c r="E123" s="62" t="s">
        <v>27</v>
      </c>
      <c r="F123" s="131" t="s">
        <v>62</v>
      </c>
      <c r="G123" s="63" t="s">
        <v>8</v>
      </c>
      <c r="H123" s="64">
        <f>COUNTIF(I123:I123,"&gt;0")</f>
        <v>0</v>
      </c>
      <c r="I123" s="130" t="s">
        <v>97</v>
      </c>
    </row>
    <row r="124" spans="1:9" ht="15.75" thickBot="1" x14ac:dyDescent="0.3">
      <c r="A124" s="104"/>
      <c r="B124" s="27"/>
      <c r="C124" s="87"/>
      <c r="D124" s="88"/>
      <c r="E124" s="86"/>
      <c r="F124" s="89"/>
      <c r="G124" s="66" t="s">
        <v>9</v>
      </c>
      <c r="H124" s="67">
        <f>COUNTIF(I124:I124,"&gt;0")</f>
        <v>0</v>
      </c>
      <c r="I124" s="68"/>
    </row>
    <row r="125" spans="1:9" x14ac:dyDescent="0.25">
      <c r="A125" s="103"/>
      <c r="B125" s="83"/>
      <c r="C125" s="81"/>
      <c r="D125" s="61"/>
      <c r="E125" s="69"/>
      <c r="F125" s="70"/>
      <c r="G125" s="57" t="s">
        <v>5</v>
      </c>
      <c r="H125" s="58">
        <f>COUNTIF(I125:I125,"=С")</f>
        <v>1</v>
      </c>
      <c r="I125" s="60" t="s">
        <v>6</v>
      </c>
    </row>
    <row r="126" spans="1:9" x14ac:dyDescent="0.25">
      <c r="A126" s="105" t="s">
        <v>45</v>
      </c>
      <c r="B126" s="62"/>
      <c r="C126" s="76">
        <v>68311</v>
      </c>
      <c r="D126" s="61">
        <v>1</v>
      </c>
      <c r="E126" s="69" t="s">
        <v>30</v>
      </c>
      <c r="F126" s="131" t="s">
        <v>29</v>
      </c>
      <c r="G126" s="63" t="s">
        <v>8</v>
      </c>
      <c r="H126" s="64">
        <f>COUNTIF(I126:I126,"&gt;0")</f>
        <v>1</v>
      </c>
      <c r="I126" s="65">
        <v>11</v>
      </c>
    </row>
    <row r="127" spans="1:9" ht="15.75" thickBot="1" x14ac:dyDescent="0.3">
      <c r="A127" s="104"/>
      <c r="B127" s="27"/>
      <c r="C127" s="87"/>
      <c r="D127" s="61"/>
      <c r="E127" s="71"/>
      <c r="F127" s="70"/>
      <c r="G127" s="66" t="s">
        <v>9</v>
      </c>
      <c r="H127" s="67">
        <f>COUNTIF(I127:I127,"&gt;0")</f>
        <v>0</v>
      </c>
      <c r="I127" s="68"/>
    </row>
    <row r="128" spans="1:9" x14ac:dyDescent="0.25">
      <c r="A128" s="132"/>
      <c r="B128" s="83"/>
      <c r="C128" s="81"/>
      <c r="D128" s="82"/>
      <c r="E128" s="83"/>
      <c r="F128" s="84"/>
      <c r="G128" s="57" t="s">
        <v>5</v>
      </c>
      <c r="H128" s="58">
        <f>COUNTIF(I128:I128,"=С")</f>
        <v>1</v>
      </c>
      <c r="I128" s="60" t="s">
        <v>6</v>
      </c>
    </row>
    <row r="129" spans="1:9" x14ac:dyDescent="0.25">
      <c r="A129" s="133" t="s">
        <v>98</v>
      </c>
      <c r="B129" s="99"/>
      <c r="C129" s="91">
        <v>68597</v>
      </c>
      <c r="D129" s="61">
        <v>1</v>
      </c>
      <c r="E129" s="62" t="s">
        <v>30</v>
      </c>
      <c r="F129" s="131" t="s">
        <v>37</v>
      </c>
      <c r="G129" s="63" t="s">
        <v>8</v>
      </c>
      <c r="H129" s="64">
        <f>COUNTIF(I129:I129,"&gt;0")</f>
        <v>0</v>
      </c>
      <c r="I129" s="130" t="s">
        <v>97</v>
      </c>
    </row>
    <row r="130" spans="1:9" ht="15.75" thickBot="1" x14ac:dyDescent="0.3">
      <c r="A130" s="134"/>
      <c r="B130" s="86"/>
      <c r="C130" s="87"/>
      <c r="D130" s="88"/>
      <c r="E130" s="86"/>
      <c r="F130" s="89"/>
      <c r="G130" s="66" t="s">
        <v>9</v>
      </c>
      <c r="H130" s="67">
        <f>COUNTIF(I130:I130,"&gt;0")</f>
        <v>0</v>
      </c>
      <c r="I130" s="68"/>
    </row>
    <row r="131" spans="1:9" x14ac:dyDescent="0.25">
      <c r="A131" s="103"/>
      <c r="B131" s="83"/>
      <c r="C131" s="81"/>
      <c r="D131" s="82"/>
      <c r="E131" s="83"/>
      <c r="F131" s="84"/>
      <c r="G131" s="57" t="s">
        <v>5</v>
      </c>
      <c r="H131" s="58">
        <f>COUNTIF(I131:I131,"=С")</f>
        <v>1</v>
      </c>
      <c r="I131" s="60" t="s">
        <v>6</v>
      </c>
    </row>
    <row r="132" spans="1:9" x14ac:dyDescent="0.25">
      <c r="A132" s="105" t="s">
        <v>45</v>
      </c>
      <c r="B132" s="99"/>
      <c r="C132" s="76">
        <v>69525</v>
      </c>
      <c r="D132" s="61">
        <v>1</v>
      </c>
      <c r="E132" s="62" t="s">
        <v>30</v>
      </c>
      <c r="F132" s="131" t="s">
        <v>41</v>
      </c>
      <c r="G132" s="63" t="s">
        <v>8</v>
      </c>
      <c r="H132" s="64">
        <f>COUNTIF(I132:I132,"&gt;0")</f>
        <v>1</v>
      </c>
      <c r="I132" s="65">
        <v>11</v>
      </c>
    </row>
    <row r="133" spans="1:9" ht="15.75" thickBot="1" x14ac:dyDescent="0.3">
      <c r="A133" s="104"/>
      <c r="B133" s="86"/>
      <c r="C133" s="87"/>
      <c r="D133" s="88"/>
      <c r="E133" s="86"/>
      <c r="F133" s="89"/>
      <c r="G133" s="66" t="s">
        <v>9</v>
      </c>
      <c r="H133" s="67">
        <f>COUNTIF(I133:I133,"&gt;0")</f>
        <v>0</v>
      </c>
      <c r="I133" s="68"/>
    </row>
    <row r="134" spans="1:9" x14ac:dyDescent="0.25">
      <c r="A134" s="103"/>
      <c r="B134" s="83"/>
      <c r="C134" s="81"/>
      <c r="D134" s="82"/>
      <c r="E134" s="83"/>
      <c r="F134" s="84"/>
      <c r="G134" s="57" t="s">
        <v>5</v>
      </c>
      <c r="H134" s="58">
        <f>COUNTIF(I134:I134,"=С")</f>
        <v>1</v>
      </c>
      <c r="I134" s="60" t="s">
        <v>6</v>
      </c>
    </row>
    <row r="135" spans="1:9" x14ac:dyDescent="0.25">
      <c r="A135" s="105" t="s">
        <v>45</v>
      </c>
      <c r="B135" s="62"/>
      <c r="C135" s="76">
        <v>68383</v>
      </c>
      <c r="D135" s="61">
        <v>1</v>
      </c>
      <c r="E135" s="62" t="s">
        <v>30</v>
      </c>
      <c r="F135" s="131" t="s">
        <v>52</v>
      </c>
      <c r="G135" s="63" t="s">
        <v>8</v>
      </c>
      <c r="H135" s="64">
        <f>COUNTIF(I135:I135,"&gt;0")</f>
        <v>1</v>
      </c>
      <c r="I135" s="65">
        <v>11</v>
      </c>
    </row>
    <row r="136" spans="1:9" ht="15.75" thickBot="1" x14ac:dyDescent="0.3">
      <c r="A136" s="104"/>
      <c r="B136" s="27"/>
      <c r="C136" s="87"/>
      <c r="D136" s="88"/>
      <c r="E136" s="86"/>
      <c r="F136" s="89"/>
      <c r="G136" s="66" t="s">
        <v>9</v>
      </c>
      <c r="H136" s="67">
        <f>COUNTIF(I136:I136,"&gt;0")</f>
        <v>0</v>
      </c>
      <c r="I136" s="68"/>
    </row>
    <row r="137" spans="1:9" x14ac:dyDescent="0.25">
      <c r="A137" s="103"/>
      <c r="B137" s="83"/>
      <c r="C137" s="81"/>
      <c r="D137" s="82"/>
      <c r="E137" s="83"/>
      <c r="F137" s="84"/>
      <c r="G137" s="57" t="s">
        <v>5</v>
      </c>
      <c r="H137" s="58">
        <f>COUNTIF(I137:I137,"=С")</f>
        <v>1</v>
      </c>
      <c r="I137" s="60" t="s">
        <v>6</v>
      </c>
    </row>
    <row r="138" spans="1:9" x14ac:dyDescent="0.25">
      <c r="A138" s="105" t="s">
        <v>45</v>
      </c>
      <c r="B138" s="62"/>
      <c r="C138" s="76">
        <v>68439</v>
      </c>
      <c r="D138" s="61">
        <v>1</v>
      </c>
      <c r="E138" s="62" t="s">
        <v>30</v>
      </c>
      <c r="F138" s="131" t="s">
        <v>56</v>
      </c>
      <c r="G138" s="63" t="s">
        <v>8</v>
      </c>
      <c r="H138" s="64">
        <f>COUNTIF(I138:I138,"&gt;0")</f>
        <v>1</v>
      </c>
      <c r="I138" s="65">
        <v>11</v>
      </c>
    </row>
    <row r="139" spans="1:9" ht="15.75" thickBot="1" x14ac:dyDescent="0.3">
      <c r="A139" s="104"/>
      <c r="B139" s="27"/>
      <c r="C139" s="87"/>
      <c r="D139" s="88"/>
      <c r="E139" s="86"/>
      <c r="F139" s="89"/>
      <c r="G139" s="66" t="s">
        <v>9</v>
      </c>
      <c r="H139" s="67">
        <f>COUNTIF(I139:I139,"&gt;0")</f>
        <v>0</v>
      </c>
      <c r="I139" s="68"/>
    </row>
    <row r="140" spans="1:9" x14ac:dyDescent="0.25">
      <c r="A140" s="103"/>
      <c r="B140" s="83"/>
      <c r="C140" s="81"/>
      <c r="D140" s="82"/>
      <c r="E140" s="83"/>
      <c r="F140" s="84"/>
      <c r="G140" s="57" t="s">
        <v>5</v>
      </c>
      <c r="H140" s="58">
        <f>COUNTIF(I140:I140,"=С")</f>
        <v>1</v>
      </c>
      <c r="I140" s="60" t="s">
        <v>6</v>
      </c>
    </row>
    <row r="141" spans="1:9" x14ac:dyDescent="0.25">
      <c r="A141" s="105" t="s">
        <v>45</v>
      </c>
      <c r="B141" s="62"/>
      <c r="C141" s="76">
        <v>68643</v>
      </c>
      <c r="D141" s="61">
        <v>1</v>
      </c>
      <c r="E141" s="62" t="s">
        <v>100</v>
      </c>
      <c r="F141" s="131" t="s">
        <v>64</v>
      </c>
      <c r="G141" s="63" t="s">
        <v>8</v>
      </c>
      <c r="H141" s="64">
        <f>COUNTIF(I141:I141,"&gt;0")</f>
        <v>0</v>
      </c>
      <c r="I141" s="65"/>
    </row>
    <row r="142" spans="1:9" ht="15.75" thickBot="1" x14ac:dyDescent="0.3">
      <c r="A142" s="104"/>
      <c r="B142" s="27"/>
      <c r="C142" s="87"/>
      <c r="D142" s="88"/>
      <c r="E142" s="86"/>
      <c r="F142" s="89"/>
      <c r="G142" s="66" t="s">
        <v>9</v>
      </c>
      <c r="H142" s="67">
        <f>COUNTIF(I142:I142,"&gt;0")</f>
        <v>0</v>
      </c>
      <c r="I142" s="68"/>
    </row>
    <row r="143" spans="1:9" x14ac:dyDescent="0.25">
      <c r="A143" s="103"/>
      <c r="B143" s="83"/>
      <c r="C143" s="81"/>
      <c r="D143" s="82"/>
      <c r="E143" s="83"/>
      <c r="F143" s="84"/>
      <c r="G143" s="57" t="s">
        <v>5</v>
      </c>
      <c r="H143" s="58">
        <f>COUNTIF(I143:I143,"=С")</f>
        <v>1</v>
      </c>
      <c r="I143" s="60" t="s">
        <v>6</v>
      </c>
    </row>
    <row r="144" spans="1:9" x14ac:dyDescent="0.25">
      <c r="A144" s="105" t="s">
        <v>45</v>
      </c>
      <c r="B144" s="62"/>
      <c r="C144" s="76">
        <v>69594</v>
      </c>
      <c r="D144" s="61">
        <v>1</v>
      </c>
      <c r="E144" s="62" t="s">
        <v>50</v>
      </c>
      <c r="F144" s="131" t="s">
        <v>51</v>
      </c>
      <c r="G144" s="63" t="s">
        <v>8</v>
      </c>
      <c r="H144" s="64">
        <f>COUNTIF(I144:I144,"&gt;0")</f>
        <v>1</v>
      </c>
      <c r="I144" s="65">
        <v>11</v>
      </c>
    </row>
    <row r="145" spans="1:9" ht="15.75" thickBot="1" x14ac:dyDescent="0.3">
      <c r="A145" s="104"/>
      <c r="B145" s="27"/>
      <c r="C145" s="87"/>
      <c r="D145" s="88"/>
      <c r="E145" s="86"/>
      <c r="F145" s="89"/>
      <c r="G145" s="66" t="s">
        <v>9</v>
      </c>
      <c r="H145" s="67">
        <f>COUNTIF(I145:I145,"&gt;0")</f>
        <v>0</v>
      </c>
      <c r="I145" s="68"/>
    </row>
    <row r="146" spans="1:9" x14ac:dyDescent="0.25">
      <c r="A146" s="103"/>
      <c r="B146" s="83"/>
      <c r="C146" s="81"/>
      <c r="D146" s="82"/>
      <c r="E146" s="83"/>
      <c r="F146" s="84"/>
      <c r="G146" s="57" t="s">
        <v>5</v>
      </c>
      <c r="H146" s="58">
        <f>COUNTIF(I146:I146,"=С")</f>
        <v>1</v>
      </c>
      <c r="I146" s="60" t="s">
        <v>6</v>
      </c>
    </row>
    <row r="147" spans="1:9" x14ac:dyDescent="0.25">
      <c r="A147" s="105" t="s">
        <v>45</v>
      </c>
      <c r="B147" s="99"/>
      <c r="C147" s="76">
        <v>69562</v>
      </c>
      <c r="D147" s="61">
        <v>1</v>
      </c>
      <c r="E147" s="62" t="s">
        <v>32</v>
      </c>
      <c r="F147" s="131" t="s">
        <v>48</v>
      </c>
      <c r="G147" s="63" t="s">
        <v>8</v>
      </c>
      <c r="H147" s="64">
        <f>COUNTIF(I147:I147,"&gt;0")</f>
        <v>1</v>
      </c>
      <c r="I147" s="65">
        <v>11</v>
      </c>
    </row>
    <row r="148" spans="1:9" ht="15.75" thickBot="1" x14ac:dyDescent="0.3">
      <c r="A148" s="104"/>
      <c r="B148" s="27"/>
      <c r="C148" s="87"/>
      <c r="D148" s="88"/>
      <c r="E148" s="86"/>
      <c r="F148" s="89"/>
      <c r="G148" s="66" t="s">
        <v>9</v>
      </c>
      <c r="H148" s="67">
        <f>COUNTIF(I148:I148,"&gt;0")</f>
        <v>0</v>
      </c>
      <c r="I148" s="68"/>
    </row>
    <row r="149" spans="1:9" x14ac:dyDescent="0.25">
      <c r="A149" s="106"/>
      <c r="B149" s="107"/>
      <c r="C149" s="108"/>
      <c r="D149" s="82"/>
      <c r="E149" s="83"/>
      <c r="F149" s="84"/>
      <c r="G149" s="57" t="s">
        <v>5</v>
      </c>
      <c r="H149" s="58">
        <f>COUNTIF(I149:I149,"=С")</f>
        <v>1</v>
      </c>
      <c r="I149" s="60" t="s">
        <v>6</v>
      </c>
    </row>
    <row r="150" spans="1:9" x14ac:dyDescent="0.25">
      <c r="A150" s="109" t="s">
        <v>53</v>
      </c>
      <c r="B150" s="114"/>
      <c r="C150" s="110">
        <v>68382</v>
      </c>
      <c r="D150" s="61">
        <v>1</v>
      </c>
      <c r="E150" s="62" t="s">
        <v>30</v>
      </c>
      <c r="F150" s="131" t="s">
        <v>54</v>
      </c>
      <c r="G150" s="63" t="s">
        <v>8</v>
      </c>
      <c r="H150" s="64">
        <f>COUNTIF(I150:I150,"&gt;0")</f>
        <v>1</v>
      </c>
      <c r="I150" s="65">
        <v>11</v>
      </c>
    </row>
    <row r="151" spans="1:9" ht="15.75" thickBot="1" x14ac:dyDescent="0.3">
      <c r="A151" s="111"/>
      <c r="B151" s="115"/>
      <c r="C151" s="113"/>
      <c r="D151" s="88"/>
      <c r="E151" s="86"/>
      <c r="F151" s="89"/>
      <c r="G151" s="66" t="s">
        <v>9</v>
      </c>
      <c r="H151" s="67">
        <f>COUNTIF(I151:I151,"&gt;0")</f>
        <v>0</v>
      </c>
      <c r="I151" s="68"/>
    </row>
    <row r="152" spans="1:9" x14ac:dyDescent="0.25">
      <c r="A152" s="103"/>
      <c r="B152" s="83"/>
      <c r="C152" s="81"/>
      <c r="D152" s="82"/>
      <c r="E152" s="83"/>
      <c r="F152" s="84"/>
      <c r="G152" s="57" t="s">
        <v>5</v>
      </c>
      <c r="H152" s="58">
        <f>COUNTIF(I152:I152,"=С")</f>
        <v>1</v>
      </c>
      <c r="I152" s="60" t="s">
        <v>6</v>
      </c>
    </row>
    <row r="153" spans="1:9" x14ac:dyDescent="0.25">
      <c r="A153" s="105" t="s">
        <v>45</v>
      </c>
      <c r="B153" s="62"/>
      <c r="C153" s="76">
        <v>68376</v>
      </c>
      <c r="D153" s="61">
        <v>1</v>
      </c>
      <c r="E153" s="62" t="s">
        <v>32</v>
      </c>
      <c r="F153" s="131" t="s">
        <v>57</v>
      </c>
      <c r="G153" s="63" t="s">
        <v>8</v>
      </c>
      <c r="H153" s="64">
        <f>COUNTIF(I153:I153,"&gt;0")</f>
        <v>1</v>
      </c>
      <c r="I153" s="65">
        <v>11</v>
      </c>
    </row>
    <row r="154" spans="1:9" ht="15.75" thickBot="1" x14ac:dyDescent="0.3">
      <c r="A154" s="104"/>
      <c r="B154" s="27"/>
      <c r="C154" s="87"/>
      <c r="D154" s="88"/>
      <c r="E154" s="86"/>
      <c r="F154" s="89"/>
      <c r="G154" s="66" t="s">
        <v>9</v>
      </c>
      <c r="H154" s="67">
        <f>COUNTIF(I154:I154,"&gt;0")</f>
        <v>0</v>
      </c>
      <c r="I154" s="68"/>
    </row>
    <row r="155" spans="1:9" x14ac:dyDescent="0.25">
      <c r="A155" s="103"/>
      <c r="B155" s="83"/>
      <c r="C155" s="81"/>
      <c r="D155" s="82"/>
      <c r="E155" s="83"/>
      <c r="F155" s="84"/>
      <c r="G155" s="57" t="s">
        <v>5</v>
      </c>
      <c r="H155" s="58">
        <f>COUNTIF(I155:I155,"=С")</f>
        <v>1</v>
      </c>
      <c r="I155" s="60" t="s">
        <v>6</v>
      </c>
    </row>
    <row r="156" spans="1:9" x14ac:dyDescent="0.25">
      <c r="A156" s="105" t="s">
        <v>45</v>
      </c>
      <c r="B156" s="62"/>
      <c r="C156" s="76">
        <v>68407</v>
      </c>
      <c r="D156" s="61">
        <v>1</v>
      </c>
      <c r="E156" s="62" t="s">
        <v>70</v>
      </c>
      <c r="F156" s="131" t="s">
        <v>71</v>
      </c>
      <c r="G156" s="63" t="s">
        <v>8</v>
      </c>
      <c r="H156" s="64">
        <f>COUNTIF(I156:I156,"&gt;0")</f>
        <v>1</v>
      </c>
      <c r="I156" s="65">
        <v>11</v>
      </c>
    </row>
    <row r="157" spans="1:9" ht="15.75" thickBot="1" x14ac:dyDescent="0.3">
      <c r="A157" s="104"/>
      <c r="B157" s="27"/>
      <c r="C157" s="87"/>
      <c r="D157" s="88"/>
      <c r="E157" s="86"/>
      <c r="F157" s="89"/>
      <c r="G157" s="66" t="s">
        <v>9</v>
      </c>
      <c r="H157" s="67">
        <f>COUNTIF(I157:I157,"&gt;0")</f>
        <v>0</v>
      </c>
      <c r="I157" s="68"/>
    </row>
    <row r="158" spans="1:9" x14ac:dyDescent="0.25">
      <c r="A158" s="103"/>
      <c r="B158" s="83"/>
      <c r="C158" s="81"/>
      <c r="D158" s="82"/>
      <c r="E158" s="83"/>
      <c r="F158" s="84"/>
      <c r="G158" s="57" t="s">
        <v>5</v>
      </c>
      <c r="H158" s="58">
        <f>COUNTIF(I158:I158,"=С")</f>
        <v>1</v>
      </c>
      <c r="I158" s="60" t="s">
        <v>6</v>
      </c>
    </row>
    <row r="159" spans="1:9" x14ac:dyDescent="0.25">
      <c r="A159" s="105" t="s">
        <v>45</v>
      </c>
      <c r="B159" s="62"/>
      <c r="C159" s="76">
        <v>69480</v>
      </c>
      <c r="D159" s="61">
        <v>1</v>
      </c>
      <c r="E159" s="62" t="s">
        <v>30</v>
      </c>
      <c r="F159" s="131" t="s">
        <v>73</v>
      </c>
      <c r="G159" s="63" t="s">
        <v>8</v>
      </c>
      <c r="H159" s="64">
        <f>COUNTIF(I159:I159,"&gt;0")</f>
        <v>1</v>
      </c>
      <c r="I159" s="65">
        <v>11</v>
      </c>
    </row>
    <row r="160" spans="1:9" ht="15.75" thickBot="1" x14ac:dyDescent="0.3">
      <c r="A160" s="104"/>
      <c r="B160" s="27"/>
      <c r="C160" s="87"/>
      <c r="D160" s="88"/>
      <c r="E160" s="86"/>
      <c r="F160" s="89"/>
      <c r="G160" s="66" t="s">
        <v>9</v>
      </c>
      <c r="H160" s="67">
        <f>COUNTIF(I160:I160,"&gt;0")</f>
        <v>0</v>
      </c>
      <c r="I160" s="68"/>
    </row>
    <row r="161" spans="1:9" x14ac:dyDescent="0.25">
      <c r="A161" s="103"/>
      <c r="B161" s="83"/>
      <c r="C161" s="81"/>
      <c r="D161" s="82"/>
      <c r="E161" s="83"/>
      <c r="F161" s="84"/>
      <c r="G161" s="57" t="s">
        <v>5</v>
      </c>
      <c r="H161" s="58">
        <f>COUNTIF(I161:I161,"=С")</f>
        <v>1</v>
      </c>
      <c r="I161" s="60" t="s">
        <v>6</v>
      </c>
    </row>
    <row r="162" spans="1:9" x14ac:dyDescent="0.25">
      <c r="A162" s="105" t="s">
        <v>45</v>
      </c>
      <c r="B162" s="62"/>
      <c r="C162" s="76">
        <v>69516</v>
      </c>
      <c r="D162" s="61">
        <v>1</v>
      </c>
      <c r="E162" s="62" t="s">
        <v>27</v>
      </c>
      <c r="F162" s="131" t="s">
        <v>74</v>
      </c>
      <c r="G162" s="63" t="s">
        <v>8</v>
      </c>
      <c r="H162" s="64">
        <f>COUNTIF(I162:I162,"&gt;0")</f>
        <v>1</v>
      </c>
      <c r="I162" s="65">
        <v>11</v>
      </c>
    </row>
    <row r="163" spans="1:9" ht="15.75" thickBot="1" x14ac:dyDescent="0.3">
      <c r="A163" s="104"/>
      <c r="B163" s="27"/>
      <c r="C163" s="87"/>
      <c r="D163" s="88"/>
      <c r="E163" s="86"/>
      <c r="F163" s="89"/>
      <c r="G163" s="66" t="s">
        <v>9</v>
      </c>
      <c r="H163" s="67">
        <f>COUNTIF(I163:I163,"&gt;0")</f>
        <v>0</v>
      </c>
      <c r="I163" s="68"/>
    </row>
    <row r="164" spans="1:9" x14ac:dyDescent="0.25">
      <c r="A164" s="103"/>
      <c r="B164" s="83"/>
      <c r="C164" s="81"/>
      <c r="D164" s="82"/>
      <c r="E164" s="83"/>
      <c r="F164" s="84"/>
      <c r="G164" s="57" t="s">
        <v>5</v>
      </c>
      <c r="H164" s="58">
        <f>COUNTIF(I164:I164,"=С")</f>
        <v>1</v>
      </c>
      <c r="I164" s="60" t="s">
        <v>6</v>
      </c>
    </row>
    <row r="165" spans="1:9" x14ac:dyDescent="0.25">
      <c r="A165" s="105" t="s">
        <v>45</v>
      </c>
      <c r="B165" s="62"/>
      <c r="C165" s="76">
        <v>68079</v>
      </c>
      <c r="D165" s="61">
        <v>1</v>
      </c>
      <c r="E165" s="62" t="s">
        <v>36</v>
      </c>
      <c r="F165" s="131" t="s">
        <v>78</v>
      </c>
      <c r="G165" s="63" t="s">
        <v>8</v>
      </c>
      <c r="H165" s="64">
        <f>COUNTIF(I165:I165,"&gt;0")</f>
        <v>1</v>
      </c>
      <c r="I165" s="65">
        <v>11</v>
      </c>
    </row>
    <row r="166" spans="1:9" ht="15.75" thickBot="1" x14ac:dyDescent="0.3">
      <c r="A166" s="104"/>
      <c r="B166" s="27"/>
      <c r="C166" s="87"/>
      <c r="D166" s="88"/>
      <c r="E166" s="86"/>
      <c r="F166" s="89"/>
      <c r="G166" s="66" t="s">
        <v>9</v>
      </c>
      <c r="H166" s="67">
        <f>COUNTIF(I166:I166,"&gt;0")</f>
        <v>0</v>
      </c>
      <c r="I166" s="68"/>
    </row>
    <row r="167" spans="1:9" x14ac:dyDescent="0.25">
      <c r="A167" s="103"/>
      <c r="B167" s="83"/>
      <c r="C167" s="80"/>
      <c r="D167" s="82"/>
      <c r="E167" s="83"/>
      <c r="F167" s="84"/>
      <c r="G167" s="57" t="s">
        <v>5</v>
      </c>
      <c r="H167" s="58">
        <f>COUNTIF(I167:I167,"=С")</f>
        <v>1</v>
      </c>
      <c r="I167" s="60" t="s">
        <v>6</v>
      </c>
    </row>
    <row r="168" spans="1:9" x14ac:dyDescent="0.25">
      <c r="A168" s="105" t="s">
        <v>45</v>
      </c>
      <c r="B168" s="62"/>
      <c r="C168" s="116">
        <v>69689</v>
      </c>
      <c r="D168" s="61">
        <v>1</v>
      </c>
      <c r="E168" s="62" t="s">
        <v>36</v>
      </c>
      <c r="F168" s="131" t="s">
        <v>85</v>
      </c>
      <c r="G168" s="63" t="s">
        <v>8</v>
      </c>
      <c r="H168" s="64">
        <f>COUNTIF(I168:I168,"&gt;0")</f>
        <v>1</v>
      </c>
      <c r="I168" s="65">
        <v>11</v>
      </c>
    </row>
    <row r="169" spans="1:9" ht="15.75" thickBot="1" x14ac:dyDescent="0.3">
      <c r="A169" s="104"/>
      <c r="B169" s="27"/>
      <c r="C169" s="27"/>
      <c r="D169" s="77"/>
      <c r="E169" s="78"/>
      <c r="F169" s="79"/>
      <c r="G169" s="66" t="s">
        <v>9</v>
      </c>
      <c r="H169" s="67">
        <f>COUNTIF(I169:I169,"&gt;0")</f>
        <v>0</v>
      </c>
      <c r="I169" s="68"/>
    </row>
    <row r="170" spans="1:9" x14ac:dyDescent="0.25">
      <c r="A170" s="103"/>
      <c r="B170" s="83"/>
      <c r="C170" s="80"/>
      <c r="D170" s="82"/>
      <c r="E170" s="83"/>
      <c r="F170" s="84"/>
      <c r="G170" s="57" t="s">
        <v>5</v>
      </c>
      <c r="H170" s="58">
        <f>COUNTIF(I170:I170,"=С")</f>
        <v>1</v>
      </c>
      <c r="I170" s="60" t="s">
        <v>6</v>
      </c>
    </row>
    <row r="171" spans="1:9" x14ac:dyDescent="0.25">
      <c r="A171" s="105" t="s">
        <v>45</v>
      </c>
      <c r="B171" s="62"/>
      <c r="C171" s="116">
        <v>69697</v>
      </c>
      <c r="D171" s="61">
        <v>1</v>
      </c>
      <c r="E171" s="62" t="s">
        <v>36</v>
      </c>
      <c r="F171" s="131" t="s">
        <v>86</v>
      </c>
      <c r="G171" s="63" t="s">
        <v>8</v>
      </c>
      <c r="H171" s="64">
        <f>COUNTIF(I171:I171,"&gt;0")</f>
        <v>1</v>
      </c>
      <c r="I171" s="65">
        <v>11</v>
      </c>
    </row>
    <row r="172" spans="1:9" ht="15.75" thickBot="1" x14ac:dyDescent="0.3">
      <c r="A172" s="104"/>
      <c r="B172" s="27"/>
      <c r="C172" s="27"/>
      <c r="D172" s="77"/>
      <c r="E172" s="78"/>
      <c r="F172" s="79"/>
      <c r="G172" s="66" t="s">
        <v>9</v>
      </c>
      <c r="H172" s="67">
        <f>COUNTIF(I172:I172,"&gt;0")</f>
        <v>0</v>
      </c>
      <c r="I172" s="68"/>
    </row>
    <row r="173" spans="1:9" x14ac:dyDescent="0.25">
      <c r="A173" s="103"/>
      <c r="B173" s="83"/>
      <c r="C173" s="80"/>
      <c r="D173" s="82"/>
      <c r="E173" s="83"/>
      <c r="F173" s="84"/>
      <c r="G173" s="57" t="s">
        <v>5</v>
      </c>
      <c r="H173" s="58">
        <f>COUNTIF(I173:I173,"=С")</f>
        <v>1</v>
      </c>
      <c r="I173" s="60" t="s">
        <v>6</v>
      </c>
    </row>
    <row r="174" spans="1:9" x14ac:dyDescent="0.25">
      <c r="A174" s="105" t="s">
        <v>45</v>
      </c>
      <c r="B174" s="62"/>
      <c r="C174" s="116">
        <v>69443</v>
      </c>
      <c r="D174" s="61">
        <v>1</v>
      </c>
      <c r="E174" s="62" t="s">
        <v>36</v>
      </c>
      <c r="F174" s="131" t="s">
        <v>87</v>
      </c>
      <c r="G174" s="63" t="s">
        <v>8</v>
      </c>
      <c r="H174" s="64">
        <f>COUNTIF(I174:I174,"&gt;0")</f>
        <v>1</v>
      </c>
      <c r="I174" s="65">
        <v>11</v>
      </c>
    </row>
    <row r="175" spans="1:9" ht="15.75" thickBot="1" x14ac:dyDescent="0.3">
      <c r="A175" s="104"/>
      <c r="B175" s="27"/>
      <c r="C175" s="27"/>
      <c r="D175" s="77"/>
      <c r="E175" s="78"/>
      <c r="F175" s="79"/>
      <c r="G175" s="66" t="s">
        <v>9</v>
      </c>
      <c r="H175" s="67">
        <f>COUNTIF(I175:I175,"&gt;0")</f>
        <v>0</v>
      </c>
      <c r="I175" s="68"/>
    </row>
    <row r="176" spans="1:9" x14ac:dyDescent="0.25">
      <c r="A176" s="103"/>
      <c r="B176" s="83"/>
      <c r="C176" s="80"/>
      <c r="D176" s="82"/>
      <c r="E176" s="83"/>
      <c r="F176" s="84"/>
      <c r="G176" s="57" t="s">
        <v>5</v>
      </c>
      <c r="H176" s="58">
        <f>COUNTIF(I176:I176,"=С")</f>
        <v>1</v>
      </c>
      <c r="I176" s="60" t="s">
        <v>6</v>
      </c>
    </row>
    <row r="177" spans="1:9" x14ac:dyDescent="0.25">
      <c r="A177" s="105" t="s">
        <v>45</v>
      </c>
      <c r="B177" s="62"/>
      <c r="C177" s="116">
        <v>69538</v>
      </c>
      <c r="D177" s="61">
        <v>1</v>
      </c>
      <c r="E177" s="62" t="s">
        <v>36</v>
      </c>
      <c r="F177" s="131" t="s">
        <v>90</v>
      </c>
      <c r="G177" s="63" t="s">
        <v>8</v>
      </c>
      <c r="H177" s="64">
        <f>COUNTIF(I177:I177,"&gt;0")</f>
        <v>1</v>
      </c>
      <c r="I177" s="65">
        <v>11</v>
      </c>
    </row>
    <row r="178" spans="1:9" ht="15.75" thickBot="1" x14ac:dyDescent="0.3">
      <c r="A178" s="104"/>
      <c r="B178" s="27"/>
      <c r="C178" s="117"/>
      <c r="D178" s="77"/>
      <c r="E178" s="78"/>
      <c r="F178" s="79"/>
      <c r="G178" s="66" t="s">
        <v>9</v>
      </c>
      <c r="H178" s="67">
        <f>COUNTIF(I178:I178,"&gt;0")</f>
        <v>0</v>
      </c>
      <c r="I178" s="68"/>
    </row>
    <row r="179" spans="1:9" x14ac:dyDescent="0.25">
      <c r="A179" s="103"/>
      <c r="B179" s="83"/>
      <c r="C179" s="80"/>
      <c r="D179" s="82"/>
      <c r="E179" s="83"/>
      <c r="F179" s="84"/>
      <c r="G179" s="57" t="s">
        <v>5</v>
      </c>
      <c r="H179" s="58">
        <f>COUNTIF(I179:I179,"=С")</f>
        <v>1</v>
      </c>
      <c r="I179" s="60" t="s">
        <v>6</v>
      </c>
    </row>
    <row r="180" spans="1:9" x14ac:dyDescent="0.25">
      <c r="A180" s="105" t="s">
        <v>45</v>
      </c>
      <c r="B180" s="62"/>
      <c r="C180" s="116">
        <v>69564</v>
      </c>
      <c r="D180" s="61">
        <v>1</v>
      </c>
      <c r="E180" s="62" t="s">
        <v>36</v>
      </c>
      <c r="F180" s="131" t="s">
        <v>91</v>
      </c>
      <c r="G180" s="63" t="s">
        <v>8</v>
      </c>
      <c r="H180" s="64">
        <f>COUNTIF(I180:I180,"&gt;0")</f>
        <v>0</v>
      </c>
      <c r="I180" s="96" t="s">
        <v>47</v>
      </c>
    </row>
    <row r="181" spans="1:9" ht="15.75" thickBot="1" x14ac:dyDescent="0.3">
      <c r="A181" s="104"/>
      <c r="B181" s="27"/>
      <c r="C181" s="117"/>
      <c r="D181" s="77"/>
      <c r="E181" s="78"/>
      <c r="F181" s="79"/>
      <c r="G181" s="66" t="s">
        <v>9</v>
      </c>
      <c r="H181" s="67">
        <f>COUNTIF(I181:I181,"&gt;0")</f>
        <v>0</v>
      </c>
      <c r="I181" s="68"/>
    </row>
    <row r="182" spans="1:9" x14ac:dyDescent="0.25">
      <c r="A182" s="103"/>
      <c r="B182" s="83"/>
      <c r="C182" s="81"/>
      <c r="D182" s="82"/>
      <c r="E182" s="83"/>
      <c r="F182" s="84"/>
      <c r="G182" s="57" t="s">
        <v>5</v>
      </c>
      <c r="H182" s="58">
        <f>COUNTIF(I182:I182,"=С")</f>
        <v>1</v>
      </c>
      <c r="I182" s="60" t="s">
        <v>6</v>
      </c>
    </row>
    <row r="183" spans="1:9" x14ac:dyDescent="0.25">
      <c r="A183" s="105" t="s">
        <v>45</v>
      </c>
      <c r="B183" s="99"/>
      <c r="C183" s="76">
        <v>69565</v>
      </c>
      <c r="D183" s="61">
        <v>1</v>
      </c>
      <c r="E183" s="62" t="s">
        <v>36</v>
      </c>
      <c r="F183" s="131" t="s">
        <v>49</v>
      </c>
      <c r="G183" s="63" t="s">
        <v>8</v>
      </c>
      <c r="H183" s="64">
        <f>COUNTIF(I183:I183,"&gt;0")</f>
        <v>1</v>
      </c>
      <c r="I183" s="65">
        <v>11</v>
      </c>
    </row>
    <row r="184" spans="1:9" ht="15.75" thickBot="1" x14ac:dyDescent="0.3">
      <c r="A184" s="104"/>
      <c r="B184" s="27"/>
      <c r="C184" s="87"/>
      <c r="D184" s="88"/>
      <c r="E184" s="86"/>
      <c r="F184" s="89"/>
      <c r="G184" s="66" t="s">
        <v>9</v>
      </c>
      <c r="H184" s="67">
        <f>COUNTIF(I184:I184,"&gt;0")</f>
        <v>0</v>
      </c>
      <c r="I184" s="68"/>
    </row>
    <row r="185" spans="1:9" x14ac:dyDescent="0.25">
      <c r="A185" s="103"/>
      <c r="B185" s="83"/>
      <c r="C185" s="81"/>
      <c r="D185" s="82"/>
      <c r="E185" s="83"/>
      <c r="F185" s="84"/>
      <c r="G185" s="57" t="s">
        <v>5</v>
      </c>
      <c r="H185" s="58">
        <f>COUNTIF(I185:I185,"=С")</f>
        <v>1</v>
      </c>
      <c r="I185" s="60" t="s">
        <v>6</v>
      </c>
    </row>
    <row r="186" spans="1:9" x14ac:dyDescent="0.25">
      <c r="A186" s="105" t="s">
        <v>45</v>
      </c>
      <c r="B186" s="62"/>
      <c r="C186" s="76">
        <v>68081</v>
      </c>
      <c r="D186" s="61">
        <v>1</v>
      </c>
      <c r="E186" s="62" t="s">
        <v>103</v>
      </c>
      <c r="F186" s="131" t="s">
        <v>79</v>
      </c>
      <c r="G186" s="63" t="s">
        <v>8</v>
      </c>
      <c r="H186" s="64">
        <f>COUNTIF(I186:I186,"&gt;0")</f>
        <v>1</v>
      </c>
      <c r="I186" s="65">
        <v>8</v>
      </c>
    </row>
    <row r="187" spans="1:9" ht="15.75" thickBot="1" x14ac:dyDescent="0.3">
      <c r="A187" s="104"/>
      <c r="B187" s="27"/>
      <c r="C187" s="87"/>
      <c r="D187" s="88"/>
      <c r="E187" s="86"/>
      <c r="F187" s="89"/>
      <c r="G187" s="66" t="s">
        <v>9</v>
      </c>
      <c r="H187" s="67">
        <f>COUNTIF(I187:I187,"&gt;0")</f>
        <v>0</v>
      </c>
      <c r="I187" s="68"/>
    </row>
    <row r="188" spans="1:9" x14ac:dyDescent="0.25">
      <c r="A188" s="132"/>
      <c r="B188" s="83"/>
      <c r="C188" s="81"/>
      <c r="D188" s="82"/>
      <c r="E188" s="83"/>
      <c r="F188" s="84"/>
      <c r="G188" s="57" t="s">
        <v>5</v>
      </c>
      <c r="H188" s="58">
        <f>COUNTIF(I188:I188,"=С")</f>
        <v>1</v>
      </c>
      <c r="I188" s="60" t="s">
        <v>6</v>
      </c>
    </row>
    <row r="189" spans="1:9" x14ac:dyDescent="0.25">
      <c r="A189" s="133" t="s">
        <v>98</v>
      </c>
      <c r="B189" s="62"/>
      <c r="C189" s="76">
        <v>68642</v>
      </c>
      <c r="D189" s="61">
        <v>1</v>
      </c>
      <c r="E189" s="62" t="s">
        <v>36</v>
      </c>
      <c r="F189" s="131" t="s">
        <v>63</v>
      </c>
      <c r="G189" s="63" t="s">
        <v>8</v>
      </c>
      <c r="H189" s="64">
        <f>COUNTIF(I189:I189,"&gt;0")</f>
        <v>0</v>
      </c>
      <c r="I189" s="130" t="s">
        <v>97</v>
      </c>
    </row>
    <row r="190" spans="1:9" x14ac:dyDescent="0.25">
      <c r="A190" s="134"/>
      <c r="B190" s="27"/>
      <c r="C190" s="87"/>
      <c r="D190" s="88"/>
      <c r="E190" s="86"/>
      <c r="F190" s="89"/>
      <c r="G190" s="66" t="s">
        <v>9</v>
      </c>
      <c r="H190" s="67">
        <f>COUNTIF(I190:I190,"&gt;0")</f>
        <v>0</v>
      </c>
      <c r="I190" s="68"/>
    </row>
    <row r="191" spans="1:9" x14ac:dyDescent="0.25">
      <c r="A191" s="97"/>
      <c r="B191" s="53"/>
      <c r="C191" s="53"/>
      <c r="D191" s="54"/>
      <c r="E191" s="55"/>
      <c r="F191" s="56"/>
      <c r="G191" s="57" t="s">
        <v>5</v>
      </c>
      <c r="H191" s="58">
        <f>COUNTIF(I191:I191,"=С")</f>
        <v>0</v>
      </c>
      <c r="I191" s="59"/>
    </row>
    <row r="192" spans="1:9" x14ac:dyDescent="0.25">
      <c r="A192" s="98"/>
      <c r="B192" s="99"/>
      <c r="C192" s="13"/>
      <c r="D192" s="61"/>
      <c r="E192" s="121"/>
      <c r="F192" s="122"/>
      <c r="G192" s="63" t="s">
        <v>8</v>
      </c>
      <c r="H192" s="64">
        <f>COUNTIF(I192:I192,"&gt;0")</f>
        <v>0</v>
      </c>
      <c r="I192" s="74"/>
    </row>
    <row r="193" spans="1:9" x14ac:dyDescent="0.25">
      <c r="A193" s="100"/>
      <c r="B193" s="101"/>
      <c r="C193" s="27"/>
      <c r="D193" s="85"/>
      <c r="E193" s="86"/>
      <c r="F193" s="90"/>
      <c r="G193" s="66" t="s">
        <v>9</v>
      </c>
      <c r="H193" s="67">
        <f>COUNTIF(I193:I193,"&gt;0")</f>
        <v>0</v>
      </c>
      <c r="I193" s="68"/>
    </row>
    <row r="194" spans="1:9" x14ac:dyDescent="0.25">
      <c r="A194" s="97"/>
      <c r="B194" s="53"/>
      <c r="C194" s="53"/>
      <c r="D194" s="54"/>
      <c r="E194" s="55"/>
      <c r="F194" s="56"/>
      <c r="G194" s="57" t="s">
        <v>5</v>
      </c>
      <c r="H194" s="58">
        <f>COUNTIF(I194:I194,"=С")</f>
        <v>0</v>
      </c>
      <c r="I194" s="59"/>
    </row>
    <row r="195" spans="1:9" x14ac:dyDescent="0.25">
      <c r="A195" s="98"/>
      <c r="B195" s="99"/>
      <c r="C195" s="13"/>
      <c r="D195" s="61"/>
      <c r="E195" s="121"/>
      <c r="F195" s="122"/>
      <c r="G195" s="63" t="s">
        <v>8</v>
      </c>
      <c r="H195" s="64">
        <f>COUNTIF(I195:I195,"&gt;0")</f>
        <v>0</v>
      </c>
      <c r="I195" s="74"/>
    </row>
    <row r="196" spans="1:9" x14ac:dyDescent="0.25">
      <c r="A196" s="100"/>
      <c r="B196" s="101"/>
      <c r="C196" s="27"/>
      <c r="D196" s="85"/>
      <c r="E196" s="86"/>
      <c r="F196" s="90"/>
      <c r="G196" s="66" t="s">
        <v>9</v>
      </c>
      <c r="H196" s="67">
        <f>COUNTIF(I196:I196,"&gt;0")</f>
        <v>0</v>
      </c>
      <c r="I196" s="68"/>
    </row>
    <row r="197" spans="1:9" x14ac:dyDescent="0.25">
      <c r="A197" s="97"/>
      <c r="B197" s="53"/>
      <c r="C197" s="53"/>
      <c r="D197" s="54"/>
      <c r="E197" s="55"/>
      <c r="F197" s="56"/>
      <c r="G197" s="57" t="s">
        <v>5</v>
      </c>
      <c r="H197" s="58">
        <f>COUNTIF(I197:I197,"=С")</f>
        <v>0</v>
      </c>
      <c r="I197" s="59"/>
    </row>
    <row r="198" spans="1:9" x14ac:dyDescent="0.25">
      <c r="A198" s="98"/>
      <c r="B198" s="99"/>
      <c r="C198" s="13"/>
      <c r="D198" s="61"/>
      <c r="E198" s="121"/>
      <c r="F198" s="122"/>
      <c r="G198" s="63" t="s">
        <v>8</v>
      </c>
      <c r="H198" s="64">
        <f>COUNTIF(I198:I198,"&gt;0")</f>
        <v>0</v>
      </c>
      <c r="I198" s="74"/>
    </row>
    <row r="199" spans="1:9" x14ac:dyDescent="0.25">
      <c r="A199" s="100"/>
      <c r="B199" s="101"/>
      <c r="C199" s="27"/>
      <c r="D199" s="85"/>
      <c r="E199" s="86"/>
      <c r="F199" s="90"/>
      <c r="G199" s="66" t="s">
        <v>9</v>
      </c>
      <c r="H199" s="67">
        <f>COUNTIF(I199:I199,"&gt;0")</f>
        <v>0</v>
      </c>
      <c r="I199" s="68"/>
    </row>
    <row r="200" spans="1:9" x14ac:dyDescent="0.25">
      <c r="A200" s="97"/>
      <c r="B200" s="53"/>
      <c r="C200" s="53"/>
      <c r="D200" s="54"/>
      <c r="E200" s="55"/>
      <c r="F200" s="56"/>
      <c r="G200" s="57" t="s">
        <v>5</v>
      </c>
      <c r="H200" s="58">
        <f>COUNTIF(I200:I200,"=С")</f>
        <v>0</v>
      </c>
      <c r="I200" s="59"/>
    </row>
    <row r="201" spans="1:9" x14ac:dyDescent="0.25">
      <c r="A201" s="98"/>
      <c r="B201" s="99"/>
      <c r="C201" s="13"/>
      <c r="D201" s="61"/>
      <c r="E201" s="121"/>
      <c r="F201" s="122"/>
      <c r="G201" s="63" t="s">
        <v>8</v>
      </c>
      <c r="H201" s="64">
        <f>COUNTIF(I201:I201,"&gt;0")</f>
        <v>0</v>
      </c>
      <c r="I201" s="74"/>
    </row>
    <row r="202" spans="1:9" x14ac:dyDescent="0.25">
      <c r="A202" s="100"/>
      <c r="B202" s="101"/>
      <c r="C202" s="27"/>
      <c r="D202" s="85"/>
      <c r="E202" s="86"/>
      <c r="F202" s="90"/>
      <c r="G202" s="66" t="s">
        <v>9</v>
      </c>
      <c r="H202" s="67">
        <f>COUNTIF(I202:I202,"&gt;0")</f>
        <v>0</v>
      </c>
      <c r="I202" s="68"/>
    </row>
    <row r="203" spans="1:9" x14ac:dyDescent="0.25">
      <c r="A203" s="97"/>
      <c r="B203" s="53"/>
      <c r="C203" s="53"/>
      <c r="D203" s="54"/>
      <c r="E203" s="55"/>
      <c r="F203" s="56"/>
      <c r="G203" s="57" t="s">
        <v>5</v>
      </c>
      <c r="H203" s="58">
        <f>COUNTIF(I203:I203,"=С")</f>
        <v>0</v>
      </c>
      <c r="I203" s="59"/>
    </row>
    <row r="204" spans="1:9" x14ac:dyDescent="0.25">
      <c r="A204" s="98"/>
      <c r="B204" s="99"/>
      <c r="C204" s="13"/>
      <c r="D204" s="61"/>
      <c r="E204" s="121"/>
      <c r="F204" s="122"/>
      <c r="G204" s="63" t="s">
        <v>8</v>
      </c>
      <c r="H204" s="64">
        <f>COUNTIF(I204:I204,"&gt;0")</f>
        <v>0</v>
      </c>
      <c r="I204" s="74"/>
    </row>
    <row r="205" spans="1:9" x14ac:dyDescent="0.25">
      <c r="A205" s="100"/>
      <c r="B205" s="101"/>
      <c r="C205" s="27"/>
      <c r="D205" s="85"/>
      <c r="E205" s="86"/>
      <c r="F205" s="90"/>
      <c r="G205" s="66" t="s">
        <v>9</v>
      </c>
      <c r="H205" s="67">
        <f>COUNTIF(I205:I205,"&gt;0")</f>
        <v>0</v>
      </c>
      <c r="I205" s="68"/>
    </row>
    <row r="206" spans="1:9" x14ac:dyDescent="0.25">
      <c r="A206" s="97"/>
      <c r="B206" s="53"/>
      <c r="C206" s="53"/>
      <c r="D206" s="54"/>
      <c r="E206" s="55"/>
      <c r="F206" s="56"/>
      <c r="G206" s="57" t="s">
        <v>5</v>
      </c>
      <c r="H206" s="58">
        <f>COUNTIF(I206:I206,"=С")</f>
        <v>0</v>
      </c>
      <c r="I206" s="59"/>
    </row>
    <row r="207" spans="1:9" x14ac:dyDescent="0.25">
      <c r="A207" s="98"/>
      <c r="B207" s="99"/>
      <c r="C207" s="13"/>
      <c r="D207" s="61"/>
      <c r="E207" s="121"/>
      <c r="F207" s="122"/>
      <c r="G207" s="63" t="s">
        <v>8</v>
      </c>
      <c r="H207" s="64">
        <f>COUNTIF(I207:I207,"&gt;0")</f>
        <v>0</v>
      </c>
      <c r="I207" s="74"/>
    </row>
    <row r="208" spans="1:9" x14ac:dyDescent="0.25">
      <c r="A208" s="100"/>
      <c r="B208" s="101"/>
      <c r="C208" s="27"/>
      <c r="D208" s="85"/>
      <c r="E208" s="86"/>
      <c r="F208" s="90"/>
      <c r="G208" s="66" t="s">
        <v>9</v>
      </c>
      <c r="H208" s="67">
        <f>COUNTIF(I208:I208,"&gt;0")</f>
        <v>0</v>
      </c>
      <c r="I208" s="68"/>
    </row>
    <row r="209" spans="1:9" x14ac:dyDescent="0.25">
      <c r="A209" s="97"/>
      <c r="B209" s="53"/>
      <c r="C209" s="53"/>
      <c r="D209" s="54"/>
      <c r="E209" s="55"/>
      <c r="F209" s="56"/>
      <c r="G209" s="57" t="s">
        <v>5</v>
      </c>
      <c r="H209" s="58">
        <f>COUNTIF(I209:I209,"=С")</f>
        <v>0</v>
      </c>
      <c r="I209" s="59"/>
    </row>
    <row r="210" spans="1:9" x14ac:dyDescent="0.25">
      <c r="A210" s="98"/>
      <c r="B210" s="99"/>
      <c r="C210" s="13"/>
      <c r="D210" s="61"/>
      <c r="E210" s="121"/>
      <c r="F210" s="122"/>
      <c r="G210" s="63" t="s">
        <v>8</v>
      </c>
      <c r="H210" s="64">
        <f>COUNTIF(I210:I210,"&gt;0")</f>
        <v>0</v>
      </c>
      <c r="I210" s="74"/>
    </row>
    <row r="211" spans="1:9" x14ac:dyDescent="0.25">
      <c r="A211" s="100"/>
      <c r="B211" s="101"/>
      <c r="C211" s="27"/>
      <c r="D211" s="85"/>
      <c r="E211" s="86"/>
      <c r="F211" s="90"/>
      <c r="G211" s="66" t="s">
        <v>9</v>
      </c>
      <c r="H211" s="67">
        <f>COUNTIF(I211:I211,"&gt;0")</f>
        <v>0</v>
      </c>
      <c r="I211" s="68"/>
    </row>
    <row r="212" spans="1:9" x14ac:dyDescent="0.25">
      <c r="A212" s="97"/>
      <c r="B212" s="53"/>
      <c r="C212" s="53"/>
      <c r="D212" s="54"/>
      <c r="E212" s="55"/>
      <c r="F212" s="56"/>
      <c r="G212" s="57" t="s">
        <v>5</v>
      </c>
      <c r="H212" s="58">
        <f>COUNTIF(I212:I212,"=С")</f>
        <v>0</v>
      </c>
      <c r="I212" s="59"/>
    </row>
    <row r="213" spans="1:9" x14ac:dyDescent="0.25">
      <c r="A213" s="98"/>
      <c r="B213" s="99"/>
      <c r="C213" s="13"/>
      <c r="D213" s="61"/>
      <c r="E213" s="121"/>
      <c r="F213" s="122"/>
      <c r="G213" s="63" t="s">
        <v>8</v>
      </c>
      <c r="H213" s="64">
        <f>COUNTIF(I213:I213,"&gt;0")</f>
        <v>0</v>
      </c>
      <c r="I213" s="74"/>
    </row>
    <row r="214" spans="1:9" x14ac:dyDescent="0.25">
      <c r="A214" s="100"/>
      <c r="B214" s="101"/>
      <c r="C214" s="27"/>
      <c r="D214" s="85"/>
      <c r="E214" s="86"/>
      <c r="F214" s="90"/>
      <c r="G214" s="66" t="s">
        <v>9</v>
      </c>
      <c r="H214" s="67">
        <f>COUNTIF(I214:I214,"&gt;0")</f>
        <v>0</v>
      </c>
      <c r="I214" s="68"/>
    </row>
    <row r="215" spans="1:9" x14ac:dyDescent="0.25">
      <c r="A215" s="97"/>
      <c r="B215" s="53"/>
      <c r="C215" s="53"/>
      <c r="D215" s="54"/>
      <c r="E215" s="55"/>
      <c r="F215" s="56"/>
      <c r="G215" s="57" t="s">
        <v>5</v>
      </c>
      <c r="H215" s="58">
        <f>COUNTIF(I215:I215,"=С")</f>
        <v>0</v>
      </c>
      <c r="I215" s="59"/>
    </row>
    <row r="216" spans="1:9" x14ac:dyDescent="0.25">
      <c r="A216" s="98"/>
      <c r="B216" s="99"/>
      <c r="C216" s="13"/>
      <c r="D216" s="61"/>
      <c r="E216" s="121"/>
      <c r="F216" s="122"/>
      <c r="G216" s="63" t="s">
        <v>8</v>
      </c>
      <c r="H216" s="64">
        <f>COUNTIF(I216:I216,"&gt;0")</f>
        <v>0</v>
      </c>
      <c r="I216" s="74"/>
    </row>
    <row r="217" spans="1:9" x14ac:dyDescent="0.25">
      <c r="A217" s="100"/>
      <c r="B217" s="101"/>
      <c r="C217" s="27"/>
      <c r="D217" s="85"/>
      <c r="E217" s="86"/>
      <c r="F217" s="90"/>
      <c r="G217" s="66" t="s">
        <v>9</v>
      </c>
      <c r="H217" s="67">
        <f>COUNTIF(I217:I217,"&gt;0")</f>
        <v>0</v>
      </c>
      <c r="I217" s="68"/>
    </row>
    <row r="218" spans="1:9" x14ac:dyDescent="0.25">
      <c r="A218" s="97"/>
      <c r="B218" s="53"/>
      <c r="C218" s="53"/>
      <c r="D218" s="54"/>
      <c r="E218" s="55"/>
      <c r="F218" s="56"/>
      <c r="G218" s="57" t="s">
        <v>5</v>
      </c>
      <c r="H218" s="58">
        <f>COUNTIF(I218:I218,"=С")</f>
        <v>0</v>
      </c>
      <c r="I218" s="59"/>
    </row>
    <row r="219" spans="1:9" x14ac:dyDescent="0.25">
      <c r="A219" s="98"/>
      <c r="B219" s="99"/>
      <c r="C219" s="13"/>
      <c r="D219" s="61"/>
      <c r="E219" s="121"/>
      <c r="F219" s="122"/>
      <c r="G219" s="63" t="s">
        <v>8</v>
      </c>
      <c r="H219" s="64">
        <f>COUNTIF(I219:I219,"&gt;0")</f>
        <v>0</v>
      </c>
      <c r="I219" s="74"/>
    </row>
    <row r="220" spans="1:9" x14ac:dyDescent="0.25">
      <c r="A220" s="100"/>
      <c r="B220" s="101"/>
      <c r="C220" s="27"/>
      <c r="D220" s="85"/>
      <c r="E220" s="86"/>
      <c r="F220" s="90"/>
      <c r="G220" s="66" t="s">
        <v>9</v>
      </c>
      <c r="H220" s="67">
        <f>COUNTIF(I220:I220,"&gt;0")</f>
        <v>0</v>
      </c>
      <c r="I220" s="68"/>
    </row>
    <row r="221" spans="1:9" x14ac:dyDescent="0.25">
      <c r="A221" s="97"/>
      <c r="B221" s="53"/>
      <c r="C221" s="53"/>
      <c r="D221" s="54"/>
      <c r="E221" s="55"/>
      <c r="F221" s="56"/>
      <c r="G221" s="57" t="s">
        <v>5</v>
      </c>
      <c r="H221" s="58">
        <f>COUNTIF(I221:I221,"=С")</f>
        <v>0</v>
      </c>
      <c r="I221" s="59"/>
    </row>
    <row r="222" spans="1:9" x14ac:dyDescent="0.25">
      <c r="A222" s="98"/>
      <c r="B222" s="99"/>
      <c r="C222" s="13"/>
      <c r="D222" s="61"/>
      <c r="E222" s="121"/>
      <c r="F222" s="122"/>
      <c r="G222" s="63" t="s">
        <v>8</v>
      </c>
      <c r="H222" s="64">
        <f>COUNTIF(I222:I222,"&gt;0")</f>
        <v>0</v>
      </c>
      <c r="I222" s="74"/>
    </row>
    <row r="223" spans="1:9" x14ac:dyDescent="0.25">
      <c r="A223" s="100"/>
      <c r="B223" s="101"/>
      <c r="C223" s="27"/>
      <c r="D223" s="85"/>
      <c r="E223" s="86"/>
      <c r="F223" s="90"/>
      <c r="G223" s="66" t="s">
        <v>9</v>
      </c>
      <c r="H223" s="67">
        <f>COUNTIF(I223:I223,"&gt;0")</f>
        <v>0</v>
      </c>
      <c r="I223" s="68"/>
    </row>
    <row r="224" spans="1:9" x14ac:dyDescent="0.25">
      <c r="A224" s="97"/>
      <c r="B224" s="53"/>
      <c r="C224" s="53"/>
      <c r="D224" s="54"/>
      <c r="E224" s="55"/>
      <c r="F224" s="56"/>
      <c r="G224" s="57" t="s">
        <v>5</v>
      </c>
      <c r="H224" s="58">
        <f>COUNTIF(I224:I224,"=С")</f>
        <v>0</v>
      </c>
      <c r="I224" s="59"/>
    </row>
    <row r="225" spans="1:9" x14ac:dyDescent="0.25">
      <c r="A225" s="98"/>
      <c r="B225" s="99"/>
      <c r="C225" s="13"/>
      <c r="D225" s="61"/>
      <c r="E225" s="121"/>
      <c r="F225" s="122"/>
      <c r="G225" s="63" t="s">
        <v>8</v>
      </c>
      <c r="H225" s="64">
        <f>COUNTIF(I225:I225,"&gt;0")</f>
        <v>0</v>
      </c>
      <c r="I225" s="74"/>
    </row>
    <row r="226" spans="1:9" x14ac:dyDescent="0.25">
      <c r="A226" s="100"/>
      <c r="B226" s="101"/>
      <c r="C226" s="27"/>
      <c r="D226" s="85"/>
      <c r="E226" s="86"/>
      <c r="F226" s="90"/>
      <c r="G226" s="66" t="s">
        <v>9</v>
      </c>
      <c r="H226" s="67">
        <f>COUNTIF(I226:I226,"&gt;0")</f>
        <v>0</v>
      </c>
      <c r="I226" s="68"/>
    </row>
    <row r="227" spans="1:9" x14ac:dyDescent="0.25">
      <c r="A227" s="97"/>
      <c r="B227" s="53"/>
      <c r="C227" s="53"/>
      <c r="D227" s="54"/>
      <c r="E227" s="55"/>
      <c r="F227" s="56"/>
      <c r="G227" s="57" t="s">
        <v>5</v>
      </c>
      <c r="H227" s="58">
        <f>COUNTIF(I227:I227,"=С")</f>
        <v>0</v>
      </c>
      <c r="I227" s="59"/>
    </row>
    <row r="228" spans="1:9" x14ac:dyDescent="0.25">
      <c r="A228" s="98"/>
      <c r="B228" s="99"/>
      <c r="C228" s="13"/>
      <c r="D228" s="61"/>
      <c r="E228" s="121"/>
      <c r="F228" s="122"/>
      <c r="G228" s="63" t="s">
        <v>8</v>
      </c>
      <c r="H228" s="64">
        <f>COUNTIF(I228:I228,"&gt;0")</f>
        <v>0</v>
      </c>
      <c r="I228" s="74"/>
    </row>
    <row r="229" spans="1:9" x14ac:dyDescent="0.25">
      <c r="A229" s="100"/>
      <c r="B229" s="101"/>
      <c r="C229" s="27"/>
      <c r="D229" s="85"/>
      <c r="E229" s="86"/>
      <c r="F229" s="90"/>
      <c r="G229" s="66" t="s">
        <v>9</v>
      </c>
      <c r="H229" s="67">
        <f>COUNTIF(I229:I229,"&gt;0")</f>
        <v>0</v>
      </c>
      <c r="I229" s="68"/>
    </row>
  </sheetData>
  <conditionalFormatting sqref="I36:I37">
    <cfRule type="cellIs" dxfId="0" priority="2" operator="greaterThan">
      <formula>2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2022-05-10T12:43:41Z</dcterms:modified>
</cp:coreProperties>
</file>