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266C2B87-E5A9-4B30-9872-33263D0A803D}" xr6:coauthVersionLast="36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2" l="1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D50" i="2"/>
  <c r="D49" i="2"/>
  <c r="I48" i="2"/>
  <c r="I47" i="2"/>
  <c r="I18" i="2" s="1"/>
  <c r="I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D30" i="2"/>
  <c r="D29" i="2"/>
  <c r="I28" i="2"/>
  <c r="I27" i="2"/>
  <c r="I21" i="2" s="1"/>
  <c r="I26" i="2"/>
  <c r="I25" i="2"/>
  <c r="I24" i="2" s="1"/>
  <c r="I23" i="2"/>
  <c r="H15" i="2"/>
  <c r="H14" i="2"/>
  <c r="H13" i="2"/>
  <c r="H12" i="2"/>
  <c r="H11" i="2"/>
  <c r="H10" i="2"/>
  <c r="H8" i="2"/>
  <c r="H7" i="2"/>
  <c r="H6" i="2"/>
  <c r="I17" i="2" l="1"/>
  <c r="I19" i="2"/>
  <c r="I16" i="2"/>
  <c r="I22" i="2"/>
  <c r="I20" i="2" l="1"/>
</calcChain>
</file>

<file path=xl/sharedStrings.xml><?xml version="1.0" encoding="utf-8"?>
<sst xmlns="http://schemas.openxmlformats.org/spreadsheetml/2006/main" count="187" uniqueCount="58">
  <si>
    <t xml:space="preserve"> </t>
  </si>
  <si>
    <t>ЧАСЫ</t>
  </si>
  <si>
    <t>АДМИНЫ И ПРЕТЕНЗИИ</t>
  </si>
  <si>
    <t xml:space="preserve"> план</t>
  </si>
  <si>
    <t>Вакансия</t>
  </si>
  <si>
    <t xml:space="preserve"> факт</t>
  </si>
  <si>
    <t>доп смена</t>
  </si>
  <si>
    <t>Больничные за смену</t>
  </si>
  <si>
    <t xml:space="preserve">Кол-во специалистов в сутки (00:00-00:00) </t>
  </si>
  <si>
    <t>Общее кол-во часов в сутки</t>
  </si>
  <si>
    <t>кол-во ставок в доп за сутки 11 ч</t>
  </si>
  <si>
    <t>Кол-во доп часов за сутки</t>
  </si>
  <si>
    <t xml:space="preserve">кол-во людей в смену </t>
  </si>
  <si>
    <t>кол-во ставок 2/2 день</t>
  </si>
  <si>
    <t>ОПЕРАТОРЫ 2/2</t>
  </si>
  <si>
    <t>08:00-20:00</t>
  </si>
  <si>
    <t>09:00-21:00</t>
  </si>
  <si>
    <t>ГР</t>
  </si>
  <si>
    <t>ДОБ</t>
  </si>
  <si>
    <t>С</t>
  </si>
  <si>
    <t>08:00 - 17:00</t>
  </si>
  <si>
    <t>Бондаренко Мария Павловна</t>
  </si>
  <si>
    <t>Всего отсутствует</t>
  </si>
  <si>
    <t>Кол-во ставок в сутки</t>
  </si>
  <si>
    <t>кол-во спецов в доп в часах</t>
  </si>
  <si>
    <t>кол-во ставок 5/2 день</t>
  </si>
  <si>
    <t>чел</t>
  </si>
  <si>
    <t>ОПЕРАТОРЫ 5/2</t>
  </si>
  <si>
    <t>ставок</t>
  </si>
  <si>
    <t>Р</t>
  </si>
  <si>
    <t>09:00-18:00</t>
  </si>
  <si>
    <t>07:00-19:00</t>
  </si>
  <si>
    <t>Фадеева Вера Сергеевна</t>
  </si>
  <si>
    <t>ЯНВАРЬ</t>
  </si>
  <si>
    <t xml:space="preserve">СТАРШИЕ СПЕЦИАЛИСТЫ </t>
  </si>
  <si>
    <t>08:00-17:00</t>
  </si>
  <si>
    <t>Анисимова Вероника Андреевна</t>
  </si>
  <si>
    <t>Горячева Ксения Игоревна</t>
  </si>
  <si>
    <t>Доненко Денис Алексеевич</t>
  </si>
  <si>
    <t>Скородумова Екатерина Юрьевна</t>
  </si>
  <si>
    <t>Киселева Екатерина Николаевна</t>
  </si>
  <si>
    <t>07:00-16:00</t>
  </si>
  <si>
    <t>Солоха Анастасия Викторовна</t>
  </si>
  <si>
    <t>Нестер Екатерина Александровна</t>
  </si>
  <si>
    <t>Сиухина Светлана Валерьевна</t>
  </si>
  <si>
    <t>О-О</t>
  </si>
  <si>
    <t>07:30-19:30</t>
  </si>
  <si>
    <t>Пушков Данил Владимирович</t>
  </si>
  <si>
    <t>Волкова Алина Аллахвердиевна</t>
  </si>
  <si>
    <t>Сигинур Виктория Игоревна</t>
  </si>
  <si>
    <t>б</t>
  </si>
  <si>
    <t>о</t>
  </si>
  <si>
    <t>График работы  МАЙ 2022 г</t>
  </si>
  <si>
    <t>Отпуска за смену (А, НН)</t>
  </si>
  <si>
    <t>Отпуска за смену (О)</t>
  </si>
  <si>
    <t>Отпуска за смену всего</t>
  </si>
  <si>
    <t>СР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</si>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</sst>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0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 tint="-9.9978637043366805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theme="0"/>
      <name val="Century"/>
      <family val="1"/>
      <charset val="204"/>
    </font>
    <font>
      <sz val="8"/>
      <color theme="1" tint="0.14999847407452621"/>
      <name val="Calibri"/>
      <family val="2"/>
      <charset val="204"/>
      <scheme val="minor"/>
    </font>
    <font>
      <b/>
      <sz val="8"/>
      <color theme="9" tint="-0.749992370372631"/>
      <name val="Century"/>
      <family val="1"/>
      <charset val="204"/>
    </font>
    <font>
      <sz val="11"/>
      <color theme="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B05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3" fillId="12" borderId="0" applyNumberFormat="0" applyBorder="0" applyAlignment="0" applyProtection="0"/>
  </cellStyleXfs>
  <cellXfs count="186">
    <xf numFmtId="0" fontId="0" fillId="0" borderId="0" xfId="0"/>
    <xf numFmtId="0" fontId="0" fillId="0" borderId="0" xfId="0"/>
    <xf numFmtId="0" fontId="5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" fontId="3" fillId="4" borderId="3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1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0" xfId="0" applyFont="1" applyFill="1" applyAlignment="1"/>
    <xf numFmtId="0" fontId="11" fillId="4" borderId="0" xfId="0" applyFont="1" applyFill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0" fontId="4" fillId="11" borderId="2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vertical="center"/>
    </xf>
    <xf numFmtId="0" fontId="5" fillId="10" borderId="11" xfId="0" applyFont="1" applyFill="1" applyBorder="1" applyAlignment="1">
      <alignment horizontal="left" vertical="center"/>
    </xf>
    <xf numFmtId="0" fontId="7" fillId="10" borderId="11" xfId="0" applyFont="1" applyFill="1" applyBorder="1" applyAlignment="1">
      <alignment horizontal="left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vertical="center"/>
    </xf>
    <xf numFmtId="0" fontId="5" fillId="10" borderId="12" xfId="0" applyFont="1" applyFill="1" applyBorder="1" applyAlignment="1">
      <alignment horizontal="left" vertical="center"/>
    </xf>
    <xf numFmtId="0" fontId="7" fillId="10" borderId="2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vertical="center"/>
    </xf>
    <xf numFmtId="0" fontId="5" fillId="10" borderId="21" xfId="0" applyFont="1" applyFill="1" applyBorder="1" applyAlignment="1">
      <alignment horizontal="left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vertical="center"/>
    </xf>
    <xf numFmtId="0" fontId="5" fillId="10" borderId="14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center"/>
    </xf>
    <xf numFmtId="10" fontId="0" fillId="0" borderId="0" xfId="0" applyNumberFormat="1"/>
    <xf numFmtId="0" fontId="4" fillId="10" borderId="25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left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12" fillId="4" borderId="2" xfId="0" applyFont="1" applyFill="1" applyBorder="1"/>
    <xf numFmtId="0" fontId="6" fillId="3" borderId="9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3" fillId="12" borderId="0" xfId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left" vertic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3" xfId="0" applyFont="1" applyFill="1" applyBorder="1" applyAlignment="1">
      <alignment horizontal="left" vertical="top"/>
    </xf>
    <xf numFmtId="0" fontId="1" fillId="5" borderId="6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5" borderId="7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4" xfId="0" applyFont="1" applyFill="1" applyBorder="1"/>
    <xf numFmtId="0" fontId="1" fillId="3" borderId="5" xfId="0" applyFont="1" applyFill="1" applyBorder="1" applyAlignment="1">
      <alignment horizontal="left" vertical="top"/>
    </xf>
    <xf numFmtId="0" fontId="1" fillId="5" borderId="8" xfId="0" applyFont="1" applyFill="1" applyBorder="1"/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top"/>
    </xf>
    <xf numFmtId="0" fontId="1" fillId="5" borderId="2" xfId="0" applyFont="1" applyFill="1" applyBorder="1"/>
    <xf numFmtId="0" fontId="1" fillId="5" borderId="0" xfId="0" applyFont="1" applyFill="1" applyBorder="1"/>
    <xf numFmtId="0" fontId="1" fillId="5" borderId="4" xfId="0" applyFont="1" applyFill="1" applyBorder="1"/>
    <xf numFmtId="0" fontId="1" fillId="11" borderId="2" xfId="0" applyFont="1" applyFill="1" applyBorder="1" applyAlignment="1">
      <alignment vertical="center"/>
    </xf>
    <xf numFmtId="0" fontId="1" fillId="11" borderId="3" xfId="0" applyFont="1" applyFill="1" applyBorder="1" applyAlignment="1">
      <alignment horizontal="left" vertical="center"/>
    </xf>
    <xf numFmtId="0" fontId="1" fillId="11" borderId="0" xfId="0" applyFont="1" applyFill="1" applyBorder="1" applyAlignment="1">
      <alignment vertical="center"/>
    </xf>
    <xf numFmtId="0" fontId="1" fillId="11" borderId="4" xfId="0" applyFont="1" applyFill="1" applyBorder="1" applyAlignment="1">
      <alignment vertical="center"/>
    </xf>
    <xf numFmtId="0" fontId="1" fillId="11" borderId="5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" fillId="10" borderId="2" xfId="0" applyFont="1" applyFill="1" applyBorder="1" applyAlignment="1">
      <alignment vertical="center"/>
    </xf>
    <xf numFmtId="0" fontId="1" fillId="10" borderId="21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vertical="center"/>
    </xf>
    <xf numFmtId="0" fontId="1" fillId="10" borderId="11" xfId="0" applyFont="1" applyFill="1" applyBorder="1" applyAlignment="1">
      <alignment horizontal="left" vertical="center"/>
    </xf>
    <xf numFmtId="0" fontId="1" fillId="5" borderId="24" xfId="0" applyFont="1" applyFill="1" applyBorder="1"/>
    <xf numFmtId="0" fontId="1" fillId="5" borderId="2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0" fontId="1" fillId="10" borderId="10" xfId="0" applyFont="1" applyFill="1" applyBorder="1" applyAlignment="1">
      <alignment horizontal="left" vertical="center"/>
    </xf>
    <xf numFmtId="0" fontId="1" fillId="5" borderId="9" xfId="0" applyFont="1" applyFill="1" applyBorder="1"/>
    <xf numFmtId="0" fontId="1" fillId="5" borderId="16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0" fontId="1" fillId="10" borderId="4" xfId="0" applyFont="1" applyFill="1" applyBorder="1" applyAlignment="1">
      <alignment vertical="center"/>
    </xf>
    <xf numFmtId="0" fontId="1" fillId="10" borderId="12" xfId="0" applyFont="1" applyFill="1" applyBorder="1" applyAlignment="1">
      <alignment horizontal="left" vertical="center"/>
    </xf>
    <xf numFmtId="0" fontId="1" fillId="5" borderId="18" xfId="0" applyFont="1" applyFill="1" applyBorder="1"/>
    <xf numFmtId="0" fontId="1" fillId="11" borderId="11" xfId="0" applyFont="1" applyFill="1" applyBorder="1" applyAlignment="1">
      <alignment horizontal="left" vertical="center"/>
    </xf>
    <xf numFmtId="0" fontId="1" fillId="11" borderId="13" xfId="0" applyFont="1" applyFill="1" applyBorder="1" applyAlignment="1">
      <alignment vertical="center"/>
    </xf>
    <xf numFmtId="0" fontId="1" fillId="11" borderId="14" xfId="0" applyFont="1" applyFill="1" applyBorder="1" applyAlignment="1">
      <alignment horizontal="left" vertical="center"/>
    </xf>
    <xf numFmtId="0" fontId="1" fillId="5" borderId="13" xfId="0" applyFont="1" applyFill="1" applyBorder="1"/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center" vertical="top"/>
    </xf>
    <xf numFmtId="0" fontId="1" fillId="5" borderId="22" xfId="0" applyFont="1" applyFill="1" applyBorder="1"/>
    <xf numFmtId="0" fontId="1" fillId="11" borderId="9" xfId="0" applyFont="1" applyFill="1" applyBorder="1" applyAlignment="1">
      <alignment vertical="center"/>
    </xf>
    <xf numFmtId="0" fontId="1" fillId="11" borderId="10" xfId="0" applyFont="1" applyFill="1" applyBorder="1" applyAlignment="1">
      <alignment horizontal="left" vertical="center"/>
    </xf>
    <xf numFmtId="0" fontId="1" fillId="11" borderId="12" xfId="0" applyFont="1" applyFill="1" applyBorder="1" applyAlignment="1">
      <alignment horizontal="left" vertical="center"/>
    </xf>
  </cellXfs>
  <cellStyles count="2">
    <cellStyle name="Нейтральный" xfId="1" builtinId="28"/>
    <cellStyle name="Обычный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tabSelected="1" topLeftCell="A76" zoomScale="93" zoomScaleNormal="93" workbookViewId="0">
      <pane xSplit="8" topLeftCell="I1" activePane="topRight" state="frozen"/>
      <selection pane="topRight" activeCell="I11" sqref="I11"/>
    </sheetView>
  </sheetViews>
  <sheetFormatPr defaultRowHeight="15" x14ac:dyDescent="0.25"/>
  <cols>
    <col min="1" max="1" width="7.5703125" style="1" customWidth="1"/>
    <col min="2" max="2" width="3" style="1" bestFit="1" customWidth="1"/>
    <col min="3" max="3" width="6.7109375" style="1" bestFit="1" customWidth="1"/>
    <col min="4" max="4" width="9.140625" style="1"/>
    <col min="5" max="5" width="15.140625" style="1" customWidth="1"/>
    <col min="6" max="6" width="40.140625" style="1" bestFit="1" customWidth="1"/>
    <col min="7" max="7" width="11.85546875" style="1" customWidth="1"/>
    <col min="8" max="8" width="9.140625" style="1" customWidth="1"/>
    <col min="9" max="9" width="7.140625" style="1" customWidth="1"/>
    <col min="10" max="16384" width="9.140625" style="1"/>
  </cols>
  <sheetData>
    <row r="1" spans="1:9" x14ac:dyDescent="0.25">
      <c r="A1" s="123"/>
      <c r="B1" s="124"/>
      <c r="C1" s="123"/>
      <c r="D1" s="124"/>
      <c r="E1" s="124" t="s">
        <v>0</v>
      </c>
      <c r="F1" s="124"/>
      <c r="G1" s="124"/>
      <c r="H1" s="124"/>
      <c r="I1" s="124"/>
    </row>
    <row r="2" spans="1:9" x14ac:dyDescent="0.25">
      <c r="A2" s="123"/>
      <c r="B2" s="21"/>
      <c r="C2" s="21"/>
      <c r="D2" s="21"/>
      <c r="E2" s="2"/>
      <c r="F2" s="3" t="s">
        <v>52</v>
      </c>
      <c r="G2" s="4"/>
      <c r="H2" s="5"/>
      <c r="I2" s="125"/>
    </row>
    <row r="3" spans="1:9" x14ac:dyDescent="0.25">
      <c r="A3" s="6"/>
      <c r="B3" s="6"/>
      <c r="C3" s="6"/>
      <c r="D3" s="6"/>
      <c r="E3" s="6">
        <v>2022</v>
      </c>
      <c r="F3" s="7" t="s">
        <v>33</v>
      </c>
      <c r="G3" s="6"/>
      <c r="H3" s="6"/>
      <c r="I3" s="119"/>
    </row>
    <row r="4" spans="1:9" x14ac:dyDescent="0.25">
      <c r="A4" s="8"/>
      <c r="B4" s="8"/>
      <c r="C4" s="8"/>
      <c r="D4" s="8"/>
      <c r="E4" s="8"/>
      <c r="F4" s="9"/>
      <c r="G4" s="8"/>
      <c r="H4" s="8"/>
      <c r="I4" s="8" t="s">
        <v>56</v>
      </c>
    </row>
    <row r="5" spans="1:9" x14ac:dyDescent="0.25">
      <c r="A5" s="10"/>
      <c r="B5" s="10" t="s">
        <v>17</v>
      </c>
      <c r="C5" s="10" t="s">
        <v>18</v>
      </c>
      <c r="D5" s="10"/>
      <c r="E5" s="10" t="s">
        <v>1</v>
      </c>
      <c r="F5" s="11" t="s">
        <v>2</v>
      </c>
      <c r="G5" s="10"/>
      <c r="H5" s="10"/>
      <c r="I5" s="10">
        <v>11</v>
      </c>
    </row>
    <row r="6" spans="1:9" x14ac:dyDescent="0.25">
      <c r="A6" s="126"/>
      <c r="B6" s="22"/>
      <c r="C6" s="55"/>
      <c r="D6" s="127"/>
      <c r="E6" s="128"/>
      <c r="F6" s="129"/>
      <c r="G6" s="130" t="s">
        <v>3</v>
      </c>
      <c r="H6" s="131">
        <f>COUNTIF(I6:I6,"=С")</f>
        <v>1</v>
      </c>
      <c r="I6" s="132" t="s">
        <v>19</v>
      </c>
    </row>
    <row r="7" spans="1:9" x14ac:dyDescent="0.25">
      <c r="A7" s="58" t="s">
        <v>29</v>
      </c>
      <c r="B7" s="23"/>
      <c r="C7" s="56">
        <v>68308</v>
      </c>
      <c r="D7" s="24"/>
      <c r="E7" s="133" t="s">
        <v>20</v>
      </c>
      <c r="F7" s="134" t="s">
        <v>21</v>
      </c>
      <c r="G7" s="135" t="s">
        <v>5</v>
      </c>
      <c r="H7" s="136">
        <f>COUNTIF(I7:I7,"&gt;0")</f>
        <v>0</v>
      </c>
      <c r="I7" s="138"/>
    </row>
    <row r="8" spans="1:9" x14ac:dyDescent="0.25">
      <c r="A8" s="139"/>
      <c r="B8" s="25"/>
      <c r="C8" s="25"/>
      <c r="D8" s="140"/>
      <c r="E8" s="141"/>
      <c r="F8" s="142"/>
      <c r="G8" s="143" t="s">
        <v>6</v>
      </c>
      <c r="H8" s="144">
        <f>COUNTIF(I8:I8,"&gt;0")</f>
        <v>0</v>
      </c>
      <c r="I8" s="145"/>
    </row>
    <row r="9" spans="1:9" x14ac:dyDescent="0.25">
      <c r="A9" s="59"/>
      <c r="B9" s="60"/>
      <c r="C9" s="60"/>
      <c r="D9" s="60"/>
      <c r="E9" s="60"/>
      <c r="F9" s="61" t="s">
        <v>34</v>
      </c>
      <c r="G9" s="62"/>
      <c r="H9" s="63"/>
      <c r="I9" s="64"/>
    </row>
    <row r="10" spans="1:9" x14ac:dyDescent="0.25">
      <c r="A10" s="65"/>
      <c r="B10" s="22"/>
      <c r="C10" s="55"/>
      <c r="D10" s="22"/>
      <c r="E10" s="66"/>
      <c r="F10" s="67"/>
      <c r="G10" s="146" t="s">
        <v>3</v>
      </c>
      <c r="H10" s="131">
        <f>COUNTIF(I10:I10,"=С")</f>
        <v>1</v>
      </c>
      <c r="I10" s="132" t="s">
        <v>19</v>
      </c>
    </row>
    <row r="11" spans="1:9" x14ac:dyDescent="0.25">
      <c r="A11" s="65"/>
      <c r="B11" s="23"/>
      <c r="C11" s="56">
        <v>68673</v>
      </c>
      <c r="D11" s="23">
        <v>1</v>
      </c>
      <c r="E11" s="68" t="s">
        <v>35</v>
      </c>
      <c r="F11" s="69" t="s">
        <v>36</v>
      </c>
      <c r="G11" s="147" t="s">
        <v>5</v>
      </c>
      <c r="H11" s="136">
        <f>COUNTIF(I11:I11,"&gt;0")</f>
        <v>0</v>
      </c>
      <c r="I11" s="138"/>
    </row>
    <row r="12" spans="1:9" x14ac:dyDescent="0.25">
      <c r="A12" s="70"/>
      <c r="B12" s="25"/>
      <c r="C12" s="71"/>
      <c r="D12" s="25"/>
      <c r="E12" s="72"/>
      <c r="F12" s="73"/>
      <c r="G12" s="148" t="s">
        <v>6</v>
      </c>
      <c r="H12" s="144">
        <f>COUNTIF(I12:I12,"&gt;0")</f>
        <v>0</v>
      </c>
      <c r="I12" s="145"/>
    </row>
    <row r="13" spans="1:9" x14ac:dyDescent="0.25">
      <c r="A13" s="74"/>
      <c r="B13" s="75"/>
      <c r="C13" s="76"/>
      <c r="D13" s="75"/>
      <c r="E13" s="149"/>
      <c r="F13" s="150"/>
      <c r="G13" s="146" t="s">
        <v>3</v>
      </c>
      <c r="H13" s="131">
        <f>COUNTIF(I13:I13,"=С")</f>
        <v>0</v>
      </c>
      <c r="I13" s="57"/>
    </row>
    <row r="14" spans="1:9" x14ac:dyDescent="0.25">
      <c r="A14" s="77"/>
      <c r="B14" s="78"/>
      <c r="C14" s="79"/>
      <c r="D14" s="80"/>
      <c r="E14" s="151" t="s">
        <v>15</v>
      </c>
      <c r="F14" s="81" t="s">
        <v>4</v>
      </c>
      <c r="G14" s="147" t="s">
        <v>5</v>
      </c>
      <c r="H14" s="136">
        <f>COUNTIF(I14:I14,"&gt;0")</f>
        <v>0</v>
      </c>
      <c r="I14" s="137"/>
    </row>
    <row r="15" spans="1:9" x14ac:dyDescent="0.25">
      <c r="A15" s="82"/>
      <c r="B15" s="83"/>
      <c r="C15" s="84"/>
      <c r="D15" s="83"/>
      <c r="E15" s="152"/>
      <c r="F15" s="153"/>
      <c r="G15" s="148" t="s">
        <v>6</v>
      </c>
      <c r="H15" s="144">
        <f>COUNTIF(I15:I15,"&gt;0")</f>
        <v>0</v>
      </c>
      <c r="I15" s="145"/>
    </row>
    <row r="16" spans="1:9" x14ac:dyDescent="0.25">
      <c r="A16" s="26"/>
      <c r="B16" s="27"/>
      <c r="C16" s="26"/>
      <c r="D16" s="26"/>
      <c r="E16" s="154"/>
      <c r="F16" s="155" t="s">
        <v>7</v>
      </c>
      <c r="G16" s="156"/>
      <c r="H16" s="157"/>
      <c r="I16" s="157">
        <f t="shared" ref="I16" ca="1" si="0">COUNTIFS(I31:I104,"Б",OFFSET(I31:I104,-1,0),"С")</f>
        <v>0</v>
      </c>
    </row>
    <row r="17" spans="1:9" x14ac:dyDescent="0.25">
      <c r="A17" s="26"/>
      <c r="B17" s="27"/>
      <c r="C17" s="26"/>
      <c r="D17" s="26"/>
      <c r="E17" s="156"/>
      <c r="F17" s="155" t="s">
        <v>53</v>
      </c>
      <c r="G17" s="156"/>
      <c r="H17" s="157"/>
      <c r="I17" s="157">
        <f t="shared" ref="I17" ca="1" si="1">COUNTIFS(I31:I104,"А",OFFSET(I31:I104,-1,0),"С")+COUNTIFS(I31:I104,"НН",OFFSET(I31:I104,-1,0),"С")</f>
        <v>1</v>
      </c>
    </row>
    <row r="18" spans="1:9" x14ac:dyDescent="0.25">
      <c r="A18" s="26"/>
      <c r="B18" s="27"/>
      <c r="C18" s="26"/>
      <c r="D18" s="26"/>
      <c r="E18" s="156"/>
      <c r="F18" s="155" t="s">
        <v>54</v>
      </c>
      <c r="G18" s="156"/>
      <c r="H18" s="157"/>
      <c r="I18" s="157">
        <f t="shared" ref="I18" ca="1" si="2">COUNTIFS(I31:I104,"О",OFFSET(I31:I104,-1,0),"С")</f>
        <v>0</v>
      </c>
    </row>
    <row r="19" spans="1:9" x14ac:dyDescent="0.25">
      <c r="A19" s="26"/>
      <c r="B19" s="27"/>
      <c r="C19" s="26"/>
      <c r="D19" s="26"/>
      <c r="E19" s="156"/>
      <c r="F19" s="155" t="s">
        <v>55</v>
      </c>
      <c r="G19" s="156"/>
      <c r="H19" s="157"/>
      <c r="I19" s="157">
        <f t="shared" ref="I19" ca="1" si="3">COUNTIFS(I31:I104,"О",OFFSET(I31:I104,-1,0),"С")+COUNTIFS(I31:I104,"А",OFFSET(I31:I104,-1,0),"С")+COUNTIFS(I31:I104,"НН",OFFSET(I31:I104,-1,0),"С")</f>
        <v>1</v>
      </c>
    </row>
    <row r="20" spans="1:9" x14ac:dyDescent="0.25">
      <c r="A20" s="26"/>
      <c r="B20" s="27"/>
      <c r="C20" s="26"/>
      <c r="D20" s="26"/>
      <c r="E20" s="156"/>
      <c r="F20" s="155" t="s">
        <v>22</v>
      </c>
      <c r="G20" s="156"/>
      <c r="H20" s="157"/>
      <c r="I20" s="157">
        <f t="shared" ref="I20" ca="1" si="4">SUM(I16:I18)</f>
        <v>1</v>
      </c>
    </row>
    <row r="21" spans="1:9" x14ac:dyDescent="0.25">
      <c r="A21" s="26"/>
      <c r="B21" s="28"/>
      <c r="C21" s="26"/>
      <c r="D21" s="28"/>
      <c r="E21" s="156"/>
      <c r="F21" s="12" t="s">
        <v>8</v>
      </c>
      <c r="G21" s="13"/>
      <c r="H21" s="13"/>
      <c r="I21" s="14">
        <f t="shared" ref="I21:I22" si="5">I27+I47</f>
        <v>6</v>
      </c>
    </row>
    <row r="22" spans="1:9" x14ac:dyDescent="0.25">
      <c r="A22" s="26"/>
      <c r="B22" s="28"/>
      <c r="C22" s="26"/>
      <c r="D22" s="28"/>
      <c r="E22" s="156"/>
      <c r="F22" s="12" t="s">
        <v>23</v>
      </c>
      <c r="G22" s="13"/>
      <c r="H22" s="13"/>
      <c r="I22" s="14">
        <f t="shared" si="5"/>
        <v>6</v>
      </c>
    </row>
    <row r="23" spans="1:9" x14ac:dyDescent="0.25">
      <c r="A23" s="27"/>
      <c r="B23" s="28"/>
      <c r="C23" s="27"/>
      <c r="D23" s="29"/>
      <c r="E23" s="158"/>
      <c r="F23" s="12" t="s">
        <v>9</v>
      </c>
      <c r="G23" s="13"/>
      <c r="H23" s="14"/>
      <c r="I23" s="14">
        <f t="shared" ref="I23" si="6">SUM(I51:I104,I31:I45)</f>
        <v>51</v>
      </c>
    </row>
    <row r="24" spans="1:9" x14ac:dyDescent="0.25">
      <c r="A24" s="30"/>
      <c r="B24" s="12"/>
      <c r="C24" s="30"/>
      <c r="D24" s="15"/>
      <c r="E24" s="15"/>
      <c r="F24" s="12" t="s">
        <v>10</v>
      </c>
      <c r="G24" s="13"/>
      <c r="H24" s="13"/>
      <c r="I24" s="14">
        <f t="shared" ref="I24" ca="1" si="7">I25/11</f>
        <v>0</v>
      </c>
    </row>
    <row r="25" spans="1:9" x14ac:dyDescent="0.25">
      <c r="A25" s="30"/>
      <c r="B25" s="15"/>
      <c r="C25" s="30"/>
      <c r="D25" s="12"/>
      <c r="E25" s="15"/>
      <c r="F25" s="12" t="s">
        <v>11</v>
      </c>
      <c r="G25" s="13"/>
      <c r="H25" s="13"/>
      <c r="I25" s="14">
        <f t="shared" ref="I25" ca="1" si="8">SUMIF(OFFSET(I31:I360,0,(COLUMN(I25)-7)*(-1)),"доп смена",I31:I360)</f>
        <v>0</v>
      </c>
    </row>
    <row r="26" spans="1:9" x14ac:dyDescent="0.25">
      <c r="A26" s="31"/>
      <c r="B26" s="16"/>
      <c r="C26" s="31"/>
      <c r="D26" s="16"/>
      <c r="E26" s="16"/>
      <c r="F26" s="17" t="s">
        <v>24</v>
      </c>
      <c r="G26" s="18"/>
      <c r="H26" s="18"/>
      <c r="I26" s="19">
        <f t="shared" ref="I26" si="9">SUM(I33,I36,I39,I42,I45)</f>
        <v>0</v>
      </c>
    </row>
    <row r="27" spans="1:9" x14ac:dyDescent="0.25">
      <c r="A27" s="31"/>
      <c r="B27" s="16"/>
      <c r="C27" s="31"/>
      <c r="D27" s="17"/>
      <c r="E27" s="17"/>
      <c r="F27" s="17" t="s">
        <v>12</v>
      </c>
      <c r="G27" s="18"/>
      <c r="H27" s="18"/>
      <c r="I27" s="18">
        <f t="shared" ref="I27" si="10">COUNTIF(I31:I45,"&gt;0")</f>
        <v>5</v>
      </c>
    </row>
    <row r="28" spans="1:9" x14ac:dyDescent="0.25">
      <c r="A28" s="31"/>
      <c r="B28" s="16"/>
      <c r="C28" s="31"/>
      <c r="D28" s="16"/>
      <c r="E28" s="16"/>
      <c r="F28" s="17" t="s">
        <v>25</v>
      </c>
      <c r="G28" s="18"/>
      <c r="H28" s="18"/>
      <c r="I28" s="19">
        <f t="shared" ref="I28" si="11">SUM(I32,I35,I38,I41,I44)/8</f>
        <v>5</v>
      </c>
    </row>
    <row r="29" spans="1:9" x14ac:dyDescent="0.25">
      <c r="A29" s="20"/>
      <c r="B29" s="8"/>
      <c r="C29" s="20" t="s">
        <v>26</v>
      </c>
      <c r="D29" s="20">
        <f>COUNTIF(D31:D45,"&gt;0")</f>
        <v>5</v>
      </c>
      <c r="E29" s="8"/>
      <c r="F29" s="9" t="s">
        <v>27</v>
      </c>
      <c r="G29" s="8"/>
      <c r="H29" s="8"/>
      <c r="I29" s="8" t="s">
        <v>56</v>
      </c>
    </row>
    <row r="30" spans="1:9" x14ac:dyDescent="0.25">
      <c r="A30" s="10"/>
      <c r="B30" s="20"/>
      <c r="C30" s="20" t="s">
        <v>28</v>
      </c>
      <c r="D30" s="20">
        <f>SUM(D31:D45)</f>
        <v>5</v>
      </c>
      <c r="E30" s="20"/>
      <c r="F30" s="9"/>
      <c r="G30" s="8"/>
      <c r="H30" s="8"/>
      <c r="I30" s="10">
        <v>11</v>
      </c>
    </row>
    <row r="31" spans="1:9" x14ac:dyDescent="0.25">
      <c r="A31" s="52"/>
      <c r="B31" s="53"/>
      <c r="C31" s="54"/>
      <c r="D31" s="53"/>
      <c r="E31" s="159"/>
      <c r="F31" s="160"/>
      <c r="G31" s="130" t="s">
        <v>3</v>
      </c>
      <c r="H31" s="131">
        <f>COUNTIF(I31:I31,"=С")</f>
        <v>1</v>
      </c>
      <c r="I31" s="132" t="s">
        <v>19</v>
      </c>
    </row>
    <row r="32" spans="1:9" x14ac:dyDescent="0.25">
      <c r="A32" s="86" t="s">
        <v>45</v>
      </c>
      <c r="B32" s="44"/>
      <c r="C32" s="45">
        <v>69411</v>
      </c>
      <c r="D32" s="44">
        <v>1</v>
      </c>
      <c r="E32" s="161" t="s">
        <v>30</v>
      </c>
      <c r="F32" s="46" t="s">
        <v>37</v>
      </c>
      <c r="G32" s="135" t="s">
        <v>5</v>
      </c>
      <c r="H32" s="136">
        <f>COUNTIF(I32:I32,"&gt;0")</f>
        <v>1</v>
      </c>
      <c r="I32" s="138">
        <v>8</v>
      </c>
    </row>
    <row r="33" spans="1:9" x14ac:dyDescent="0.25">
      <c r="A33" s="50"/>
      <c r="B33" s="44"/>
      <c r="C33" s="45"/>
      <c r="D33" s="44"/>
      <c r="E33" s="161"/>
      <c r="F33" s="162"/>
      <c r="G33" s="143" t="s">
        <v>6</v>
      </c>
      <c r="H33" s="144">
        <f>COUNTIF(I33:I33,"&gt;0")</f>
        <v>0</v>
      </c>
      <c r="I33" s="145"/>
    </row>
    <row r="34" spans="1:9" x14ac:dyDescent="0.25">
      <c r="A34" s="85"/>
      <c r="B34" s="22"/>
      <c r="C34" s="55"/>
      <c r="D34" s="22"/>
      <c r="E34" s="66"/>
      <c r="F34" s="67"/>
      <c r="G34" s="146" t="s">
        <v>3</v>
      </c>
      <c r="H34" s="131">
        <f>COUNTIF(I34:I34,"=С")</f>
        <v>1</v>
      </c>
      <c r="I34" s="132" t="s">
        <v>19</v>
      </c>
    </row>
    <row r="35" spans="1:9" x14ac:dyDescent="0.25">
      <c r="A35" s="24" t="s">
        <v>45</v>
      </c>
      <c r="B35" s="23"/>
      <c r="C35" s="56">
        <v>69512</v>
      </c>
      <c r="D35" s="23">
        <v>1</v>
      </c>
      <c r="E35" s="68" t="s">
        <v>35</v>
      </c>
      <c r="F35" s="69" t="s">
        <v>38</v>
      </c>
      <c r="G35" s="147" t="s">
        <v>5</v>
      </c>
      <c r="H35" s="136">
        <f>COUNTIF(I35:I35,"&gt;0")</f>
        <v>1</v>
      </c>
      <c r="I35" s="138">
        <v>8</v>
      </c>
    </row>
    <row r="36" spans="1:9" x14ac:dyDescent="0.25">
      <c r="A36" s="70"/>
      <c r="B36" s="25"/>
      <c r="C36" s="71"/>
      <c r="D36" s="25"/>
      <c r="E36" s="72"/>
      <c r="F36" s="73"/>
      <c r="G36" s="148" t="s">
        <v>6</v>
      </c>
      <c r="H36" s="144">
        <f>COUNTIF(I36:I36,"&gt;0")</f>
        <v>0</v>
      </c>
      <c r="I36" s="145"/>
    </row>
    <row r="37" spans="1:9" x14ac:dyDescent="0.25">
      <c r="A37" s="86"/>
      <c r="B37" s="87"/>
      <c r="C37" s="88"/>
      <c r="D37" s="87"/>
      <c r="E37" s="89"/>
      <c r="F37" s="90"/>
      <c r="G37" s="130" t="s">
        <v>3</v>
      </c>
      <c r="H37" s="131">
        <f>COUNTIF(I37:I37,"=С")</f>
        <v>1</v>
      </c>
      <c r="I37" s="132" t="s">
        <v>19</v>
      </c>
    </row>
    <row r="38" spans="1:9" x14ac:dyDescent="0.25">
      <c r="A38" s="86" t="s">
        <v>45</v>
      </c>
      <c r="B38" s="87"/>
      <c r="C38" s="88">
        <v>69703</v>
      </c>
      <c r="D38" s="87">
        <v>1</v>
      </c>
      <c r="E38" s="89" t="s">
        <v>35</v>
      </c>
      <c r="F38" s="91" t="s">
        <v>39</v>
      </c>
      <c r="G38" s="135" t="s">
        <v>5</v>
      </c>
      <c r="H38" s="136">
        <f>COUNTIF(I38:I38,"&gt;0")</f>
        <v>1</v>
      </c>
      <c r="I38" s="138">
        <v>8</v>
      </c>
    </row>
    <row r="39" spans="1:9" x14ac:dyDescent="0.25">
      <c r="A39" s="92"/>
      <c r="B39" s="93"/>
      <c r="C39" s="94"/>
      <c r="D39" s="93"/>
      <c r="E39" s="95"/>
      <c r="F39" s="96"/>
      <c r="G39" s="143" t="s">
        <v>6</v>
      </c>
      <c r="H39" s="144">
        <f>COUNTIF(I39:I39,"&gt;0")</f>
        <v>0</v>
      </c>
      <c r="I39" s="145"/>
    </row>
    <row r="40" spans="1:9" x14ac:dyDescent="0.25">
      <c r="A40" s="65"/>
      <c r="B40" s="22"/>
      <c r="C40" s="55"/>
      <c r="D40" s="22"/>
      <c r="E40" s="66"/>
      <c r="F40" s="67"/>
      <c r="G40" s="130" t="s">
        <v>3</v>
      </c>
      <c r="H40" s="131">
        <f>COUNTIF(I40:I40,"=С")</f>
        <v>1</v>
      </c>
      <c r="I40" s="132" t="s">
        <v>19</v>
      </c>
    </row>
    <row r="41" spans="1:9" x14ac:dyDescent="0.25">
      <c r="A41" s="24" t="s">
        <v>45</v>
      </c>
      <c r="B41" s="23"/>
      <c r="C41" s="56">
        <v>68136</v>
      </c>
      <c r="D41" s="23">
        <v>1</v>
      </c>
      <c r="E41" s="133" t="s">
        <v>30</v>
      </c>
      <c r="F41" s="69" t="s">
        <v>40</v>
      </c>
      <c r="G41" s="135" t="s">
        <v>5</v>
      </c>
      <c r="H41" s="136">
        <f>COUNTIF(I41:I41,"&gt;0")</f>
        <v>1</v>
      </c>
      <c r="I41" s="138">
        <v>8</v>
      </c>
    </row>
    <row r="42" spans="1:9" x14ac:dyDescent="0.25">
      <c r="A42" s="70"/>
      <c r="B42" s="25"/>
      <c r="C42" s="71"/>
      <c r="D42" s="25"/>
      <c r="E42" s="72"/>
      <c r="F42" s="73"/>
      <c r="G42" s="143" t="s">
        <v>6</v>
      </c>
      <c r="H42" s="144">
        <f>COUNTIF(I42:I42,"&gt;0")</f>
        <v>0</v>
      </c>
      <c r="I42" s="145"/>
    </row>
    <row r="43" spans="1:9" x14ac:dyDescent="0.25">
      <c r="A43" s="97"/>
      <c r="B43" s="98"/>
      <c r="C43" s="99"/>
      <c r="D43" s="98"/>
      <c r="E43" s="100"/>
      <c r="F43" s="101"/>
      <c r="G43" s="130" t="s">
        <v>3</v>
      </c>
      <c r="H43" s="131">
        <f>COUNTIF(I43:I43,"=С")</f>
        <v>1</v>
      </c>
      <c r="I43" s="132" t="s">
        <v>19</v>
      </c>
    </row>
    <row r="44" spans="1:9" x14ac:dyDescent="0.25">
      <c r="A44" s="86" t="s">
        <v>45</v>
      </c>
      <c r="B44" s="87"/>
      <c r="C44" s="88">
        <v>68625</v>
      </c>
      <c r="D44" s="87">
        <v>1</v>
      </c>
      <c r="E44" s="89" t="s">
        <v>41</v>
      </c>
      <c r="F44" s="46" t="s">
        <v>42</v>
      </c>
      <c r="G44" s="135" t="s">
        <v>5</v>
      </c>
      <c r="H44" s="136">
        <f>COUNTIF(I44:I44,"&gt;0")</f>
        <v>1</v>
      </c>
      <c r="I44" s="138">
        <v>8</v>
      </c>
    </row>
    <row r="45" spans="1:9" ht="15.75" thickBot="1" x14ac:dyDescent="0.3">
      <c r="A45" s="102"/>
      <c r="B45" s="103"/>
      <c r="C45" s="104"/>
      <c r="D45" s="103"/>
      <c r="E45" s="105"/>
      <c r="F45" s="106"/>
      <c r="G45" s="163" t="s">
        <v>6</v>
      </c>
      <c r="H45" s="164">
        <f>COUNTIF(I45:I45,"&gt;0")</f>
        <v>0</v>
      </c>
      <c r="I45" s="145"/>
    </row>
    <row r="46" spans="1:9" x14ac:dyDescent="0.25">
      <c r="A46" s="31"/>
      <c r="B46" s="16"/>
      <c r="C46" s="31"/>
      <c r="D46" s="16"/>
      <c r="E46" s="16"/>
      <c r="F46" s="17" t="s">
        <v>24</v>
      </c>
      <c r="G46" s="18"/>
      <c r="H46" s="18"/>
      <c r="I46" s="19">
        <f t="shared" ref="I46" si="12">COUNT(I53,I68,I83,I62,I65,I80,I95,I59,I71,I74,I86,I56,I98,I77,I89,I92,I101,I104)</f>
        <v>0</v>
      </c>
    </row>
    <row r="47" spans="1:9" x14ac:dyDescent="0.25">
      <c r="A47" s="31"/>
      <c r="B47" s="16"/>
      <c r="C47" s="31"/>
      <c r="D47" s="17"/>
      <c r="E47" s="17"/>
      <c r="F47" s="17" t="s">
        <v>12</v>
      </c>
      <c r="G47" s="18"/>
      <c r="H47" s="18"/>
      <c r="I47" s="18">
        <f t="shared" ref="I47" si="13">COUNTIF(I51:I238,"&gt;0")</f>
        <v>1</v>
      </c>
    </row>
    <row r="48" spans="1:9" x14ac:dyDescent="0.25">
      <c r="A48" s="31"/>
      <c r="B48" s="16"/>
      <c r="C48" s="31"/>
      <c r="D48" s="16"/>
      <c r="E48" s="16"/>
      <c r="F48" s="17" t="s">
        <v>13</v>
      </c>
      <c r="G48" s="18"/>
      <c r="H48" s="18"/>
      <c r="I48" s="19">
        <f t="shared" ref="I48" si="14">SUM(I52,I82,I61,I67,I64,I79,I94,I58,I70,I73,I85,I55,I97,I76,I88,I91,I100,I103)/11</f>
        <v>1</v>
      </c>
    </row>
    <row r="49" spans="1:15" x14ac:dyDescent="0.25">
      <c r="A49" s="20"/>
      <c r="B49" s="8"/>
      <c r="C49" s="20" t="s">
        <v>26</v>
      </c>
      <c r="D49" s="20">
        <f>COUNTIF(D51:D86,"&gt;0")</f>
        <v>6</v>
      </c>
      <c r="E49" s="8"/>
      <c r="F49" s="9" t="s">
        <v>14</v>
      </c>
      <c r="G49" s="8"/>
      <c r="H49" s="8"/>
      <c r="I49" s="8" t="s">
        <v>56</v>
      </c>
    </row>
    <row r="50" spans="1:15" ht="15.75" thickBot="1" x14ac:dyDescent="0.3">
      <c r="A50" s="20"/>
      <c r="B50" s="20"/>
      <c r="C50" s="20" t="s">
        <v>28</v>
      </c>
      <c r="D50" s="20">
        <f>SUM(D51:D86)</f>
        <v>6</v>
      </c>
      <c r="E50" s="20"/>
      <c r="F50" s="9"/>
      <c r="G50" s="8"/>
      <c r="H50" s="8"/>
      <c r="I50" s="10">
        <v>11</v>
      </c>
    </row>
    <row r="51" spans="1:15" x14ac:dyDescent="0.25">
      <c r="A51" s="49"/>
      <c r="B51" s="42"/>
      <c r="C51" s="43"/>
      <c r="D51" s="42"/>
      <c r="E51" s="165"/>
      <c r="F51" s="166"/>
      <c r="G51" s="167" t="s">
        <v>3</v>
      </c>
      <c r="H51" s="168">
        <f>COUNTIF(I51:I51,"=С")</f>
        <v>0</v>
      </c>
      <c r="I51" s="107"/>
    </row>
    <row r="52" spans="1:15" x14ac:dyDescent="0.25">
      <c r="A52" s="86" t="s">
        <v>45</v>
      </c>
      <c r="B52" s="44"/>
      <c r="C52" s="45">
        <v>68361</v>
      </c>
      <c r="D52" s="44">
        <v>1</v>
      </c>
      <c r="E52" s="161" t="s">
        <v>15</v>
      </c>
      <c r="F52" s="46" t="s">
        <v>43</v>
      </c>
      <c r="G52" s="147" t="s">
        <v>5</v>
      </c>
      <c r="H52" s="136">
        <f>COUNTIF(I52:I52,"&gt;0")</f>
        <v>0</v>
      </c>
      <c r="I52" s="138" t="s">
        <v>50</v>
      </c>
    </row>
    <row r="53" spans="1:15" x14ac:dyDescent="0.25">
      <c r="A53" s="51"/>
      <c r="B53" s="47"/>
      <c r="C53" s="48"/>
      <c r="D53" s="47"/>
      <c r="E53" s="170"/>
      <c r="F53" s="171"/>
      <c r="G53" s="172" t="s">
        <v>6</v>
      </c>
      <c r="H53" s="144">
        <f>COUNTIF(I53:I53,"&gt;0")</f>
        <v>0</v>
      </c>
      <c r="I53" s="145"/>
      <c r="O53" s="108"/>
    </row>
    <row r="54" spans="1:15" x14ac:dyDescent="0.25">
      <c r="A54" s="77"/>
      <c r="B54" s="78"/>
      <c r="C54" s="79"/>
      <c r="D54" s="78"/>
      <c r="E54" s="151"/>
      <c r="F54" s="173"/>
      <c r="G54" s="146" t="s">
        <v>3</v>
      </c>
      <c r="H54" s="131">
        <f>COUNTIF(I54:I54,"=С")</f>
        <v>0</v>
      </c>
      <c r="I54" s="121"/>
    </row>
    <row r="55" spans="1:15" x14ac:dyDescent="0.25">
      <c r="A55" s="77"/>
      <c r="B55" s="78"/>
      <c r="C55" s="79"/>
      <c r="D55" s="80"/>
      <c r="E55" s="151" t="s">
        <v>15</v>
      </c>
      <c r="F55" s="112" t="s">
        <v>4</v>
      </c>
      <c r="G55" s="147" t="s">
        <v>5</v>
      </c>
      <c r="H55" s="136">
        <f>COUNTIF(I55:I55,"&gt;0")</f>
        <v>0</v>
      </c>
      <c r="I55" s="169"/>
    </row>
    <row r="56" spans="1:15" ht="15.75" thickBot="1" x14ac:dyDescent="0.3">
      <c r="A56" s="113"/>
      <c r="B56" s="114"/>
      <c r="C56" s="115"/>
      <c r="D56" s="114"/>
      <c r="E56" s="174"/>
      <c r="F56" s="175"/>
      <c r="G56" s="176" t="s">
        <v>6</v>
      </c>
      <c r="H56" s="164">
        <f>COUNTIF(I56:I56,"&gt;0")</f>
        <v>0</v>
      </c>
      <c r="I56" s="145"/>
    </row>
    <row r="57" spans="1:15" x14ac:dyDescent="0.25">
      <c r="A57" s="32"/>
      <c r="B57" s="33"/>
      <c r="C57" s="34"/>
      <c r="D57" s="33"/>
      <c r="E57" s="177"/>
      <c r="F57" s="178"/>
      <c r="G57" s="167" t="s">
        <v>3</v>
      </c>
      <c r="H57" s="168">
        <f>COUNTIF(I57:I57,"=С")</f>
        <v>0</v>
      </c>
      <c r="I57" s="107"/>
    </row>
    <row r="58" spans="1:15" x14ac:dyDescent="0.25">
      <c r="A58" s="35" t="s">
        <v>45</v>
      </c>
      <c r="B58" s="36"/>
      <c r="C58" s="37">
        <v>69663</v>
      </c>
      <c r="D58" s="36">
        <v>1</v>
      </c>
      <c r="E58" s="133" t="s">
        <v>31</v>
      </c>
      <c r="F58" s="41" t="s">
        <v>32</v>
      </c>
      <c r="G58" s="147" t="s">
        <v>5</v>
      </c>
      <c r="H58" s="136">
        <f>COUNTIF(I58:I58,"&gt;0")</f>
        <v>0</v>
      </c>
      <c r="I58" s="169"/>
    </row>
    <row r="59" spans="1:15" x14ac:dyDescent="0.25">
      <c r="A59" s="38"/>
      <c r="B59" s="39"/>
      <c r="C59" s="40"/>
      <c r="D59" s="39"/>
      <c r="E59" s="179"/>
      <c r="F59" s="180"/>
      <c r="G59" s="148" t="s">
        <v>6</v>
      </c>
      <c r="H59" s="144">
        <f>COUNTIF(I59:I59,"&gt;0")</f>
        <v>0</v>
      </c>
      <c r="I59" s="145"/>
    </row>
    <row r="60" spans="1:15" x14ac:dyDescent="0.25">
      <c r="A60" s="77"/>
      <c r="B60" s="78"/>
      <c r="C60" s="79"/>
      <c r="D60" s="78"/>
      <c r="E60" s="151"/>
      <c r="F60" s="173"/>
      <c r="G60" s="135" t="s">
        <v>3</v>
      </c>
      <c r="H60" s="136">
        <f>COUNTIF(I60:I60,"=С")</f>
        <v>0</v>
      </c>
      <c r="I60" s="121"/>
    </row>
    <row r="61" spans="1:15" x14ac:dyDescent="0.25">
      <c r="A61" s="77"/>
      <c r="B61" s="78"/>
      <c r="C61" s="79"/>
      <c r="D61" s="80"/>
      <c r="E61" s="151" t="s">
        <v>15</v>
      </c>
      <c r="F61" s="112" t="s">
        <v>4</v>
      </c>
      <c r="G61" s="135" t="s">
        <v>5</v>
      </c>
      <c r="H61" s="136">
        <f>COUNTIF(I61:I61,"&gt;0")</f>
        <v>0</v>
      </c>
      <c r="I61" s="169"/>
    </row>
    <row r="62" spans="1:15" ht="15.75" thickBot="1" x14ac:dyDescent="0.3">
      <c r="A62" s="113"/>
      <c r="B62" s="114"/>
      <c r="C62" s="115"/>
      <c r="D62" s="114"/>
      <c r="E62" s="174"/>
      <c r="F62" s="175"/>
      <c r="G62" s="163" t="s">
        <v>6</v>
      </c>
      <c r="H62" s="164">
        <f>COUNTIF(I62:I62,"&gt;0")</f>
        <v>0</v>
      </c>
      <c r="I62" s="181"/>
    </row>
    <row r="63" spans="1:15" x14ac:dyDescent="0.25">
      <c r="A63" s="49"/>
      <c r="B63" s="42"/>
      <c r="C63" s="43"/>
      <c r="D63" s="109"/>
      <c r="E63" s="165"/>
      <c r="F63" s="166"/>
      <c r="G63" s="167" t="s">
        <v>3</v>
      </c>
      <c r="H63" s="168">
        <f>COUNTIF(I63:I63,"=С")</f>
        <v>1</v>
      </c>
      <c r="I63" s="120" t="s">
        <v>19</v>
      </c>
    </row>
    <row r="64" spans="1:15" x14ac:dyDescent="0.25">
      <c r="A64" s="50" t="s">
        <v>45</v>
      </c>
      <c r="B64" s="44"/>
      <c r="C64" s="45">
        <v>68328</v>
      </c>
      <c r="D64" s="110">
        <v>1</v>
      </c>
      <c r="E64" s="161" t="s">
        <v>46</v>
      </c>
      <c r="F64" s="46" t="s">
        <v>47</v>
      </c>
      <c r="G64" s="147" t="s">
        <v>5</v>
      </c>
      <c r="H64" s="136">
        <f>COUNTIF(I64:I64,"&gt;0")</f>
        <v>0</v>
      </c>
      <c r="I64" s="138" t="s">
        <v>57</v>
      </c>
    </row>
    <row r="65" spans="1:9" x14ac:dyDescent="0.25">
      <c r="A65" s="51"/>
      <c r="B65" s="47"/>
      <c r="C65" s="48"/>
      <c r="D65" s="111"/>
      <c r="E65" s="170"/>
      <c r="F65" s="171"/>
      <c r="G65" s="172" t="s">
        <v>6</v>
      </c>
      <c r="H65" s="144">
        <f>COUNTIF(I65:I65,"&gt;0")</f>
        <v>0</v>
      </c>
      <c r="I65" s="145"/>
    </row>
    <row r="66" spans="1:9" x14ac:dyDescent="0.25">
      <c r="A66" s="77"/>
      <c r="B66" s="78"/>
      <c r="C66" s="79"/>
      <c r="D66" s="78"/>
      <c r="E66" s="151"/>
      <c r="F66" s="173"/>
      <c r="G66" s="182" t="s">
        <v>3</v>
      </c>
      <c r="H66" s="131">
        <f>COUNTIF(I66:I66,"=С")</f>
        <v>0</v>
      </c>
      <c r="I66" s="121"/>
    </row>
    <row r="67" spans="1:9" x14ac:dyDescent="0.25">
      <c r="A67" s="77"/>
      <c r="B67" s="78"/>
      <c r="C67" s="79"/>
      <c r="D67" s="80"/>
      <c r="E67" s="151" t="s">
        <v>15</v>
      </c>
      <c r="F67" s="112" t="s">
        <v>4</v>
      </c>
      <c r="G67" s="135" t="s">
        <v>5</v>
      </c>
      <c r="H67" s="136">
        <f>COUNTIF(I67:I67,"&gt;0")</f>
        <v>0</v>
      </c>
      <c r="I67" s="169"/>
    </row>
    <row r="68" spans="1:9" ht="15.75" thickBot="1" x14ac:dyDescent="0.3">
      <c r="A68" s="113"/>
      <c r="B68" s="114"/>
      <c r="C68" s="115"/>
      <c r="D68" s="114"/>
      <c r="E68" s="174"/>
      <c r="F68" s="175"/>
      <c r="G68" s="163" t="s">
        <v>6</v>
      </c>
      <c r="H68" s="164">
        <f>COUNTIF(I68:I68,"&gt;0")</f>
        <v>0</v>
      </c>
      <c r="I68" s="181"/>
    </row>
    <row r="69" spans="1:9" x14ac:dyDescent="0.25">
      <c r="A69" s="32"/>
      <c r="B69" s="33"/>
      <c r="C69" s="34"/>
      <c r="D69" s="33"/>
      <c r="E69" s="177"/>
      <c r="F69" s="178"/>
      <c r="G69" s="167" t="s">
        <v>3</v>
      </c>
      <c r="H69" s="168">
        <f>COUNTIF(I69:I69,"=С")</f>
        <v>1</v>
      </c>
      <c r="I69" s="120" t="s">
        <v>19</v>
      </c>
    </row>
    <row r="70" spans="1:9" x14ac:dyDescent="0.25">
      <c r="A70" s="65" t="s">
        <v>45</v>
      </c>
      <c r="B70" s="36"/>
      <c r="C70" s="37">
        <v>68627</v>
      </c>
      <c r="D70" s="36">
        <v>1</v>
      </c>
      <c r="E70" s="133" t="s">
        <v>31</v>
      </c>
      <c r="F70" s="41" t="s">
        <v>44</v>
      </c>
      <c r="G70" s="147" t="s">
        <v>5</v>
      </c>
      <c r="H70" s="136">
        <f>COUNTIF(I70:I70,"&gt;0")</f>
        <v>1</v>
      </c>
      <c r="I70" s="138">
        <v>11</v>
      </c>
    </row>
    <row r="71" spans="1:9" x14ac:dyDescent="0.25">
      <c r="A71" s="38"/>
      <c r="B71" s="39"/>
      <c r="C71" s="40"/>
      <c r="D71" s="39"/>
      <c r="E71" s="179"/>
      <c r="F71" s="180"/>
      <c r="G71" s="148" t="s">
        <v>6</v>
      </c>
      <c r="H71" s="144">
        <f>COUNTIF(I71:I71,"&gt;0")</f>
        <v>0</v>
      </c>
      <c r="I71" s="145"/>
    </row>
    <row r="72" spans="1:9" x14ac:dyDescent="0.25">
      <c r="A72" s="77"/>
      <c r="B72" s="78"/>
      <c r="C72" s="79"/>
      <c r="D72" s="78"/>
      <c r="E72" s="151"/>
      <c r="F72" s="173"/>
      <c r="G72" s="135" t="s">
        <v>3</v>
      </c>
      <c r="H72" s="136">
        <f>COUNTIF(I72:I72,"=С")</f>
        <v>0</v>
      </c>
      <c r="I72" s="121"/>
    </row>
    <row r="73" spans="1:9" x14ac:dyDescent="0.25">
      <c r="A73" s="77"/>
      <c r="B73" s="78"/>
      <c r="C73" s="79"/>
      <c r="D73" s="80"/>
      <c r="E73" s="151" t="s">
        <v>15</v>
      </c>
      <c r="F73" s="112" t="s">
        <v>4</v>
      </c>
      <c r="G73" s="135" t="s">
        <v>5</v>
      </c>
      <c r="H73" s="136">
        <f>COUNTIF(I73:I73,"&gt;0")</f>
        <v>0</v>
      </c>
      <c r="I73" s="169"/>
    </row>
    <row r="74" spans="1:9" ht="15.75" thickBot="1" x14ac:dyDescent="0.3">
      <c r="A74" s="113"/>
      <c r="B74" s="114"/>
      <c r="C74" s="115"/>
      <c r="D74" s="114"/>
      <c r="E74" s="174"/>
      <c r="F74" s="175"/>
      <c r="G74" s="163" t="s">
        <v>6</v>
      </c>
      <c r="H74" s="164">
        <f>COUNTIF(I74:I74,"&gt;0")</f>
        <v>0</v>
      </c>
      <c r="I74" s="145"/>
    </row>
    <row r="75" spans="1:9" x14ac:dyDescent="0.25">
      <c r="A75" s="32"/>
      <c r="B75" s="33"/>
      <c r="C75" s="34"/>
      <c r="D75" s="33"/>
      <c r="E75" s="177"/>
      <c r="F75" s="178"/>
      <c r="G75" s="167" t="s">
        <v>3</v>
      </c>
      <c r="H75" s="168">
        <f>COUNTIF(I75:I75,"=С")</f>
        <v>0</v>
      </c>
      <c r="I75" s="107"/>
    </row>
    <row r="76" spans="1:9" x14ac:dyDescent="0.25">
      <c r="A76" s="24" t="s">
        <v>45</v>
      </c>
      <c r="B76" s="36"/>
      <c r="C76" s="37">
        <v>68476</v>
      </c>
      <c r="D76" s="36">
        <v>1</v>
      </c>
      <c r="E76" s="133" t="s">
        <v>16</v>
      </c>
      <c r="F76" s="41" t="s">
        <v>48</v>
      </c>
      <c r="G76" s="147" t="s">
        <v>5</v>
      </c>
      <c r="H76" s="136">
        <f>COUNTIF(I76:I76,"&gt;0")</f>
        <v>0</v>
      </c>
      <c r="I76" s="169"/>
    </row>
    <row r="77" spans="1:9" x14ac:dyDescent="0.25">
      <c r="A77" s="38"/>
      <c r="B77" s="39"/>
      <c r="C77" s="40"/>
      <c r="D77" s="39"/>
      <c r="E77" s="179"/>
      <c r="F77" s="180"/>
      <c r="G77" s="148" t="s">
        <v>6</v>
      </c>
      <c r="H77" s="144">
        <f>COUNTIF(I77:I77,"&gt;0")</f>
        <v>0</v>
      </c>
      <c r="I77" s="145"/>
    </row>
    <row r="78" spans="1:9" x14ac:dyDescent="0.25">
      <c r="A78" s="77"/>
      <c r="B78" s="78"/>
      <c r="C78" s="79"/>
      <c r="D78" s="78"/>
      <c r="E78" s="151"/>
      <c r="F78" s="173"/>
      <c r="G78" s="135" t="s">
        <v>3</v>
      </c>
      <c r="H78" s="136">
        <f>COUNTIF(I78:I78,"=С")</f>
        <v>0</v>
      </c>
      <c r="I78" s="121"/>
    </row>
    <row r="79" spans="1:9" x14ac:dyDescent="0.25">
      <c r="A79" s="77"/>
      <c r="B79" s="78"/>
      <c r="C79" s="79"/>
      <c r="D79" s="80"/>
      <c r="E79" s="151" t="s">
        <v>15</v>
      </c>
      <c r="F79" s="112" t="s">
        <v>4</v>
      </c>
      <c r="G79" s="135" t="s">
        <v>5</v>
      </c>
      <c r="H79" s="136">
        <f>COUNTIF(I79:I79,"&gt;0")</f>
        <v>0</v>
      </c>
      <c r="I79" s="169"/>
    </row>
    <row r="80" spans="1:9" ht="15.75" thickBot="1" x14ac:dyDescent="0.3">
      <c r="A80" s="113"/>
      <c r="B80" s="114"/>
      <c r="C80" s="115"/>
      <c r="D80" s="114"/>
      <c r="E80" s="174"/>
      <c r="F80" s="175"/>
      <c r="G80" s="163" t="s">
        <v>6</v>
      </c>
      <c r="H80" s="164">
        <f>COUNTIF(I80:I80,"&gt;0")</f>
        <v>0</v>
      </c>
      <c r="I80" s="181"/>
    </row>
    <row r="81" spans="1:9" x14ac:dyDescent="0.25">
      <c r="A81" s="49"/>
      <c r="B81" s="42"/>
      <c r="C81" s="43"/>
      <c r="D81" s="42"/>
      <c r="E81" s="165"/>
      <c r="F81" s="166"/>
      <c r="G81" s="167" t="s">
        <v>3</v>
      </c>
      <c r="H81" s="168">
        <f>COUNTIF(I81:I81,"=С")</f>
        <v>0</v>
      </c>
      <c r="I81" s="107"/>
    </row>
    <row r="82" spans="1:9" x14ac:dyDescent="0.25">
      <c r="A82" s="86" t="s">
        <v>45</v>
      </c>
      <c r="B82" s="44"/>
      <c r="C82" s="45">
        <v>68445</v>
      </c>
      <c r="D82" s="44">
        <v>1</v>
      </c>
      <c r="E82" s="161" t="s">
        <v>15</v>
      </c>
      <c r="F82" s="46" t="s">
        <v>49</v>
      </c>
      <c r="G82" s="147" t="s">
        <v>5</v>
      </c>
      <c r="H82" s="136">
        <f>COUNTIF(I82:I82,"&gt;0")</f>
        <v>0</v>
      </c>
      <c r="I82" s="122" t="s">
        <v>51</v>
      </c>
    </row>
    <row r="83" spans="1:9" x14ac:dyDescent="0.25">
      <c r="A83" s="51"/>
      <c r="B83" s="47"/>
      <c r="C83" s="48"/>
      <c r="D83" s="47"/>
      <c r="E83" s="170"/>
      <c r="F83" s="171"/>
      <c r="G83" s="148" t="s">
        <v>6</v>
      </c>
      <c r="H83" s="144">
        <f>COUNTIF(I83:I83,"&gt;0")</f>
        <v>0</v>
      </c>
      <c r="I83" s="145"/>
    </row>
    <row r="84" spans="1:9" x14ac:dyDescent="0.25">
      <c r="A84" s="77"/>
      <c r="B84" s="78"/>
      <c r="C84" s="79"/>
      <c r="D84" s="78"/>
      <c r="E84" s="151"/>
      <c r="F84" s="173"/>
      <c r="G84" s="135" t="s">
        <v>3</v>
      </c>
      <c r="H84" s="136">
        <f>COUNTIF(I84:I84,"=С")</f>
        <v>0</v>
      </c>
      <c r="I84" s="121"/>
    </row>
    <row r="85" spans="1:9" x14ac:dyDescent="0.25">
      <c r="A85" s="77"/>
      <c r="B85" s="78"/>
      <c r="C85" s="79"/>
      <c r="D85" s="80"/>
      <c r="E85" s="151" t="s">
        <v>15</v>
      </c>
      <c r="F85" s="112" t="s">
        <v>4</v>
      </c>
      <c r="G85" s="135" t="s">
        <v>5</v>
      </c>
      <c r="H85" s="136">
        <f>COUNTIF(I85:I85,"&gt;0")</f>
        <v>0</v>
      </c>
      <c r="I85" s="169"/>
    </row>
    <row r="86" spans="1:9" ht="15.75" thickBot="1" x14ac:dyDescent="0.3">
      <c r="A86" s="113"/>
      <c r="B86" s="114"/>
      <c r="C86" s="115"/>
      <c r="D86" s="114"/>
      <c r="E86" s="174"/>
      <c r="F86" s="175"/>
      <c r="G86" s="163" t="s">
        <v>6</v>
      </c>
      <c r="H86" s="164">
        <f>COUNTIF(I86:I86,"&gt;0")</f>
        <v>0</v>
      </c>
      <c r="I86" s="181"/>
    </row>
    <row r="87" spans="1:9" x14ac:dyDescent="0.25">
      <c r="A87" s="116"/>
      <c r="B87" s="117"/>
      <c r="C87" s="118"/>
      <c r="D87" s="117"/>
      <c r="E87" s="183"/>
      <c r="F87" s="184"/>
      <c r="G87" s="167" t="s">
        <v>3</v>
      </c>
      <c r="H87" s="168">
        <f>COUNTIF(I87:I87,"=С")</f>
        <v>0</v>
      </c>
      <c r="I87" s="107"/>
    </row>
    <row r="88" spans="1:9" x14ac:dyDescent="0.25">
      <c r="A88" s="77"/>
      <c r="B88" s="78"/>
      <c r="C88" s="79"/>
      <c r="D88" s="80"/>
      <c r="E88" s="151" t="s">
        <v>15</v>
      </c>
      <c r="F88" s="112" t="s">
        <v>4</v>
      </c>
      <c r="G88" s="147" t="s">
        <v>5</v>
      </c>
      <c r="H88" s="136">
        <f>COUNTIF(I88:I88,"&gt;0")</f>
        <v>0</v>
      </c>
      <c r="I88" s="169"/>
    </row>
    <row r="89" spans="1:9" x14ac:dyDescent="0.25">
      <c r="A89" s="82"/>
      <c r="B89" s="83"/>
      <c r="C89" s="84"/>
      <c r="D89" s="83"/>
      <c r="E89" s="152"/>
      <c r="F89" s="185"/>
      <c r="G89" s="148" t="s">
        <v>6</v>
      </c>
      <c r="H89" s="144">
        <f>COUNTIF(I89:I89,"&gt;0")</f>
        <v>0</v>
      </c>
      <c r="I89" s="145"/>
    </row>
    <row r="90" spans="1:9" x14ac:dyDescent="0.25">
      <c r="A90" s="77"/>
      <c r="B90" s="78"/>
      <c r="C90" s="79"/>
      <c r="D90" s="78"/>
      <c r="E90" s="151"/>
      <c r="F90" s="173"/>
      <c r="G90" s="135" t="s">
        <v>3</v>
      </c>
      <c r="H90" s="136">
        <f>COUNTIF(I90:I90,"=С")</f>
        <v>0</v>
      </c>
      <c r="I90" s="121"/>
    </row>
    <row r="91" spans="1:9" x14ac:dyDescent="0.25">
      <c r="A91" s="77"/>
      <c r="B91" s="78"/>
      <c r="C91" s="79"/>
      <c r="D91" s="80"/>
      <c r="E91" s="151" t="s">
        <v>15</v>
      </c>
      <c r="F91" s="112" t="s">
        <v>4</v>
      </c>
      <c r="G91" s="135" t="s">
        <v>5</v>
      </c>
      <c r="H91" s="136">
        <f>COUNTIF(I91:I91,"&gt;0")</f>
        <v>0</v>
      </c>
      <c r="I91" s="169"/>
    </row>
    <row r="92" spans="1:9" ht="15.75" thickBot="1" x14ac:dyDescent="0.3">
      <c r="A92" s="113"/>
      <c r="B92" s="114"/>
      <c r="C92" s="115"/>
      <c r="D92" s="114"/>
      <c r="E92" s="174"/>
      <c r="F92" s="175"/>
      <c r="G92" s="163" t="s">
        <v>6</v>
      </c>
      <c r="H92" s="164">
        <f>COUNTIF(I92:I92,"&gt;0")</f>
        <v>0</v>
      </c>
      <c r="I92" s="181"/>
    </row>
    <row r="93" spans="1:9" x14ac:dyDescent="0.25">
      <c r="A93" s="116"/>
      <c r="B93" s="117"/>
      <c r="C93" s="118"/>
      <c r="D93" s="117"/>
      <c r="E93" s="183"/>
      <c r="F93" s="184"/>
      <c r="G93" s="167" t="s">
        <v>3</v>
      </c>
      <c r="H93" s="168">
        <f>COUNTIF(I93:I93,"=С")</f>
        <v>0</v>
      </c>
      <c r="I93" s="107"/>
    </row>
    <row r="94" spans="1:9" x14ac:dyDescent="0.25">
      <c r="A94" s="77"/>
      <c r="B94" s="78"/>
      <c r="C94" s="79"/>
      <c r="D94" s="80"/>
      <c r="E94" s="151" t="s">
        <v>15</v>
      </c>
      <c r="F94" s="112" t="s">
        <v>4</v>
      </c>
      <c r="G94" s="147" t="s">
        <v>5</v>
      </c>
      <c r="H94" s="136">
        <f>COUNTIF(I94:I94,"&gt;0")</f>
        <v>0</v>
      </c>
      <c r="I94" s="169"/>
    </row>
    <row r="95" spans="1:9" x14ac:dyDescent="0.25">
      <c r="A95" s="82"/>
      <c r="B95" s="83"/>
      <c r="C95" s="84"/>
      <c r="D95" s="83"/>
      <c r="E95" s="152"/>
      <c r="F95" s="185"/>
      <c r="G95" s="148" t="s">
        <v>6</v>
      </c>
      <c r="H95" s="144">
        <f>COUNTIF(I95:I95,"&gt;0")</f>
        <v>0</v>
      </c>
      <c r="I95" s="145"/>
    </row>
    <row r="96" spans="1:9" x14ac:dyDescent="0.25">
      <c r="A96" s="77"/>
      <c r="B96" s="78"/>
      <c r="C96" s="79"/>
      <c r="D96" s="78"/>
      <c r="E96" s="151"/>
      <c r="F96" s="173"/>
      <c r="G96" s="135" t="s">
        <v>3</v>
      </c>
      <c r="H96" s="136">
        <f>COUNTIF(I96:I96,"=С")</f>
        <v>0</v>
      </c>
      <c r="I96" s="121"/>
    </row>
    <row r="97" spans="1:9" x14ac:dyDescent="0.25">
      <c r="A97" s="77"/>
      <c r="B97" s="78"/>
      <c r="C97" s="79"/>
      <c r="D97" s="80"/>
      <c r="E97" s="151" t="s">
        <v>15</v>
      </c>
      <c r="F97" s="112" t="s">
        <v>4</v>
      </c>
      <c r="G97" s="135" t="s">
        <v>5</v>
      </c>
      <c r="H97" s="136">
        <f>COUNTIF(I97:I97,"&gt;0")</f>
        <v>0</v>
      </c>
      <c r="I97" s="169"/>
    </row>
    <row r="98" spans="1:9" ht="15.75" thickBot="1" x14ac:dyDescent="0.3">
      <c r="A98" s="113"/>
      <c r="B98" s="114"/>
      <c r="C98" s="115"/>
      <c r="D98" s="114"/>
      <c r="E98" s="174"/>
      <c r="F98" s="175"/>
      <c r="G98" s="163" t="s">
        <v>6</v>
      </c>
      <c r="H98" s="164">
        <f>COUNTIF(I98:I98,"&gt;0")</f>
        <v>0</v>
      </c>
      <c r="I98" s="181"/>
    </row>
    <row r="99" spans="1:9" x14ac:dyDescent="0.25">
      <c r="A99" s="116"/>
      <c r="B99" s="117"/>
      <c r="C99" s="118"/>
      <c r="D99" s="117"/>
      <c r="E99" s="183"/>
      <c r="F99" s="184"/>
      <c r="G99" s="167" t="s">
        <v>3</v>
      </c>
      <c r="H99" s="168">
        <f>COUNTIF(I99:I99,"=С")</f>
        <v>0</v>
      </c>
      <c r="I99" s="107"/>
    </row>
    <row r="100" spans="1:9" x14ac:dyDescent="0.25">
      <c r="A100" s="77"/>
      <c r="B100" s="78"/>
      <c r="C100" s="79"/>
      <c r="D100" s="80"/>
      <c r="E100" s="151" t="s">
        <v>15</v>
      </c>
      <c r="F100" s="112" t="s">
        <v>4</v>
      </c>
      <c r="G100" s="147" t="s">
        <v>5</v>
      </c>
      <c r="H100" s="136">
        <f>COUNTIF(I100:I100,"&gt;0")</f>
        <v>0</v>
      </c>
      <c r="I100" s="169"/>
    </row>
    <row r="101" spans="1:9" x14ac:dyDescent="0.25">
      <c r="A101" s="82"/>
      <c r="B101" s="83"/>
      <c r="C101" s="84"/>
      <c r="D101" s="83"/>
      <c r="E101" s="152"/>
      <c r="F101" s="185"/>
      <c r="G101" s="148" t="s">
        <v>6</v>
      </c>
      <c r="H101" s="144">
        <f>COUNTIF(I101:I101,"&gt;0")</f>
        <v>0</v>
      </c>
      <c r="I101" s="145"/>
    </row>
    <row r="102" spans="1:9" x14ac:dyDescent="0.25">
      <c r="A102" s="77"/>
      <c r="B102" s="78"/>
      <c r="C102" s="79"/>
      <c r="D102" s="78"/>
      <c r="E102" s="151"/>
      <c r="F102" s="173"/>
      <c r="G102" s="135" t="s">
        <v>3</v>
      </c>
      <c r="H102" s="136">
        <f>COUNTIF(I102:I102,"=С")</f>
        <v>0</v>
      </c>
      <c r="I102" s="121"/>
    </row>
    <row r="103" spans="1:9" x14ac:dyDescent="0.25">
      <c r="A103" s="77"/>
      <c r="B103" s="78"/>
      <c r="C103" s="79"/>
      <c r="D103" s="80"/>
      <c r="E103" s="151" t="s">
        <v>15</v>
      </c>
      <c r="F103" s="112" t="s">
        <v>4</v>
      </c>
      <c r="G103" s="135" t="s">
        <v>5</v>
      </c>
      <c r="H103" s="136">
        <f>COUNTIF(I103:I103,"&gt;0")</f>
        <v>0</v>
      </c>
      <c r="I103" s="169"/>
    </row>
    <row r="104" spans="1:9" ht="15.75" thickBot="1" x14ac:dyDescent="0.3">
      <c r="A104" s="113"/>
      <c r="B104" s="114"/>
      <c r="C104" s="115"/>
      <c r="D104" s="114"/>
      <c r="E104" s="174"/>
      <c r="F104" s="175"/>
      <c r="G104" s="163" t="s">
        <v>6</v>
      </c>
      <c r="H104" s="164">
        <f>COUNTIF(I104:I104,"&gt;0")</f>
        <v>0</v>
      </c>
      <c r="I104" s="181"/>
    </row>
  </sheetData>
  <conditionalFormatting sqref="I51:I288">
    <cfRule type="containsText" dxfId="72" priority="104" operator="containsText" text="Б">
      <formula>NOT(ISERROR(SEARCH("Б",I51)))</formula>
    </cfRule>
  </conditionalFormatting>
  <conditionalFormatting sqref="I31:I45 I51:I104">
    <cfRule type="containsText" dxfId="71" priority="11" operator="containsText" text="А">
      <formula>NOT(ISERROR(SEARCH("А",I31)))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2022-05-10T12:24:03Z</dcterms:modified>
</cp:coreProperties>
</file>