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.skryabina\Desktop\Перерывы АКТУАЛЬНЫЕ\"/>
    </mc:Choice>
  </mc:AlternateContent>
  <xr:revisionPtr revIDLastSave="0" documentId="13_ncr:1_{C63B6BCB-3E99-4078-9716-017E9C25E7EB}" xr6:coauthVersionLast="36" xr6:coauthVersionMax="37" xr10:uidLastSave="{00000000-0000-0000-0000-000000000000}"/>
  <bookViews>
    <workbookView xWindow="0" yWindow="0" windowWidth="23040" windowHeight="9060" xr2:uid="{3E6DACDF-E785-4BCE-AFD9-1646341D338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0" i="1" l="1"/>
  <c r="H229" i="1"/>
  <c r="H228" i="1"/>
  <c r="H227" i="1"/>
  <c r="H226" i="1"/>
  <c r="H225" i="1"/>
  <c r="I222" i="1"/>
  <c r="I221" i="1"/>
  <c r="I220" i="1"/>
  <c r="D220" i="1"/>
  <c r="D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I99" i="1"/>
  <c r="I98" i="1"/>
  <c r="I97" i="1"/>
  <c r="D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I33" i="1"/>
  <c r="I32" i="1"/>
  <c r="I31" i="1"/>
  <c r="I28" i="1" s="1"/>
  <c r="I30" i="1"/>
  <c r="I29" i="1" s="1"/>
  <c r="I26" i="1"/>
  <c r="D17" i="1"/>
  <c r="D16" i="1"/>
  <c r="D15" i="1"/>
  <c r="H14" i="1"/>
  <c r="H13" i="1"/>
  <c r="H12" i="1"/>
  <c r="H11" i="1"/>
  <c r="H10" i="1"/>
  <c r="H9" i="1"/>
  <c r="H7" i="1"/>
  <c r="H6" i="1"/>
  <c r="H5" i="1"/>
  <c r="I22" i="1" l="1"/>
  <c r="I27" i="1" s="1"/>
  <c r="I20" i="1"/>
  <c r="I24" i="1"/>
  <c r="I18" i="1"/>
  <c r="I15" i="1"/>
  <c r="I16" i="1"/>
  <c r="I17" i="1"/>
  <c r="I23" i="1"/>
  <c r="I21" i="1"/>
  <c r="I25" i="1" s="1"/>
  <c r="I19" i="1" l="1"/>
</calcChain>
</file>

<file path=xl/sharedStrings.xml><?xml version="1.0" encoding="utf-8"?>
<sst xmlns="http://schemas.openxmlformats.org/spreadsheetml/2006/main" count="490" uniqueCount="107">
  <si>
    <t>ДОБ</t>
  </si>
  <si>
    <t>ЧАСЫ</t>
  </si>
  <si>
    <t xml:space="preserve"> план</t>
  </si>
  <si>
    <t>Р</t>
  </si>
  <si>
    <t>09:00 - 18:00</t>
  </si>
  <si>
    <t>Николаева Марина Игоревна</t>
  </si>
  <si>
    <t xml:space="preserve"> факт</t>
  </si>
  <si>
    <t>доп смена</t>
  </si>
  <si>
    <t>Всего отсутствует</t>
  </si>
  <si>
    <t>Общее кол-во часов в сутки</t>
  </si>
  <si>
    <t>кол-во ставок в доп за сутки 11 ч</t>
  </si>
  <si>
    <t>Кол-во доп часов за сутки</t>
  </si>
  <si>
    <t>чел</t>
  </si>
  <si>
    <t>ОПЕРАТОРЫ 2/2</t>
  </si>
  <si>
    <t>ставок</t>
  </si>
  <si>
    <t>К</t>
  </si>
  <si>
    <t>08:00-20:00</t>
  </si>
  <si>
    <t>Пальтова Юлия Сергеевна</t>
  </si>
  <si>
    <t>09:30-21:30</t>
  </si>
  <si>
    <t>Туник Татьяна Михайловна</t>
  </si>
  <si>
    <t>09:00-21:00</t>
  </si>
  <si>
    <t>О</t>
  </si>
  <si>
    <t>07:00-19:00</t>
  </si>
  <si>
    <t>С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</si>
  <si>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</si>
  <si>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СТ</t>
  </si>
  <si>
    <t>АДМИНЫ</t>
  </si>
  <si>
    <t>Больничные за смену (Б)</t>
  </si>
  <si>
    <t>Больничные за смену (Б), час</t>
  </si>
  <si>
    <t>ВО в смену</t>
  </si>
  <si>
    <t>Кол-во специалистов в сутки (00:00-00:00) (с полудневками)</t>
  </si>
  <si>
    <t>кол-во ставок за сутки (с полудневками)</t>
  </si>
  <si>
    <t>Кол-во специалистов по графику</t>
  </si>
  <si>
    <t>Кол-во специалистов перенос/обмен</t>
  </si>
  <si>
    <t>Кол-во специалистов (с п/д, без допов)</t>
  </si>
  <si>
    <t>кол-во ставок за сутки 2/2 сп/д</t>
  </si>
  <si>
    <t>кол-во спецов в доп за сутки (с полудневками)</t>
  </si>
  <si>
    <t>кол-во специалистов в смену в доп часах</t>
  </si>
  <si>
    <t>кол-во специалистов в смену</t>
  </si>
  <si>
    <t>кол-во ставок 5/2 в смену</t>
  </si>
  <si>
    <t>ОПЕРАТОРЫ 5/2</t>
  </si>
  <si>
    <t>09:00-18:00</t>
  </si>
  <si>
    <t>Тетерко Ксения Андреевна</t>
  </si>
  <si>
    <t>07:00-16:00</t>
  </si>
  <si>
    <t>Б</t>
  </si>
  <si>
    <t>Куницына Диана Анатольевна</t>
  </si>
  <si>
    <t>Орлова Наталья Сергеевна</t>
  </si>
  <si>
    <t>Тыренко Артем Андреевич</t>
  </si>
  <si>
    <t>08:00-17:00</t>
  </si>
  <si>
    <t>Адонина Анна Андреевна</t>
  </si>
  <si>
    <t>Емельянов Владислав Андреевич</t>
  </si>
  <si>
    <t>Сергеева Юлия Андреевна</t>
  </si>
  <si>
    <t>Обухова Анастасия Павловна</t>
  </si>
  <si>
    <t>Бухарская Наталья Александровна</t>
  </si>
  <si>
    <t>Коробова Елена Александровна</t>
  </si>
  <si>
    <t xml:space="preserve">Маслова Виктория Вячеславовна </t>
  </si>
  <si>
    <t xml:space="preserve">Гусарова Любовь Владимировна </t>
  </si>
  <si>
    <t xml:space="preserve">Бухирева Надежда Юрьевна </t>
  </si>
  <si>
    <t xml:space="preserve">Каракозова Дарья Михайловна </t>
  </si>
  <si>
    <t>ВАКАНСИЯ</t>
  </si>
  <si>
    <t>кол-во ставок 2/2 в смену</t>
  </si>
  <si>
    <t>Вишневская Ольга Сергеевна</t>
  </si>
  <si>
    <t>Джумагулова Анастасия Владимировна</t>
  </si>
  <si>
    <t>Зобова Анастасия Юрьевна</t>
  </si>
  <si>
    <t>07:30-19:30</t>
  </si>
  <si>
    <t>Яглова Ольга Николаевна</t>
  </si>
  <si>
    <t>Березина Ольга Юрьевна</t>
  </si>
  <si>
    <t>ВО</t>
  </si>
  <si>
    <t>Шевелева Оксана Николаевна</t>
  </si>
  <si>
    <t>Андреева Наталья Сергеевна</t>
  </si>
  <si>
    <t>Окунева Мирослава Евгеньевна</t>
  </si>
  <si>
    <t>Немчина Екатерина Николаевна</t>
  </si>
  <si>
    <t>Султанбекова Елизавета Гаджимурадовна</t>
  </si>
  <si>
    <t>Озимкова Юлия Александровна</t>
  </si>
  <si>
    <t>Зуева Людмила Николаевна</t>
  </si>
  <si>
    <t>Дроздик Анна Сергеевна</t>
  </si>
  <si>
    <t>08:30-20:30</t>
  </si>
  <si>
    <t>Матюшкина Юлия Сергеевна</t>
  </si>
  <si>
    <t>Некрасова Юлия Михайловна</t>
  </si>
  <si>
    <t>Дроздова Елена Юрьевна</t>
  </si>
  <si>
    <t>Матвеева Полина Сергеевна</t>
  </si>
  <si>
    <t>Иванова Елена Алексеевна</t>
  </si>
  <si>
    <t>Кудрявцева Елизавета Михайловна</t>
  </si>
  <si>
    <t xml:space="preserve">             </t>
  </si>
  <si>
    <t>Козлова Евгения Григорьевна</t>
  </si>
  <si>
    <t>Кошелев Сергей Андреевич</t>
  </si>
  <si>
    <t>Ахунзянова Юлия Юрьевна</t>
  </si>
  <si>
    <t>Смирнова Наталья Николаевна</t>
  </si>
  <si>
    <t>Гусева Екатерина Андреевна</t>
  </si>
  <si>
    <t>Хорькова Ольга Сергеевна</t>
  </si>
  <si>
    <t>Смирнова Анастасия Ивановна</t>
  </si>
  <si>
    <t>Косинова Виктория Викторовна</t>
  </si>
  <si>
    <t>Яцевич Наталья Александровна</t>
  </si>
  <si>
    <t>Гусева Светлана Анатольевна</t>
  </si>
  <si>
    <t>Маринина Елена Владимировна</t>
  </si>
  <si>
    <t>Кол-во ставок 11ч.</t>
  </si>
  <si>
    <t>Кол-во спецов с неполным днем</t>
  </si>
  <si>
    <t>ОПЕРАТОРЫ  неполного рабочего  дня</t>
  </si>
  <si>
    <t>ВАКАНСИЯ (0,25)</t>
  </si>
  <si>
    <t>СТАРШИЕ СПЕЦИАЛИСТЫ</t>
  </si>
  <si>
    <t>08:00 - 20:00</t>
  </si>
  <si>
    <t>08:30-17:30</t>
  </si>
  <si>
    <t>10:00-22:00</t>
  </si>
  <si>
    <t>МАЙ</t>
  </si>
  <si>
    <t>Отпуска за смену (А, НН)</t>
  </si>
  <si>
    <t>Отпуска за смену (О)</t>
  </si>
  <si>
    <t>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</si>
</sst>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0;"/>
    <numFmt numFmtId="165" formatCode="0.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  <font>
      <b/>
      <sz val="11"/>
      <name val="Century"/>
      <family val="1"/>
      <charset val="204"/>
    </font>
    <font>
      <sz val="11"/>
      <name val="Century"/>
      <family val="1"/>
      <charset val="204"/>
    </font>
    <font>
      <b/>
      <sz val="26"/>
      <color theme="3"/>
      <name val="Calibri Light"/>
      <family val="2"/>
      <scheme val="major"/>
    </font>
    <font>
      <b/>
      <sz val="11"/>
      <color theme="3"/>
      <name val="Century"/>
      <family val="1"/>
      <charset val="204"/>
    </font>
    <font>
      <sz val="11"/>
      <color theme="1"/>
      <name val="Century"/>
      <family val="1"/>
      <charset val="204"/>
    </font>
    <font>
      <b/>
      <sz val="11"/>
      <color theme="1" tint="0.34998626667073579"/>
      <name val="Century"/>
      <family val="1"/>
      <charset val="204"/>
    </font>
    <font>
      <b/>
      <sz val="11"/>
      <color theme="0"/>
      <name val="Century"/>
      <family val="1"/>
      <charset val="204"/>
    </font>
    <font>
      <b/>
      <sz val="11"/>
      <color theme="9" tint="-0.749992370372631"/>
      <name val="Century"/>
      <family val="1"/>
      <charset val="204"/>
    </font>
    <font>
      <sz val="14"/>
      <color theme="1"/>
      <name val="Century"/>
      <family val="1"/>
      <charset val="204"/>
    </font>
    <font>
      <sz val="14"/>
      <name val="Century"/>
      <family val="1"/>
      <charset val="204"/>
    </font>
    <font>
      <b/>
      <sz val="11"/>
      <color theme="1"/>
      <name val="Century"/>
      <family val="1"/>
      <charset val="204"/>
    </font>
    <font>
      <b/>
      <sz val="11"/>
      <color theme="7" tint="0.59999389629810485"/>
      <name val="Century"/>
      <family val="1"/>
      <charset val="204"/>
    </font>
    <font>
      <b/>
      <sz val="11"/>
      <color rgb="FFFFC000"/>
      <name val="Century"/>
      <family val="1"/>
      <charset val="204"/>
    </font>
    <font>
      <b/>
      <sz val="11"/>
      <color theme="4" tint="0.59999389629810485"/>
      <name val="Century"/>
      <family val="1"/>
      <charset val="204"/>
    </font>
    <font>
      <b/>
      <sz val="11"/>
      <color rgb="FF92D050"/>
      <name val="Century"/>
      <family val="1"/>
      <charset val="204"/>
    </font>
    <font>
      <sz val="11"/>
      <color theme="1" tint="0.34998626667073579"/>
      <name val="Century"/>
      <family val="1"/>
      <charset val="204"/>
    </font>
    <font>
      <sz val="16"/>
      <color theme="1"/>
      <name val="Century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9" tint="-9.9978637043366805E-2"/>
      <name val="Calibri"/>
      <family val="2"/>
      <charset val="204"/>
      <scheme val="minor"/>
    </font>
    <font>
      <sz val="11"/>
      <color rgb="FFFF0000"/>
      <name val="Century"/>
      <family val="1"/>
      <charset val="204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entury"/>
      <family val="1"/>
      <charset val="204"/>
    </font>
    <font>
      <sz val="16"/>
      <color rgb="FFFF0000"/>
      <name val="Century"/>
      <family val="1"/>
      <charset val="204"/>
    </font>
    <font>
      <sz val="14"/>
      <color theme="0" tint="-0.249977111117893"/>
      <name val="Century"/>
      <family val="1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74999237037263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31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7" xfId="0" applyFont="1" applyFill="1" applyBorder="1"/>
    <xf numFmtId="0" fontId="1" fillId="3" borderId="0" xfId="0" applyFont="1" applyFill="1" applyBorder="1"/>
    <xf numFmtId="0" fontId="1" fillId="3" borderId="4" xfId="0" applyFont="1" applyFill="1" applyBorder="1"/>
    <xf numFmtId="0" fontId="4" fillId="2" borderId="0" xfId="0" applyFont="1" applyFill="1" applyBorder="1" applyAlignment="1">
      <alignment vertical="center"/>
    </xf>
    <xf numFmtId="0" fontId="5" fillId="8" borderId="2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49" fontId="9" fillId="9" borderId="1" xfId="1" applyNumberFormat="1" applyFont="1" applyFill="1" applyBorder="1" applyAlignment="1">
      <alignment vertical="top"/>
    </xf>
    <xf numFmtId="49" fontId="9" fillId="0" borderId="0" xfId="1" applyNumberFormat="1" applyFont="1" applyFill="1" applyBorder="1" applyAlignment="1">
      <alignment vertical="top"/>
    </xf>
    <xf numFmtId="49" fontId="9" fillId="0" borderId="0" xfId="1" applyNumberFormat="1" applyFont="1" applyFill="1" applyBorder="1" applyAlignment="1">
      <alignment horizontal="center" vertical="center"/>
    </xf>
    <xf numFmtId="164" fontId="10" fillId="10" borderId="0" xfId="0" applyNumberFormat="1" applyFont="1" applyFill="1" applyBorder="1" applyAlignment="1">
      <alignment horizontal="left" vertical="center"/>
    </xf>
    <xf numFmtId="0" fontId="10" fillId="0" borderId="0" xfId="0" applyFont="1"/>
    <xf numFmtId="0" fontId="12" fillId="11" borderId="6" xfId="0" applyFont="1" applyFill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17" fontId="12" fillId="11" borderId="3" xfId="0" applyNumberFormat="1" applyFont="1" applyFill="1" applyBorder="1" applyAlignment="1">
      <alignment horizontal="center" vertical="center"/>
    </xf>
    <xf numFmtId="0" fontId="10" fillId="11" borderId="2" xfId="0" applyFont="1" applyFill="1" applyBorder="1"/>
    <xf numFmtId="0" fontId="10" fillId="0" borderId="0" xfId="0" applyFont="1" applyFill="1"/>
    <xf numFmtId="0" fontId="13" fillId="11" borderId="7" xfId="0" applyFont="1" applyFill="1" applyBorder="1" applyAlignment="1">
      <alignment horizontal="center" vertical="center"/>
    </xf>
    <xf numFmtId="0" fontId="13" fillId="11" borderId="0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10" fillId="2" borderId="12" xfId="0" applyFont="1" applyFill="1" applyBorder="1"/>
    <xf numFmtId="0" fontId="1" fillId="2" borderId="10" xfId="0" applyFont="1" applyFill="1" applyBorder="1"/>
    <xf numFmtId="0" fontId="1" fillId="2" borderId="11" xfId="0" applyFont="1" applyFill="1" applyBorder="1" applyAlignment="1">
      <alignment horizontal="left" vertical="top"/>
    </xf>
    <xf numFmtId="0" fontId="10" fillId="3" borderId="12" xfId="0" applyFont="1" applyFill="1" applyBorder="1"/>
    <xf numFmtId="0" fontId="10" fillId="3" borderId="11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4" fillId="2" borderId="0" xfId="0" applyFont="1" applyFill="1" applyBorder="1"/>
    <xf numFmtId="0" fontId="10" fillId="3" borderId="7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/>
    </xf>
    <xf numFmtId="0" fontId="10" fillId="2" borderId="16" xfId="0" applyFont="1" applyFill="1" applyBorder="1"/>
    <xf numFmtId="0" fontId="10" fillId="2" borderId="17" xfId="0" applyFont="1" applyFill="1" applyBorder="1"/>
    <xf numFmtId="0" fontId="6" fillId="2" borderId="17" xfId="0" applyFont="1" applyFill="1" applyBorder="1" applyAlignment="1">
      <alignment horizontal="center" vertical="center"/>
    </xf>
    <xf numFmtId="0" fontId="10" fillId="2" borderId="19" xfId="0" applyFont="1" applyFill="1" applyBorder="1"/>
    <xf numFmtId="0" fontId="1" fillId="2" borderId="18" xfId="0" applyFont="1" applyFill="1" applyBorder="1" applyAlignment="1">
      <alignment horizontal="left" vertical="top"/>
    </xf>
    <xf numFmtId="0" fontId="10" fillId="3" borderId="19" xfId="0" applyFont="1" applyFill="1" applyBorder="1"/>
    <xf numFmtId="0" fontId="10" fillId="3" borderId="18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vertical="center"/>
    </xf>
    <xf numFmtId="0" fontId="1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left" vertical="center"/>
    </xf>
    <xf numFmtId="0" fontId="17" fillId="4" borderId="0" xfId="0" applyFont="1" applyFill="1" applyBorder="1" applyAlignment="1">
      <alignment horizontal="center" vertical="center"/>
    </xf>
    <xf numFmtId="1" fontId="17" fillId="4" borderId="0" xfId="0" applyNumberFormat="1" applyFont="1" applyFill="1" applyBorder="1" applyAlignment="1">
      <alignment horizontal="center" vertical="center"/>
    </xf>
    <xf numFmtId="1" fontId="18" fillId="4" borderId="0" xfId="0" applyNumberFormat="1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left" vertical="center"/>
    </xf>
    <xf numFmtId="0" fontId="19" fillId="12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horizontal="center" vertical="center"/>
    </xf>
    <xf numFmtId="1" fontId="19" fillId="4" borderId="0" xfId="0" applyNumberFormat="1" applyFont="1" applyFill="1" applyBorder="1" applyAlignment="1">
      <alignment horizontal="center" vertical="center"/>
    </xf>
    <xf numFmtId="165" fontId="19" fillId="4" borderId="0" xfId="0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0" fontId="12" fillId="13" borderId="0" xfId="0" applyFont="1" applyFill="1" applyBorder="1" applyAlignment="1">
      <alignment horizontal="left" vertical="center"/>
    </xf>
    <xf numFmtId="0" fontId="12" fillId="13" borderId="0" xfId="0" applyFont="1" applyFill="1" applyBorder="1" applyAlignment="1">
      <alignment horizontal="center" vertical="center"/>
    </xf>
    <xf numFmtId="1" fontId="12" fillId="13" borderId="0" xfId="0" applyNumberFormat="1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1" fontId="20" fillId="13" borderId="0" xfId="0" applyNumberFormat="1" applyFont="1" applyFill="1" applyBorder="1" applyAlignment="1">
      <alignment horizontal="center" vertical="center"/>
    </xf>
    <xf numFmtId="0" fontId="21" fillId="0" borderId="0" xfId="0" applyFont="1"/>
    <xf numFmtId="0" fontId="6" fillId="2" borderId="2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vertical="center"/>
    </xf>
    <xf numFmtId="0" fontId="22" fillId="2" borderId="10" xfId="0" applyFont="1" applyFill="1" applyBorder="1"/>
    <xf numFmtId="0" fontId="10" fillId="0" borderId="0" xfId="0" applyFont="1" applyBorder="1"/>
    <xf numFmtId="0" fontId="6" fillId="2" borderId="2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2" borderId="24" xfId="0" applyFont="1" applyFill="1" applyBorder="1"/>
    <xf numFmtId="0" fontId="10" fillId="2" borderId="4" xfId="0" applyFont="1" applyFill="1" applyBorder="1"/>
    <xf numFmtId="0" fontId="6" fillId="2" borderId="5" xfId="0" applyFont="1" applyFill="1" applyBorder="1" applyAlignment="1">
      <alignment horizontal="center" vertical="center"/>
    </xf>
    <xf numFmtId="0" fontId="22" fillId="2" borderId="4" xfId="0" applyFont="1" applyFill="1" applyBorder="1"/>
    <xf numFmtId="0" fontId="14" fillId="8" borderId="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0" fontId="22" fillId="2" borderId="3" xfId="0" applyFont="1" applyFill="1" applyBorder="1"/>
    <xf numFmtId="0" fontId="10" fillId="3" borderId="6" xfId="0" applyFont="1" applyFill="1" applyBorder="1"/>
    <xf numFmtId="0" fontId="10" fillId="3" borderId="3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22" fillId="2" borderId="1" xfId="0" applyFont="1" applyFill="1" applyBorder="1"/>
    <xf numFmtId="0" fontId="10" fillId="2" borderId="26" xfId="0" applyFont="1" applyFill="1" applyBorder="1"/>
    <xf numFmtId="0" fontId="6" fillId="2" borderId="18" xfId="0" applyFont="1" applyFill="1" applyBorder="1" applyAlignment="1">
      <alignment horizontal="center" vertical="center"/>
    </xf>
    <xf numFmtId="0" fontId="22" fillId="2" borderId="18" xfId="0" applyFont="1" applyFill="1" applyBorder="1"/>
    <xf numFmtId="0" fontId="10" fillId="3" borderId="8" xfId="0" applyFont="1" applyFill="1" applyBorder="1"/>
    <xf numFmtId="0" fontId="10" fillId="3" borderId="5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/>
    </xf>
    <xf numFmtId="0" fontId="10" fillId="3" borderId="0" xfId="0" applyFont="1" applyFill="1" applyBorder="1"/>
    <xf numFmtId="0" fontId="15" fillId="14" borderId="0" xfId="0" applyFont="1" applyFill="1" applyBorder="1" applyAlignment="1">
      <alignment horizontal="center" vertical="top"/>
    </xf>
    <xf numFmtId="0" fontId="10" fillId="3" borderId="17" xfId="0" applyFont="1" applyFill="1" applyBorder="1"/>
    <xf numFmtId="0" fontId="10" fillId="3" borderId="2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0" fontId="10" fillId="5" borderId="0" xfId="0" applyFont="1" applyFill="1" applyBorder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vertical="center"/>
    </xf>
    <xf numFmtId="0" fontId="24" fillId="2" borderId="11" xfId="0" applyFont="1" applyFill="1" applyBorder="1" applyAlignment="1">
      <alignment horizontal="left" vertical="center"/>
    </xf>
    <xf numFmtId="0" fontId="24" fillId="3" borderId="10" xfId="0" applyFont="1" applyFill="1" applyBorder="1"/>
    <xf numFmtId="0" fontId="24" fillId="3" borderId="11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/>
    </xf>
    <xf numFmtId="0" fontId="23" fillId="2" borderId="13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vertical="center"/>
    </xf>
    <xf numFmtId="0" fontId="14" fillId="2" borderId="1" xfId="0" applyFont="1" applyFill="1" applyBorder="1"/>
    <xf numFmtId="0" fontId="24" fillId="3" borderId="0" xfId="0" applyFont="1" applyFill="1" applyBorder="1"/>
    <xf numFmtId="0" fontId="24" fillId="3" borderId="1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/>
    </xf>
    <xf numFmtId="0" fontId="24" fillId="8" borderId="0" xfId="0" applyFont="1" applyFill="1" applyBorder="1" applyAlignment="1">
      <alignment horizontal="center"/>
    </xf>
    <xf numFmtId="0" fontId="26" fillId="0" borderId="0" xfId="0" applyFont="1"/>
    <xf numFmtId="0" fontId="24" fillId="2" borderId="1" xfId="0" applyFont="1" applyFill="1" applyBorder="1" applyAlignment="1">
      <alignment horizontal="left" vertical="center"/>
    </xf>
    <xf numFmtId="0" fontId="24" fillId="8" borderId="0" xfId="0" applyFont="1" applyFill="1" applyBorder="1" applyAlignment="1">
      <alignment horizontal="center" vertical="top"/>
    </xf>
    <xf numFmtId="0" fontId="23" fillId="2" borderId="16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3" fillId="2" borderId="18" xfId="0" applyFont="1" applyFill="1" applyBorder="1" applyAlignment="1">
      <alignment horizontal="center" vertical="center"/>
    </xf>
    <xf numFmtId="0" fontId="24" fillId="2" borderId="19" xfId="0" applyFont="1" applyFill="1" applyBorder="1"/>
    <xf numFmtId="0" fontId="24" fillId="2" borderId="17" xfId="0" applyFont="1" applyFill="1" applyBorder="1"/>
    <xf numFmtId="0" fontId="24" fillId="2" borderId="18" xfId="0" applyFont="1" applyFill="1" applyBorder="1" applyAlignment="1">
      <alignment horizontal="left"/>
    </xf>
    <xf numFmtId="0" fontId="24" fillId="3" borderId="17" xfId="0" applyFont="1" applyFill="1" applyBorder="1"/>
    <xf numFmtId="0" fontId="24" fillId="3" borderId="18" xfId="0" applyFont="1" applyFill="1" applyBorder="1" applyAlignment="1">
      <alignment horizontal="center" vertical="center"/>
    </xf>
    <xf numFmtId="0" fontId="24" fillId="8" borderId="17" xfId="0" applyFont="1" applyFill="1" applyBorder="1" applyAlignment="1">
      <alignment horizontal="center" vertical="top"/>
    </xf>
    <xf numFmtId="0" fontId="27" fillId="6" borderId="13" xfId="0" applyFont="1" applyFill="1" applyBorder="1" applyAlignment="1">
      <alignment horizontal="center" vertical="center"/>
    </xf>
    <xf numFmtId="0" fontId="27" fillId="6" borderId="7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center" vertical="center"/>
    </xf>
    <xf numFmtId="0" fontId="28" fillId="6" borderId="0" xfId="0" applyFont="1" applyFill="1" applyBorder="1" applyAlignment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3" borderId="0" xfId="0" applyFont="1" applyFill="1" applyBorder="1"/>
    <xf numFmtId="0" fontId="28" fillId="3" borderId="1" xfId="0" applyFont="1" applyFill="1" applyBorder="1" applyAlignment="1">
      <alignment horizontal="center" vertical="center"/>
    </xf>
    <xf numFmtId="0" fontId="25" fillId="8" borderId="0" xfId="0" applyFont="1" applyFill="1" applyBorder="1" applyAlignment="1">
      <alignment horizontal="center"/>
    </xf>
    <xf numFmtId="0" fontId="7" fillId="0" borderId="0" xfId="0" applyFont="1"/>
    <xf numFmtId="0" fontId="15" fillId="6" borderId="1" xfId="0" applyFont="1" applyFill="1" applyBorder="1" applyAlignment="1">
      <alignment horizontal="left" vertical="center"/>
    </xf>
    <xf numFmtId="0" fontId="27" fillId="6" borderId="15" xfId="0" applyFont="1" applyFill="1" applyBorder="1" applyAlignment="1">
      <alignment horizontal="center" vertical="center"/>
    </xf>
    <xf numFmtId="0" fontId="27" fillId="6" borderId="8" xfId="0" applyFont="1" applyFill="1" applyBorder="1" applyAlignment="1">
      <alignment horizontal="center" vertical="center"/>
    </xf>
    <xf numFmtId="0" fontId="27" fillId="6" borderId="5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8" fillId="6" borderId="4" xfId="0" applyFont="1" applyFill="1" applyBorder="1" applyAlignment="1">
      <alignment vertical="center"/>
    </xf>
    <xf numFmtId="0" fontId="28" fillId="6" borderId="5" xfId="0" applyFont="1" applyFill="1" applyBorder="1" applyAlignment="1">
      <alignment horizontal="left" vertical="center"/>
    </xf>
    <xf numFmtId="0" fontId="28" fillId="3" borderId="4" xfId="0" applyFont="1" applyFill="1" applyBorder="1"/>
    <xf numFmtId="0" fontId="28" fillId="3" borderId="5" xfId="0" applyFont="1" applyFill="1" applyBorder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/>
    </xf>
    <xf numFmtId="0" fontId="28" fillId="6" borderId="2" xfId="0" applyFont="1" applyFill="1" applyBorder="1" applyAlignment="1">
      <alignment vertical="center"/>
    </xf>
    <xf numFmtId="0" fontId="28" fillId="6" borderId="3" xfId="0" applyFont="1" applyFill="1" applyBorder="1" applyAlignment="1">
      <alignment horizontal="left" vertical="center"/>
    </xf>
    <xf numFmtId="0" fontId="28" fillId="3" borderId="2" xfId="0" applyFont="1" applyFill="1" applyBorder="1"/>
    <xf numFmtId="0" fontId="28" fillId="3" borderId="3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30" fillId="6" borderId="1" xfId="0" applyFont="1" applyFill="1" applyBorder="1" applyAlignment="1">
      <alignment horizontal="left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19" xfId="0" applyFont="1" applyFill="1" applyBorder="1" applyAlignment="1">
      <alignment horizontal="center" vertical="center"/>
    </xf>
    <xf numFmtId="0" fontId="27" fillId="6" borderId="18" xfId="0" applyFont="1" applyFill="1" applyBorder="1" applyAlignment="1">
      <alignment horizontal="center" vertical="center"/>
    </xf>
    <xf numFmtId="0" fontId="27" fillId="6" borderId="17" xfId="0" applyFont="1" applyFill="1" applyBorder="1" applyAlignment="1">
      <alignment horizontal="center" vertical="center"/>
    </xf>
    <xf numFmtId="0" fontId="28" fillId="6" borderId="17" xfId="0" applyFont="1" applyFill="1" applyBorder="1" applyAlignment="1">
      <alignment vertical="center"/>
    </xf>
    <xf numFmtId="0" fontId="28" fillId="6" borderId="18" xfId="0" applyFont="1" applyFill="1" applyBorder="1" applyAlignment="1">
      <alignment horizontal="left" vertical="center"/>
    </xf>
    <xf numFmtId="0" fontId="28" fillId="3" borderId="17" xfId="0" applyFont="1" applyFill="1" applyBorder="1"/>
    <xf numFmtId="0" fontId="28" fillId="3" borderId="18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23" fillId="2" borderId="15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vertical="center"/>
    </xf>
    <xf numFmtId="0" fontId="24" fillId="2" borderId="5" xfId="0" applyFont="1" applyFill="1" applyBorder="1" applyAlignment="1">
      <alignment horizontal="left" vertical="center"/>
    </xf>
    <xf numFmtId="0" fontId="24" fillId="3" borderId="4" xfId="0" applyFont="1" applyFill="1" applyBorder="1"/>
    <xf numFmtId="0" fontId="24" fillId="3" borderId="5" xfId="0" applyFont="1" applyFill="1" applyBorder="1" applyAlignment="1">
      <alignment horizontal="center" vertical="center"/>
    </xf>
    <xf numFmtId="0" fontId="24" fillId="8" borderId="4" xfId="0" applyFont="1" applyFill="1" applyBorder="1" applyAlignment="1">
      <alignment horizontal="center" vertical="top"/>
    </xf>
    <xf numFmtId="0" fontId="23" fillId="2" borderId="6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vertical="center"/>
    </xf>
    <xf numFmtId="0" fontId="24" fillId="2" borderId="3" xfId="0" applyFont="1" applyFill="1" applyBorder="1" applyAlignment="1">
      <alignment horizontal="left" vertical="center"/>
    </xf>
    <xf numFmtId="0" fontId="24" fillId="3" borderId="2" xfId="0" applyFont="1" applyFill="1" applyBorder="1"/>
    <xf numFmtId="0" fontId="24" fillId="3" borderId="3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27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vertical="center"/>
    </xf>
    <xf numFmtId="0" fontId="28" fillId="6" borderId="11" xfId="0" applyFont="1" applyFill="1" applyBorder="1" applyAlignment="1">
      <alignment horizontal="left" vertical="center"/>
    </xf>
    <xf numFmtId="0" fontId="28" fillId="3" borderId="10" xfId="0" applyFont="1" applyFill="1" applyBorder="1"/>
    <xf numFmtId="0" fontId="28" fillId="3" borderId="11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3" fillId="7" borderId="0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vertical="center"/>
    </xf>
    <xf numFmtId="0" fontId="24" fillId="7" borderId="1" xfId="0" applyFont="1" applyFill="1" applyBorder="1" applyAlignment="1">
      <alignment horizontal="left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vertical="center"/>
    </xf>
    <xf numFmtId="0" fontId="24" fillId="7" borderId="5" xfId="0" applyFont="1" applyFill="1" applyBorder="1" applyAlignment="1">
      <alignment horizontal="left" vertical="center"/>
    </xf>
    <xf numFmtId="0" fontId="24" fillId="2" borderId="1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0" fontId="24" fillId="2" borderId="16" xfId="0" applyFont="1" applyFill="1" applyBorder="1" applyAlignment="1">
      <alignment horizontal="center"/>
    </xf>
    <xf numFmtId="0" fontId="23" fillId="6" borderId="9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vertical="center"/>
    </xf>
    <xf numFmtId="0" fontId="24" fillId="6" borderId="11" xfId="0" applyFont="1" applyFill="1" applyBorder="1" applyAlignment="1">
      <alignment horizontal="left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4" fillId="6" borderId="4" xfId="0" applyFont="1" applyFill="1" applyBorder="1" applyAlignment="1">
      <alignment vertical="center"/>
    </xf>
    <xf numFmtId="0" fontId="24" fillId="6" borderId="5" xfId="0" applyFont="1" applyFill="1" applyBorder="1" applyAlignment="1">
      <alignment horizontal="left" vertical="center"/>
    </xf>
    <xf numFmtId="0" fontId="7" fillId="0" borderId="0" xfId="0" applyFont="1" applyBorder="1"/>
    <xf numFmtId="0" fontId="23" fillId="7" borderId="12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vertical="center"/>
    </xf>
    <xf numFmtId="0" fontId="24" fillId="7" borderId="11" xfId="0" applyFont="1" applyFill="1" applyBorder="1" applyAlignment="1">
      <alignment horizontal="left" vertical="center"/>
    </xf>
    <xf numFmtId="0" fontId="27" fillId="7" borderId="0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lef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vertical="center"/>
    </xf>
    <xf numFmtId="0" fontId="28" fillId="2" borderId="1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27" fillId="2" borderId="16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18" xfId="0" applyFont="1" applyFill="1" applyBorder="1" applyAlignment="1">
      <alignment horizontal="center" vertical="center"/>
    </xf>
    <xf numFmtId="0" fontId="27" fillId="2" borderId="17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vertical="center"/>
    </xf>
    <xf numFmtId="0" fontId="28" fillId="2" borderId="18" xfId="0" applyFont="1" applyFill="1" applyBorder="1" applyAlignment="1">
      <alignment horizontal="left" vertical="center"/>
    </xf>
    <xf numFmtId="0" fontId="26" fillId="0" borderId="0" xfId="0" applyFont="1" applyBorder="1"/>
    <xf numFmtId="0" fontId="15" fillId="6" borderId="1" xfId="0" applyFont="1" applyFill="1" applyBorder="1" applyAlignment="1">
      <alignment vertical="center" wrapText="1"/>
    </xf>
    <xf numFmtId="0" fontId="15" fillId="6" borderId="1" xfId="0" applyFont="1" applyFill="1" applyBorder="1"/>
    <xf numFmtId="0" fontId="27" fillId="2" borderId="15" xfId="0" applyFont="1" applyFill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vertical="center"/>
    </xf>
    <xf numFmtId="0" fontId="28" fillId="2" borderId="5" xfId="0" applyFont="1" applyFill="1" applyBorder="1" applyAlignment="1">
      <alignment horizontal="left" vertical="center"/>
    </xf>
    <xf numFmtId="0" fontId="23" fillId="7" borderId="13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4" fillId="6" borderId="17" xfId="0" applyFont="1" applyFill="1" applyBorder="1" applyAlignment="1">
      <alignment vertical="center"/>
    </xf>
    <xf numFmtId="0" fontId="24" fillId="6" borderId="18" xfId="0" applyFont="1" applyFill="1" applyBorder="1" applyAlignment="1">
      <alignment horizontal="left" vertical="center"/>
    </xf>
    <xf numFmtId="0" fontId="24" fillId="6" borderId="1" xfId="0" applyFont="1" applyFill="1" applyBorder="1" applyAlignment="1">
      <alignment horizontal="left" vertical="center"/>
    </xf>
    <xf numFmtId="0" fontId="23" fillId="2" borderId="17" xfId="0" applyFont="1" applyFill="1" applyBorder="1" applyAlignment="1">
      <alignment horizontal="center" vertical="center"/>
    </xf>
    <xf numFmtId="0" fontId="24" fillId="2" borderId="17" xfId="0" applyFont="1" applyFill="1" applyBorder="1" applyAlignment="1">
      <alignment vertical="center"/>
    </xf>
    <xf numFmtId="0" fontId="24" fillId="2" borderId="18" xfId="0" applyFont="1" applyFill="1" applyBorder="1" applyAlignment="1">
      <alignment horizontal="left" vertical="center"/>
    </xf>
    <xf numFmtId="2" fontId="6" fillId="15" borderId="13" xfId="0" applyNumberFormat="1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2" fontId="12" fillId="15" borderId="14" xfId="0" applyNumberFormat="1" applyFont="1" applyFill="1" applyBorder="1" applyAlignment="1">
      <alignment horizontal="center" vertical="center"/>
    </xf>
    <xf numFmtId="1" fontId="12" fillId="15" borderId="0" xfId="0" applyNumberFormat="1" applyFont="1" applyFill="1" applyBorder="1" applyAlignment="1">
      <alignment horizontal="center" vertical="center"/>
    </xf>
    <xf numFmtId="2" fontId="10" fillId="15" borderId="0" xfId="0" applyNumberFormat="1" applyFont="1" applyFill="1" applyBorder="1" applyAlignment="1">
      <alignment vertical="center"/>
    </xf>
    <xf numFmtId="2" fontId="10" fillId="15" borderId="0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vertical="center"/>
    </xf>
    <xf numFmtId="0" fontId="11" fillId="5" borderId="0" xfId="0" applyFont="1" applyFill="1" applyBorder="1" applyAlignment="1">
      <alignment horizontal="center" vertical="center"/>
    </xf>
    <xf numFmtId="1" fontId="12" fillId="5" borderId="0" xfId="0" applyNumberFormat="1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31" fillId="2" borderId="1" xfId="0" applyFont="1" applyFill="1" applyBorder="1"/>
    <xf numFmtId="0" fontId="30" fillId="2" borderId="1" xfId="0" applyFont="1" applyFill="1" applyBorder="1"/>
    <xf numFmtId="0" fontId="27" fillId="6" borderId="28" xfId="0" applyFont="1" applyFill="1" applyBorder="1" applyAlignment="1">
      <alignment horizontal="center" vertical="center"/>
    </xf>
    <xf numFmtId="0" fontId="27" fillId="6" borderId="21" xfId="0" applyFont="1" applyFill="1" applyBorder="1" applyAlignment="1">
      <alignment horizontal="center" vertical="center"/>
    </xf>
    <xf numFmtId="0" fontId="27" fillId="6" borderId="27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15" fillId="6" borderId="0" xfId="0" applyFont="1" applyFill="1" applyBorder="1" applyAlignment="1">
      <alignment horizontal="left" vertical="center"/>
    </xf>
    <xf numFmtId="0" fontId="24" fillId="6" borderId="17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vertical="center" wrapText="1"/>
    </xf>
    <xf numFmtId="0" fontId="5" fillId="8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6" fillId="2" borderId="1" xfId="0" applyFont="1" applyFill="1" applyBorder="1"/>
    <xf numFmtId="0" fontId="2" fillId="2" borderId="27" xfId="0" applyFont="1" applyFill="1" applyBorder="1" applyAlignment="1">
      <alignment horizontal="center" vertical="center"/>
    </xf>
    <xf numFmtId="0" fontId="31" fillId="2" borderId="0" xfId="0" applyFont="1" applyFill="1" applyBorder="1"/>
    <xf numFmtId="0" fontId="25" fillId="2" borderId="0" xfId="0" applyFont="1" applyFill="1" applyBorder="1" applyAlignment="1">
      <alignment horizontal="center"/>
    </xf>
    <xf numFmtId="0" fontId="24" fillId="3" borderId="12" xfId="0" applyFont="1" applyFill="1" applyBorder="1"/>
    <xf numFmtId="0" fontId="24" fillId="3" borderId="7" xfId="0" applyFont="1" applyFill="1" applyBorder="1"/>
    <xf numFmtId="0" fontId="24" fillId="3" borderId="19" xfId="0" applyFont="1" applyFill="1" applyBorder="1"/>
    <xf numFmtId="0" fontId="32" fillId="2" borderId="10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</cellXfs>
  <cellStyles count="2">
    <cellStyle name="Название 2" xfId="1" xr:uid="{273A327C-3503-4CC1-B0DA-1116A7FE4DEF}"/>
    <cellStyle name="Обычный" xfId="0" builtinId="0"/>
  </cellStyles>
  <dxfs count="1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MD%20-%20&#1052;&#1077;&#1076;&#1080;&#1094;&#1080;&#1085;&#1089;&#1082;&#1080;&#1081;%20&#1076;&#1080;&#1088;&#1077;&#1082;&#1090;&#1086;&#1088;\&#1044;&#1048;&#1050;&#1057;\&#1050;&#1086;&#1085;&#1090;&#1072;&#1082;&#1090;-&#1094;&#1077;&#1085;&#1090;&#1088;\&#1058;&#1040;&#1041;&#1045;&#1051;&#1068;%20&#1050;&#1062;\&#1058;&#1072;&#1073;&#1077;&#1083;&#1100;%202022\&#1043;&#1088;&#1072;&#1092;&#1080;&#1082;%20&#1088;&#1072;&#1073;&#1086;&#1090;&#1099;%202022%20&#1058;&#1074;&#1077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далить"/>
      <sheetName val="Октябрь"/>
      <sheetName val="Ноябрь"/>
      <sheetName val="Декабрь"/>
      <sheetName val="Январь"/>
      <sheetName val="Февраль"/>
      <sheetName val="Март"/>
      <sheetName val="Апрель"/>
      <sheetName val="Ма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2E64-49E0-4784-9AD6-6CA79EBB4D57}">
  <dimension ref="A1:I230"/>
  <sheetViews>
    <sheetView tabSelected="1" zoomScale="62" zoomScaleNormal="62" workbookViewId="0">
      <selection activeCell="L8" sqref="L8"/>
    </sheetView>
  </sheetViews>
  <sheetFormatPr defaultColWidth="9.140625" defaultRowHeight="14.25" x14ac:dyDescent="0.2"/>
  <cols>
    <col min="1" max="1" width="5" style="24" customWidth="1"/>
    <col min="2" max="2" width="4.85546875" style="24" customWidth="1"/>
    <col min="3" max="3" width="12.85546875" style="24" customWidth="1"/>
    <col min="4" max="4" width="8.28515625" style="24" customWidth="1"/>
    <col min="5" max="5" width="14.28515625" style="24" customWidth="1"/>
    <col min="6" max="6" width="54.85546875" style="24" customWidth="1"/>
    <col min="7" max="7" width="7.140625" style="24" customWidth="1"/>
    <col min="8" max="8" width="5.42578125" style="24" customWidth="1"/>
    <col min="9" max="9" width="6.7109375" style="24" customWidth="1"/>
    <col min="10" max="16384" width="9.140625" style="24"/>
  </cols>
  <sheetData>
    <row r="1" spans="1:9" x14ac:dyDescent="0.2">
      <c r="A1" s="18"/>
      <c r="B1" s="18"/>
      <c r="C1" s="18"/>
      <c r="D1" s="18"/>
      <c r="E1" s="19"/>
      <c r="F1" s="20" t="s">
        <v>24</v>
      </c>
      <c r="G1" s="21"/>
      <c r="H1" s="22"/>
      <c r="I1" s="23"/>
    </row>
    <row r="2" spans="1:9" s="30" customFormat="1" x14ac:dyDescent="0.2">
      <c r="A2" s="25"/>
      <c r="B2" s="26"/>
      <c r="C2" s="27"/>
      <c r="D2" s="25"/>
      <c r="E2" s="26">
        <v>2022</v>
      </c>
      <c r="F2" s="28" t="s">
        <v>103</v>
      </c>
      <c r="G2" s="25"/>
      <c r="H2" s="27"/>
      <c r="I2" s="29"/>
    </row>
    <row r="3" spans="1:9" s="30" customFormat="1" x14ac:dyDescent="0.2">
      <c r="A3" s="31"/>
      <c r="B3" s="32"/>
      <c r="C3" s="33"/>
      <c r="D3" s="31"/>
      <c r="E3" s="32"/>
      <c r="F3" s="33"/>
      <c r="G3" s="31"/>
      <c r="H3" s="34"/>
      <c r="I3" s="35" t="s">
        <v>106</v>
      </c>
    </row>
    <row r="4" spans="1:9" s="30" customFormat="1" ht="15" thickBot="1" x14ac:dyDescent="0.25">
      <c r="A4" s="36" t="s">
        <v>25</v>
      </c>
      <c r="B4" s="35"/>
      <c r="C4" s="34" t="s">
        <v>0</v>
      </c>
      <c r="D4" s="36"/>
      <c r="E4" s="35" t="s">
        <v>1</v>
      </c>
      <c r="F4" s="34" t="s">
        <v>26</v>
      </c>
      <c r="G4" s="36"/>
      <c r="H4" s="34"/>
      <c r="I4" s="35">
        <v>11</v>
      </c>
    </row>
    <row r="5" spans="1:9" ht="18" x14ac:dyDescent="0.25">
      <c r="A5" s="37"/>
      <c r="B5" s="38"/>
      <c r="C5" s="38"/>
      <c r="D5" s="39"/>
      <c r="E5" s="40"/>
      <c r="F5" s="41"/>
      <c r="G5" s="42" t="s">
        <v>2</v>
      </c>
      <c r="H5" s="43">
        <f>COUNTIF(I5:I5,"=С")</f>
        <v>1</v>
      </c>
      <c r="I5" s="329" t="s">
        <v>23</v>
      </c>
    </row>
    <row r="6" spans="1:9" ht="18" x14ac:dyDescent="0.25">
      <c r="A6" s="45" t="s">
        <v>3</v>
      </c>
      <c r="B6" s="46"/>
      <c r="C6" s="46">
        <v>18222</v>
      </c>
      <c r="D6" s="47">
        <v>1</v>
      </c>
      <c r="E6" s="48" t="s">
        <v>4</v>
      </c>
      <c r="F6" s="49" t="s">
        <v>5</v>
      </c>
      <c r="G6" s="50" t="s">
        <v>6</v>
      </c>
      <c r="H6" s="51">
        <f>COUNTIF(I6:I6,"&gt;0")</f>
        <v>0</v>
      </c>
      <c r="I6" s="330"/>
    </row>
    <row r="7" spans="1:9" ht="15.75" thickBot="1" x14ac:dyDescent="0.3">
      <c r="A7" s="53"/>
      <c r="B7" s="54"/>
      <c r="C7" s="55"/>
      <c r="D7" s="56"/>
      <c r="E7" s="11"/>
      <c r="F7" s="57"/>
      <c r="G7" s="58" t="s">
        <v>7</v>
      </c>
      <c r="H7" s="59">
        <f>COUNTIF(I7:I7,"&gt;0")</f>
        <v>0</v>
      </c>
      <c r="I7" s="60"/>
    </row>
    <row r="8" spans="1:9" s="30" customFormat="1" ht="15" thickBot="1" x14ac:dyDescent="0.25">
      <c r="A8" s="36" t="s">
        <v>25</v>
      </c>
      <c r="B8" s="35"/>
      <c r="C8" s="34" t="s">
        <v>0</v>
      </c>
      <c r="D8" s="36"/>
      <c r="E8" s="35" t="s">
        <v>1</v>
      </c>
      <c r="F8" s="34" t="s">
        <v>99</v>
      </c>
      <c r="G8" s="36"/>
      <c r="H8" s="34"/>
      <c r="I8" s="35">
        <v>11</v>
      </c>
    </row>
    <row r="9" spans="1:9" ht="18.75" x14ac:dyDescent="0.3">
      <c r="A9" s="37"/>
      <c r="B9" s="38"/>
      <c r="C9" s="38"/>
      <c r="D9" s="39"/>
      <c r="E9" s="40"/>
      <c r="F9" s="41"/>
      <c r="G9" s="42" t="s">
        <v>2</v>
      </c>
      <c r="H9" s="43">
        <f>COUNTIF(I9:I9,"=С")</f>
        <v>1</v>
      </c>
      <c r="I9" s="132" t="s">
        <v>23</v>
      </c>
    </row>
    <row r="10" spans="1:9" ht="18.75" x14ac:dyDescent="0.3">
      <c r="A10" s="45"/>
      <c r="B10" s="46"/>
      <c r="C10" s="46">
        <v>68145</v>
      </c>
      <c r="D10" s="47">
        <v>1</v>
      </c>
      <c r="E10" s="48" t="s">
        <v>100</v>
      </c>
      <c r="F10" s="49" t="s">
        <v>17</v>
      </c>
      <c r="G10" s="50" t="s">
        <v>6</v>
      </c>
      <c r="H10" s="51">
        <f>COUNTIF(I10:I10,"&gt;0")</f>
        <v>0</v>
      </c>
      <c r="I10" s="142"/>
    </row>
    <row r="11" spans="1:9" ht="15.75" thickBot="1" x14ac:dyDescent="0.3">
      <c r="A11" s="53"/>
      <c r="B11" s="54"/>
      <c r="C11" s="55"/>
      <c r="D11" s="56"/>
      <c r="E11" s="11"/>
      <c r="F11" s="57"/>
      <c r="G11" s="58" t="s">
        <v>7</v>
      </c>
      <c r="H11" s="59">
        <f>COUNTIF(I11:I11,"&gt;0")</f>
        <v>0</v>
      </c>
      <c r="I11" s="60"/>
    </row>
    <row r="12" spans="1:9" ht="18" x14ac:dyDescent="0.25">
      <c r="A12" s="37"/>
      <c r="B12" s="38"/>
      <c r="C12" s="38"/>
      <c r="D12" s="39"/>
      <c r="E12" s="40"/>
      <c r="F12" s="41"/>
      <c r="G12" s="42" t="s">
        <v>2</v>
      </c>
      <c r="H12" s="43">
        <f>COUNTIF(I12:I12,"=С")</f>
        <v>0</v>
      </c>
      <c r="I12" s="44"/>
    </row>
    <row r="13" spans="1:9" ht="18" x14ac:dyDescent="0.25">
      <c r="A13" s="45"/>
      <c r="B13" s="46"/>
      <c r="C13" s="46">
        <v>68040</v>
      </c>
      <c r="D13" s="47">
        <v>1</v>
      </c>
      <c r="E13" s="48" t="s">
        <v>100</v>
      </c>
      <c r="F13" s="49" t="s">
        <v>65</v>
      </c>
      <c r="G13" s="50" t="s">
        <v>6</v>
      </c>
      <c r="H13" s="51">
        <f>COUNTIF(I13:I13,"&gt;0")</f>
        <v>0</v>
      </c>
      <c r="I13" s="52"/>
    </row>
    <row r="14" spans="1:9" ht="15.75" thickBot="1" x14ac:dyDescent="0.3">
      <c r="A14" s="53"/>
      <c r="B14" s="54"/>
      <c r="C14" s="55"/>
      <c r="D14" s="56"/>
      <c r="E14" s="11"/>
      <c r="F14" s="57"/>
      <c r="G14" s="58" t="s">
        <v>7</v>
      </c>
      <c r="H14" s="59">
        <f>COUNTIF(I14:I14,"&gt;0")</f>
        <v>0</v>
      </c>
      <c r="I14" s="60"/>
    </row>
    <row r="15" spans="1:9" x14ac:dyDescent="0.2">
      <c r="A15" s="61"/>
      <c r="B15" s="61"/>
      <c r="C15" s="61" t="s">
        <v>12</v>
      </c>
      <c r="D15" s="61">
        <f>COUNTA(D5:D7)</f>
        <v>1</v>
      </c>
      <c r="E15" s="62"/>
      <c r="F15" s="63" t="s">
        <v>27</v>
      </c>
      <c r="G15" s="63"/>
      <c r="H15" s="64"/>
      <c r="I15" s="64">
        <f t="shared" ref="I15" ca="1" si="0">COUNTIFS(I36:I289,"Б",OFFSET(I36:I289,-1,0),"С")</f>
        <v>1</v>
      </c>
    </row>
    <row r="16" spans="1:9" x14ac:dyDescent="0.2">
      <c r="A16" s="61"/>
      <c r="B16" s="61"/>
      <c r="C16" s="61" t="s">
        <v>12</v>
      </c>
      <c r="D16" s="61">
        <f>COUNTA(#REF!)</f>
        <v>1</v>
      </c>
      <c r="E16" s="62"/>
      <c r="F16" s="63" t="s">
        <v>28</v>
      </c>
      <c r="G16" s="63"/>
      <c r="H16" s="64"/>
      <c r="I16" s="64" t="e">
        <f ca="1">SUMIFS(#REF!,I36:I297,"Б",OFFSET(I36:I297,-1,0),"с")</f>
        <v>#REF!</v>
      </c>
    </row>
    <row r="17" spans="1:9" x14ac:dyDescent="0.2">
      <c r="A17" s="61"/>
      <c r="B17" s="61"/>
      <c r="C17" s="61" t="s">
        <v>14</v>
      </c>
      <c r="D17" s="61">
        <f>SUM(D5:D7)</f>
        <v>1</v>
      </c>
      <c r="E17" s="62"/>
      <c r="F17" s="63" t="s">
        <v>104</v>
      </c>
      <c r="G17" s="63"/>
      <c r="H17" s="64"/>
      <c r="I17" s="64">
        <f t="shared" ref="I17" ca="1" si="1">COUNTIFS(I34:I317,"А",OFFSET(I34:I317,-1,0),"С")+COUNTIFS(I34:I317,"НН",OFFSET(I34:I317,-1,0),"С")</f>
        <v>0</v>
      </c>
    </row>
    <row r="18" spans="1:9" x14ac:dyDescent="0.2">
      <c r="A18" s="61"/>
      <c r="B18" s="61"/>
      <c r="C18" s="61"/>
      <c r="D18" s="61"/>
      <c r="E18" s="62"/>
      <c r="F18" s="63" t="s">
        <v>105</v>
      </c>
      <c r="G18" s="63"/>
      <c r="H18" s="64"/>
      <c r="I18" s="64">
        <f t="shared" ref="I18" ca="1" si="2">COUNTIFS(I34:I317,"О",OFFSET(I34:I317,-1,0),"С")</f>
        <v>0</v>
      </c>
    </row>
    <row r="19" spans="1:9" x14ac:dyDescent="0.2">
      <c r="A19" s="61"/>
      <c r="B19" s="61"/>
      <c r="C19" s="61"/>
      <c r="D19" s="61"/>
      <c r="E19" s="62"/>
      <c r="F19" s="63" t="s">
        <v>8</v>
      </c>
      <c r="G19" s="63"/>
      <c r="H19" s="64"/>
      <c r="I19" s="64">
        <f t="shared" ref="I19" ca="1" si="3">I15+I17</f>
        <v>1</v>
      </c>
    </row>
    <row r="20" spans="1:9" x14ac:dyDescent="0.2">
      <c r="A20" s="61"/>
      <c r="B20" s="61"/>
      <c r="C20" s="61"/>
      <c r="D20" s="61"/>
      <c r="E20" s="62"/>
      <c r="F20" s="63" t="s">
        <v>29</v>
      </c>
      <c r="G20" s="63"/>
      <c r="H20" s="64"/>
      <c r="I20" s="64">
        <f t="shared" ref="I20" ca="1" si="4">COUNTIFS(I36:I299,"&gt;0",OFFSET(I36:I299,0,(COLUMN(I36)*(-1)+1)),"ВО")+COUNTIFS(I36:I299,"&gt;0",OFFSET(I36:I299,-1,(COLUMN(I36)*(-1)+1)),"ВО",OFFSET(I36:I299,-1,0),"")</f>
        <v>1</v>
      </c>
    </row>
    <row r="21" spans="1:9" x14ac:dyDescent="0.2">
      <c r="A21" s="65"/>
      <c r="B21" s="65"/>
      <c r="C21" s="65"/>
      <c r="D21" s="65"/>
      <c r="E21" s="66"/>
      <c r="F21" s="67" t="s">
        <v>30</v>
      </c>
      <c r="G21" s="68"/>
      <c r="H21" s="68"/>
      <c r="I21" s="69">
        <f t="shared" ref="I21" si="5">SUM(I32+I98+I221)</f>
        <v>28</v>
      </c>
    </row>
    <row r="22" spans="1:9" x14ac:dyDescent="0.2">
      <c r="A22" s="67"/>
      <c r="B22" s="67"/>
      <c r="C22" s="67"/>
      <c r="D22" s="67"/>
      <c r="E22" s="67"/>
      <c r="F22" s="67" t="s">
        <v>31</v>
      </c>
      <c r="G22" s="68"/>
      <c r="H22" s="68"/>
      <c r="I22" s="69">
        <f t="shared" ref="I22" si="6">SUM(I33,I99,I220)</f>
        <v>28</v>
      </c>
    </row>
    <row r="23" spans="1:9" x14ac:dyDescent="0.2">
      <c r="A23" s="65"/>
      <c r="B23" s="65"/>
      <c r="C23" s="65"/>
      <c r="D23" s="65"/>
      <c r="E23" s="66"/>
      <c r="F23" s="70" t="s">
        <v>32</v>
      </c>
      <c r="G23" s="71"/>
      <c r="H23" s="71"/>
      <c r="I23" s="72">
        <f t="shared" ref="I23" ca="1" si="7">COUNTIFS(I36:I292,"&gt;0",OFFSET(I36:I292,-1,0),"С")</f>
        <v>28</v>
      </c>
    </row>
    <row r="24" spans="1:9" x14ac:dyDescent="0.2">
      <c r="A24" s="65"/>
      <c r="B24" s="65"/>
      <c r="C24" s="65"/>
      <c r="D24" s="65"/>
      <c r="E24" s="66"/>
      <c r="F24" s="70" t="s">
        <v>33</v>
      </c>
      <c r="G24" s="71"/>
      <c r="H24" s="71"/>
      <c r="I24" s="73">
        <f t="shared" ref="I24" ca="1" si="8">IF(I220&gt;0,COUNTIFS(I36:I432,"&gt;0",OFFSET(I36:I432,-1,0),"&lt;&gt;С",OFFSET(I36:I432,0,(COLUMN(I24)-4)*(-1)),"&gt;0")-1,0)</f>
        <v>0</v>
      </c>
    </row>
    <row r="25" spans="1:9" x14ac:dyDescent="0.2">
      <c r="A25" s="65"/>
      <c r="B25" s="65"/>
      <c r="C25" s="65"/>
      <c r="D25" s="65"/>
      <c r="E25" s="66"/>
      <c r="F25" s="67" t="s">
        <v>34</v>
      </c>
      <c r="G25" s="68"/>
      <c r="H25" s="68"/>
      <c r="I25" s="69">
        <f t="shared" ref="I25" si="9">I21-I28</f>
        <v>28</v>
      </c>
    </row>
    <row r="26" spans="1:9" x14ac:dyDescent="0.2">
      <c r="A26" s="65"/>
      <c r="B26" s="65"/>
      <c r="C26" s="65"/>
      <c r="D26" s="65"/>
      <c r="E26" s="66"/>
      <c r="F26" s="67" t="s">
        <v>9</v>
      </c>
      <c r="G26" s="68"/>
      <c r="H26" s="69"/>
      <c r="I26" s="69">
        <f t="shared" ref="I26" si="10">SUM(I36:I92,I102:I218,I225:I230)</f>
        <v>266</v>
      </c>
    </row>
    <row r="27" spans="1:9" x14ac:dyDescent="0.2">
      <c r="A27" s="67"/>
      <c r="B27" s="67"/>
      <c r="C27" s="67"/>
      <c r="D27" s="67"/>
      <c r="E27" s="67"/>
      <c r="F27" s="67" t="s">
        <v>35</v>
      </c>
      <c r="G27" s="68"/>
      <c r="H27" s="68"/>
      <c r="I27" s="69">
        <f t="shared" ref="I27" si="11">I22-I33</f>
        <v>14</v>
      </c>
    </row>
    <row r="28" spans="1:9" x14ac:dyDescent="0.2">
      <c r="A28" s="74"/>
      <c r="B28" s="74"/>
      <c r="C28" s="74"/>
      <c r="D28" s="74"/>
      <c r="E28" s="74"/>
      <c r="F28" s="75" t="s">
        <v>36</v>
      </c>
      <c r="G28" s="76"/>
      <c r="H28" s="76"/>
      <c r="I28" s="77">
        <f t="shared" ref="I28" si="12">SUM(I31,I97,I222)</f>
        <v>0</v>
      </c>
    </row>
    <row r="29" spans="1:9" x14ac:dyDescent="0.2">
      <c r="A29" s="74"/>
      <c r="B29" s="74"/>
      <c r="C29" s="74"/>
      <c r="D29" s="74"/>
      <c r="E29" s="74"/>
      <c r="F29" s="75" t="s">
        <v>10</v>
      </c>
      <c r="G29" s="76"/>
      <c r="H29" s="76"/>
      <c r="I29" s="77">
        <f t="shared" ref="I29" ca="1" si="13">I30/11</f>
        <v>0</v>
      </c>
    </row>
    <row r="30" spans="1:9" x14ac:dyDescent="0.2">
      <c r="A30" s="74"/>
      <c r="B30" s="74"/>
      <c r="C30" s="74"/>
      <c r="D30" s="74"/>
      <c r="E30" s="74"/>
      <c r="F30" s="75" t="s">
        <v>11</v>
      </c>
      <c r="G30" s="76"/>
      <c r="H30" s="76"/>
      <c r="I30" s="78">
        <f t="shared" ref="I30" ca="1" si="14">SUMIF(OFFSET(I36:I292,0,(COLUMN(I24)-7)*(-1)),"доп смена",I36:I292)</f>
        <v>0</v>
      </c>
    </row>
    <row r="31" spans="1:9" x14ac:dyDescent="0.2">
      <c r="A31" s="79"/>
      <c r="B31" s="79"/>
      <c r="C31" s="79"/>
      <c r="D31" s="79"/>
      <c r="E31" s="79"/>
      <c r="F31" s="80" t="s">
        <v>37</v>
      </c>
      <c r="G31" s="81"/>
      <c r="H31" s="81"/>
      <c r="I31" s="82">
        <f t="shared" ref="I31" si="15">COUNT(I38,I41,I44,I47,I50,I53,I56,I59,I62,I65,I68,I71,I74,I77,I80,I83,I86,I89,I92,I95)</f>
        <v>0</v>
      </c>
    </row>
    <row r="32" spans="1:9" s="85" customFormat="1" x14ac:dyDescent="0.2">
      <c r="A32" s="79"/>
      <c r="B32" s="79"/>
      <c r="C32" s="79"/>
      <c r="D32" s="79"/>
      <c r="E32" s="79"/>
      <c r="F32" s="80" t="s">
        <v>38</v>
      </c>
      <c r="G32" s="83"/>
      <c r="H32" s="83"/>
      <c r="I32" s="84">
        <f t="shared" ref="I32" si="16">COUNTIF(I36:I95,"&gt;0")</f>
        <v>14</v>
      </c>
    </row>
    <row r="33" spans="1:9" x14ac:dyDescent="0.2">
      <c r="A33" s="79"/>
      <c r="B33" s="79"/>
      <c r="C33" s="79"/>
      <c r="D33" s="79"/>
      <c r="E33" s="79"/>
      <c r="F33" s="80" t="s">
        <v>39</v>
      </c>
      <c r="G33" s="81"/>
      <c r="H33" s="81"/>
      <c r="I33" s="82">
        <f t="shared" ref="I33" si="17">SUM(I40,I37,I43,I46,I49,I52,I55,I58,I61,I64,I67,I70,I73,I76,I79,I82,I85,I88,I91)/8</f>
        <v>14</v>
      </c>
    </row>
    <row r="34" spans="1:9" s="30" customFormat="1" x14ac:dyDescent="0.2">
      <c r="A34" s="35"/>
      <c r="B34" s="35"/>
      <c r="C34" s="35"/>
      <c r="D34" s="35"/>
      <c r="E34" s="35"/>
      <c r="F34" s="34" t="s">
        <v>40</v>
      </c>
      <c r="G34" s="32"/>
      <c r="H34" s="34"/>
      <c r="I34" s="35" t="s">
        <v>106</v>
      </c>
    </row>
    <row r="35" spans="1:9" s="30" customFormat="1" ht="15" thickBot="1" x14ac:dyDescent="0.25">
      <c r="A35" s="35"/>
      <c r="B35" s="35"/>
      <c r="C35" s="35"/>
      <c r="D35" s="35"/>
      <c r="E35" s="35"/>
      <c r="F35" s="34"/>
      <c r="G35" s="35"/>
      <c r="H35" s="34"/>
      <c r="I35" s="35">
        <v>11</v>
      </c>
    </row>
    <row r="36" spans="1:9" s="90" customFormat="1" ht="20.25" x14ac:dyDescent="0.3">
      <c r="A36" s="86"/>
      <c r="B36" s="38"/>
      <c r="C36" s="87"/>
      <c r="D36" s="38"/>
      <c r="E36" s="88"/>
      <c r="F36" s="89"/>
      <c r="G36" s="42" t="s">
        <v>2</v>
      </c>
      <c r="H36" s="43">
        <f>COUNTIF(I36:I36,"=С")</f>
        <v>0</v>
      </c>
      <c r="I36" s="44"/>
    </row>
    <row r="37" spans="1:9" s="90" customFormat="1" ht="20.25" x14ac:dyDescent="0.3">
      <c r="A37" s="91"/>
      <c r="B37" s="46"/>
      <c r="C37" s="92"/>
      <c r="D37" s="46"/>
      <c r="E37" s="93" t="s">
        <v>41</v>
      </c>
      <c r="F37" s="324" t="s">
        <v>59</v>
      </c>
      <c r="G37" s="50" t="s">
        <v>6</v>
      </c>
      <c r="H37" s="51">
        <f>COUNTIF(I37:I37,"&gt;0")</f>
        <v>0</v>
      </c>
      <c r="I37" s="52"/>
    </row>
    <row r="38" spans="1:9" s="90" customFormat="1" ht="21" thickBot="1" x14ac:dyDescent="0.35">
      <c r="A38" s="94"/>
      <c r="B38" s="95"/>
      <c r="C38" s="96"/>
      <c r="D38" s="48"/>
      <c r="E38" s="95"/>
      <c r="F38" s="97"/>
      <c r="G38" s="50" t="s">
        <v>7</v>
      </c>
      <c r="H38" s="51">
        <f>COUNTIF(I38:I38,"&gt;0")</f>
        <v>0</v>
      </c>
      <c r="I38" s="98"/>
    </row>
    <row r="39" spans="1:9" s="90" customFormat="1" ht="20.25" x14ac:dyDescent="0.3">
      <c r="A39" s="99"/>
      <c r="B39" s="100"/>
      <c r="C39" s="101"/>
      <c r="D39" s="102"/>
      <c r="E39" s="103"/>
      <c r="F39" s="104"/>
      <c r="G39" s="105" t="s">
        <v>2</v>
      </c>
      <c r="H39" s="106">
        <f>COUNTIF(I39:I39,"=С")</f>
        <v>1</v>
      </c>
      <c r="I39" s="329" t="s">
        <v>23</v>
      </c>
    </row>
    <row r="40" spans="1:9" s="90" customFormat="1" ht="20.25" x14ac:dyDescent="0.3">
      <c r="A40" s="107" t="s">
        <v>21</v>
      </c>
      <c r="B40" s="46" t="s">
        <v>21</v>
      </c>
      <c r="C40" s="92">
        <v>68692</v>
      </c>
      <c r="D40" s="47">
        <v>1</v>
      </c>
      <c r="E40" s="93" t="s">
        <v>41</v>
      </c>
      <c r="F40" s="108" t="s">
        <v>42</v>
      </c>
      <c r="G40" s="50" t="s">
        <v>6</v>
      </c>
      <c r="H40" s="51">
        <f>COUNTIF(I40:I40,"&gt;0")</f>
        <v>1</v>
      </c>
      <c r="I40" s="330">
        <v>8</v>
      </c>
    </row>
    <row r="41" spans="1:9" s="90" customFormat="1" ht="21" thickBot="1" x14ac:dyDescent="0.35">
      <c r="A41" s="109"/>
      <c r="B41" s="54"/>
      <c r="C41" s="110"/>
      <c r="D41" s="56"/>
      <c r="E41" s="54"/>
      <c r="F41" s="111"/>
      <c r="G41" s="112" t="s">
        <v>7</v>
      </c>
      <c r="H41" s="113">
        <f>COUNTIF(I41:I41,"&gt;0")</f>
        <v>0</v>
      </c>
      <c r="I41" s="60"/>
    </row>
    <row r="42" spans="1:9" s="90" customFormat="1" ht="20.25" x14ac:dyDescent="0.3">
      <c r="A42" s="99"/>
      <c r="B42" s="100"/>
      <c r="C42" s="101"/>
      <c r="D42" s="102"/>
      <c r="E42" s="103"/>
      <c r="F42" s="104"/>
      <c r="G42" s="115" t="s">
        <v>2</v>
      </c>
      <c r="H42" s="51">
        <f>COUNTIF(I42:I42,"=С")</f>
        <v>0</v>
      </c>
      <c r="I42" s="44"/>
    </row>
    <row r="43" spans="1:9" s="90" customFormat="1" ht="20.25" x14ac:dyDescent="0.3">
      <c r="A43" s="107"/>
      <c r="B43" s="46"/>
      <c r="C43" s="92"/>
      <c r="D43" s="47"/>
      <c r="E43" s="93" t="s">
        <v>43</v>
      </c>
      <c r="F43" s="324" t="s">
        <v>59</v>
      </c>
      <c r="G43" s="115" t="s">
        <v>6</v>
      </c>
      <c r="H43" s="51">
        <f>COUNTIF(I43:I43,"&gt;0")</f>
        <v>0</v>
      </c>
      <c r="I43" s="52"/>
    </row>
    <row r="44" spans="1:9" s="90" customFormat="1" ht="21" thickBot="1" x14ac:dyDescent="0.35">
      <c r="A44" s="109"/>
      <c r="B44" s="54"/>
      <c r="C44" s="110"/>
      <c r="D44" s="56"/>
      <c r="E44" s="54"/>
      <c r="F44" s="111"/>
      <c r="G44" s="117" t="s">
        <v>7</v>
      </c>
      <c r="H44" s="59">
        <f>COUNTIF(I44:I44,"&gt;0")</f>
        <v>0</v>
      </c>
      <c r="I44" s="98"/>
    </row>
    <row r="45" spans="1:9" s="90" customFormat="1" ht="20.25" x14ac:dyDescent="0.3">
      <c r="A45" s="99"/>
      <c r="B45" s="100"/>
      <c r="C45" s="101"/>
      <c r="D45" s="102"/>
      <c r="E45" s="103"/>
      <c r="F45" s="104"/>
      <c r="G45" s="105" t="s">
        <v>2</v>
      </c>
      <c r="H45" s="106">
        <f>COUNTIF(I45:I45,"=С")</f>
        <v>1</v>
      </c>
      <c r="I45" s="329" t="s">
        <v>23</v>
      </c>
    </row>
    <row r="46" spans="1:9" s="90" customFormat="1" ht="20.25" x14ac:dyDescent="0.3">
      <c r="A46" s="107" t="s">
        <v>21</v>
      </c>
      <c r="B46" s="46" t="s">
        <v>21</v>
      </c>
      <c r="C46" s="92">
        <v>69624</v>
      </c>
      <c r="D46" s="47">
        <v>1</v>
      </c>
      <c r="E46" s="93" t="s">
        <v>43</v>
      </c>
      <c r="F46" s="108" t="s">
        <v>45</v>
      </c>
      <c r="G46" s="50" t="s">
        <v>6</v>
      </c>
      <c r="H46" s="51">
        <f>COUNTIF(I46:I46,"&gt;0")</f>
        <v>1</v>
      </c>
      <c r="I46" s="330">
        <v>8</v>
      </c>
    </row>
    <row r="47" spans="1:9" s="90" customFormat="1" ht="21" thickBot="1" x14ac:dyDescent="0.35">
      <c r="A47" s="109"/>
      <c r="B47" s="54"/>
      <c r="C47" s="110"/>
      <c r="D47" s="56"/>
      <c r="E47" s="54"/>
      <c r="F47" s="111"/>
      <c r="G47" s="112" t="s">
        <v>7</v>
      </c>
      <c r="H47" s="113">
        <f>COUNTIF(I47:I47,"&gt;0")</f>
        <v>0</v>
      </c>
      <c r="I47" s="60"/>
    </row>
    <row r="48" spans="1:9" s="90" customFormat="1" ht="20.25" x14ac:dyDescent="0.3">
      <c r="A48" s="99"/>
      <c r="B48" s="100"/>
      <c r="C48" s="101"/>
      <c r="D48" s="102"/>
      <c r="E48" s="103"/>
      <c r="F48" s="104"/>
      <c r="G48" s="105" t="s">
        <v>2</v>
      </c>
      <c r="H48" s="106">
        <f>COUNTIF(I48:I48,"=С")</f>
        <v>1</v>
      </c>
      <c r="I48" s="329" t="s">
        <v>23</v>
      </c>
    </row>
    <row r="49" spans="1:9" s="90" customFormat="1" ht="20.25" x14ac:dyDescent="0.3">
      <c r="A49" s="107" t="s">
        <v>15</v>
      </c>
      <c r="B49" s="46" t="s">
        <v>21</v>
      </c>
      <c r="C49" s="92">
        <v>69586</v>
      </c>
      <c r="D49" s="47">
        <v>1</v>
      </c>
      <c r="E49" s="93" t="s">
        <v>101</v>
      </c>
      <c r="F49" s="108" t="s">
        <v>46</v>
      </c>
      <c r="G49" s="50" t="s">
        <v>6</v>
      </c>
      <c r="H49" s="51">
        <f>COUNTIF(I49:I49,"&gt;0")</f>
        <v>1</v>
      </c>
      <c r="I49" s="330">
        <v>8</v>
      </c>
    </row>
    <row r="50" spans="1:9" s="90" customFormat="1" ht="21" thickBot="1" x14ac:dyDescent="0.35">
      <c r="A50" s="109"/>
      <c r="B50" s="54"/>
      <c r="C50" s="110"/>
      <c r="D50" s="56"/>
      <c r="E50" s="54"/>
      <c r="F50" s="111"/>
      <c r="G50" s="117" t="s">
        <v>7</v>
      </c>
      <c r="H50" s="59">
        <f>COUNTIF(I50:I50,"&gt;0")</f>
        <v>0</v>
      </c>
      <c r="I50" s="60"/>
    </row>
    <row r="51" spans="1:9" s="90" customFormat="1" ht="20.25" x14ac:dyDescent="0.3">
      <c r="A51" s="99"/>
      <c r="B51" s="100"/>
      <c r="C51" s="101"/>
      <c r="D51" s="102"/>
      <c r="E51" s="103"/>
      <c r="F51" s="104"/>
      <c r="G51" s="105" t="s">
        <v>2</v>
      </c>
      <c r="H51" s="106">
        <f>COUNTIF(I51:I51,"=С")</f>
        <v>1</v>
      </c>
      <c r="I51" s="329" t="s">
        <v>23</v>
      </c>
    </row>
    <row r="52" spans="1:9" s="90" customFormat="1" ht="20.25" x14ac:dyDescent="0.3">
      <c r="A52" s="107" t="s">
        <v>21</v>
      </c>
      <c r="B52" s="46" t="s">
        <v>21</v>
      </c>
      <c r="C52" s="92">
        <v>69570</v>
      </c>
      <c r="D52" s="47">
        <v>1</v>
      </c>
      <c r="E52" s="93" t="s">
        <v>41</v>
      </c>
      <c r="F52" s="108" t="s">
        <v>47</v>
      </c>
      <c r="G52" s="50" t="s">
        <v>6</v>
      </c>
      <c r="H52" s="51">
        <f>COUNTIF(I52:I52,"&gt;0")</f>
        <v>1</v>
      </c>
      <c r="I52" s="330">
        <v>8</v>
      </c>
    </row>
    <row r="53" spans="1:9" s="90" customFormat="1" ht="21" thickBot="1" x14ac:dyDescent="0.35">
      <c r="A53" s="109"/>
      <c r="B53" s="54"/>
      <c r="C53" s="110"/>
      <c r="D53" s="56"/>
      <c r="E53" s="54"/>
      <c r="F53" s="111"/>
      <c r="G53" s="117" t="s">
        <v>7</v>
      </c>
      <c r="H53" s="59">
        <f>COUNTIF(I53:I53,"&gt;0")</f>
        <v>0</v>
      </c>
      <c r="I53" s="60"/>
    </row>
    <row r="54" spans="1:9" s="90" customFormat="1" ht="20.25" x14ac:dyDescent="0.3">
      <c r="A54" s="99"/>
      <c r="B54" s="100"/>
      <c r="C54" s="101"/>
      <c r="D54" s="102"/>
      <c r="E54" s="103"/>
      <c r="F54" s="104"/>
      <c r="G54" s="105" t="s">
        <v>2</v>
      </c>
      <c r="H54" s="106">
        <f>COUNTIF(I54:I54,"=С")</f>
        <v>1</v>
      </c>
      <c r="I54" s="329" t="s">
        <v>23</v>
      </c>
    </row>
    <row r="55" spans="1:9" s="90" customFormat="1" ht="20.25" x14ac:dyDescent="0.3">
      <c r="A55" s="107" t="s">
        <v>21</v>
      </c>
      <c r="B55" s="46" t="s">
        <v>21</v>
      </c>
      <c r="C55" s="92">
        <v>68402</v>
      </c>
      <c r="D55" s="47">
        <v>1</v>
      </c>
      <c r="E55" s="93" t="s">
        <v>48</v>
      </c>
      <c r="F55" s="108" t="s">
        <v>49</v>
      </c>
      <c r="G55" s="50" t="s">
        <v>6</v>
      </c>
      <c r="H55" s="51">
        <f>COUNTIF(I55:I55,"&gt;0")</f>
        <v>1</v>
      </c>
      <c r="I55" s="330">
        <v>8</v>
      </c>
    </row>
    <row r="56" spans="1:9" s="90" customFormat="1" ht="21" thickBot="1" x14ac:dyDescent="0.35">
      <c r="A56" s="109"/>
      <c r="B56" s="54"/>
      <c r="C56" s="110"/>
      <c r="D56" s="56"/>
      <c r="E56" s="54"/>
      <c r="F56" s="111"/>
      <c r="G56" s="117" t="s">
        <v>7</v>
      </c>
      <c r="H56" s="59">
        <f>COUNTIF(I56:I56,"&gt;0")</f>
        <v>0</v>
      </c>
      <c r="I56" s="60"/>
    </row>
    <row r="57" spans="1:9" s="90" customFormat="1" ht="20.25" x14ac:dyDescent="0.3">
      <c r="A57" s="99"/>
      <c r="B57" s="100"/>
      <c r="C57" s="101"/>
      <c r="D57" s="102"/>
      <c r="E57" s="103"/>
      <c r="F57" s="104"/>
      <c r="G57" s="105" t="s">
        <v>2</v>
      </c>
      <c r="H57" s="106">
        <f>COUNTIF(I57:I57,"=С")</f>
        <v>0</v>
      </c>
      <c r="I57" s="44"/>
    </row>
    <row r="58" spans="1:9" s="90" customFormat="1" ht="20.25" x14ac:dyDescent="0.3">
      <c r="A58" s="107" t="s">
        <v>21</v>
      </c>
      <c r="B58" s="46" t="s">
        <v>21</v>
      </c>
      <c r="C58" s="92">
        <v>68400</v>
      </c>
      <c r="D58" s="47">
        <v>1</v>
      </c>
      <c r="E58" s="93" t="s">
        <v>41</v>
      </c>
      <c r="F58" s="108" t="s">
        <v>50</v>
      </c>
      <c r="G58" s="50" t="s">
        <v>6</v>
      </c>
      <c r="H58" s="51">
        <f>COUNTIF(I58:I58,"&gt;0")</f>
        <v>0</v>
      </c>
      <c r="I58" s="52"/>
    </row>
    <row r="59" spans="1:9" s="90" customFormat="1" ht="21" thickBot="1" x14ac:dyDescent="0.35">
      <c r="A59" s="109"/>
      <c r="B59" s="54"/>
      <c r="C59" s="110"/>
      <c r="D59" s="56"/>
      <c r="E59" s="54"/>
      <c r="F59" s="111"/>
      <c r="G59" s="117" t="s">
        <v>7</v>
      </c>
      <c r="H59" s="59">
        <f>COUNTIF(I59:I59,"&gt;0")</f>
        <v>0</v>
      </c>
      <c r="I59" s="60"/>
    </row>
    <row r="60" spans="1:9" s="90" customFormat="1" ht="20.25" x14ac:dyDescent="0.3">
      <c r="A60" s="99"/>
      <c r="B60" s="100"/>
      <c r="C60" s="101"/>
      <c r="D60" s="102"/>
      <c r="E60" s="103"/>
      <c r="F60" s="104"/>
      <c r="G60" s="118" t="s">
        <v>2</v>
      </c>
      <c r="H60" s="106">
        <f>COUNTIF(I60:I60,"=С")</f>
        <v>0</v>
      </c>
      <c r="I60" s="44"/>
    </row>
    <row r="61" spans="1:9" s="90" customFormat="1" ht="20.25" x14ac:dyDescent="0.3">
      <c r="A61" s="107"/>
      <c r="B61" s="46"/>
      <c r="C61" s="92"/>
      <c r="D61" s="47"/>
      <c r="E61" s="93" t="s">
        <v>48</v>
      </c>
      <c r="F61" s="309" t="s">
        <v>59</v>
      </c>
      <c r="G61" s="115" t="s">
        <v>6</v>
      </c>
      <c r="H61" s="51">
        <f>COUNTIF(I61:I61,"&gt;0")</f>
        <v>0</v>
      </c>
      <c r="I61" s="52"/>
    </row>
    <row r="62" spans="1:9" s="90" customFormat="1" ht="21" thickBot="1" x14ac:dyDescent="0.35">
      <c r="A62" s="109"/>
      <c r="B62" s="54"/>
      <c r="C62" s="110"/>
      <c r="D62" s="56"/>
      <c r="E62" s="54"/>
      <c r="F62" s="111"/>
      <c r="G62" s="117" t="s">
        <v>7</v>
      </c>
      <c r="H62" s="59">
        <f>COUNTIF(I62:I62,"&gt;0")</f>
        <v>0</v>
      </c>
      <c r="I62" s="114"/>
    </row>
    <row r="63" spans="1:9" s="90" customFormat="1" ht="20.25" x14ac:dyDescent="0.3">
      <c r="A63" s="99"/>
      <c r="B63" s="100"/>
      <c r="C63" s="101"/>
      <c r="D63" s="102"/>
      <c r="E63" s="103"/>
      <c r="F63" s="104"/>
      <c r="G63" s="105" t="s">
        <v>2</v>
      </c>
      <c r="H63" s="106">
        <f>COUNTIF(I63:I63,"=С")</f>
        <v>1</v>
      </c>
      <c r="I63" s="329" t="s">
        <v>23</v>
      </c>
    </row>
    <row r="64" spans="1:9" s="90" customFormat="1" ht="20.25" x14ac:dyDescent="0.3">
      <c r="A64" s="107" t="s">
        <v>21</v>
      </c>
      <c r="B64" s="46" t="s">
        <v>21</v>
      </c>
      <c r="C64" s="92">
        <v>68626</v>
      </c>
      <c r="D64" s="47">
        <v>1</v>
      </c>
      <c r="E64" s="93" t="s">
        <v>48</v>
      </c>
      <c r="F64" s="108" t="s">
        <v>51</v>
      </c>
      <c r="G64" s="50" t="s">
        <v>6</v>
      </c>
      <c r="H64" s="51">
        <f>COUNTIF(I64:I64,"&gt;0")</f>
        <v>1</v>
      </c>
      <c r="I64" s="330">
        <v>8</v>
      </c>
    </row>
    <row r="65" spans="1:9" s="90" customFormat="1" ht="21" thickBot="1" x14ac:dyDescent="0.35">
      <c r="A65" s="109"/>
      <c r="B65" s="54"/>
      <c r="C65" s="110"/>
      <c r="D65" s="56"/>
      <c r="E65" s="54"/>
      <c r="F65" s="111"/>
      <c r="G65" s="117" t="s">
        <v>7</v>
      </c>
      <c r="H65" s="59">
        <f>COUNTIF(I65:I65,"&gt;0")</f>
        <v>0</v>
      </c>
      <c r="I65" s="60"/>
    </row>
    <row r="66" spans="1:9" s="90" customFormat="1" ht="20.25" x14ac:dyDescent="0.3">
      <c r="A66" s="99"/>
      <c r="B66" s="100"/>
      <c r="C66" s="101"/>
      <c r="D66" s="102"/>
      <c r="E66" s="103"/>
      <c r="F66" s="104"/>
      <c r="G66" s="105" t="s">
        <v>2</v>
      </c>
      <c r="H66" s="106">
        <f>COUNTIF(I66:I66,"=С")</f>
        <v>1</v>
      </c>
      <c r="I66" s="329" t="s">
        <v>23</v>
      </c>
    </row>
    <row r="67" spans="1:9" s="90" customFormat="1" ht="20.25" x14ac:dyDescent="0.3">
      <c r="A67" s="107" t="s">
        <v>21</v>
      </c>
      <c r="B67" s="46" t="s">
        <v>21</v>
      </c>
      <c r="C67" s="92">
        <v>68670</v>
      </c>
      <c r="D67" s="47">
        <v>1</v>
      </c>
      <c r="E67" s="93" t="s">
        <v>48</v>
      </c>
      <c r="F67" s="108" t="s">
        <v>52</v>
      </c>
      <c r="G67" s="50" t="s">
        <v>6</v>
      </c>
      <c r="H67" s="51">
        <f>COUNTIF(I67:I67,"&gt;0")</f>
        <v>1</v>
      </c>
      <c r="I67" s="330">
        <v>8</v>
      </c>
    </row>
    <row r="68" spans="1:9" s="90" customFormat="1" ht="21" thickBot="1" x14ac:dyDescent="0.35">
      <c r="A68" s="109"/>
      <c r="B68" s="54"/>
      <c r="C68" s="110"/>
      <c r="D68" s="56"/>
      <c r="E68" s="54"/>
      <c r="F68" s="111"/>
      <c r="G68" s="117" t="s">
        <v>7</v>
      </c>
      <c r="H68" s="59">
        <f>COUNTIF(I68:I68,"&gt;0")</f>
        <v>0</v>
      </c>
      <c r="I68" s="60"/>
    </row>
    <row r="69" spans="1:9" s="90" customFormat="1" ht="20.25" x14ac:dyDescent="0.3">
      <c r="A69" s="99"/>
      <c r="B69" s="100"/>
      <c r="C69" s="101"/>
      <c r="D69" s="102"/>
      <c r="E69" s="103"/>
      <c r="F69" s="104"/>
      <c r="G69" s="105" t="s">
        <v>2</v>
      </c>
      <c r="H69" s="106">
        <f>COUNTIF(I69:I69,"=С")</f>
        <v>1</v>
      </c>
      <c r="I69" s="329" t="s">
        <v>23</v>
      </c>
    </row>
    <row r="70" spans="1:9" s="90" customFormat="1" ht="20.25" x14ac:dyDescent="0.3">
      <c r="A70" s="107" t="s">
        <v>21</v>
      </c>
      <c r="B70" s="46" t="s">
        <v>21</v>
      </c>
      <c r="C70" s="92">
        <v>68676</v>
      </c>
      <c r="D70" s="47">
        <v>1</v>
      </c>
      <c r="E70" s="93" t="s">
        <v>48</v>
      </c>
      <c r="F70" s="108" t="s">
        <v>53</v>
      </c>
      <c r="G70" s="50" t="s">
        <v>6</v>
      </c>
      <c r="H70" s="51">
        <f>COUNTIF(I70:I70,"&gt;0")</f>
        <v>1</v>
      </c>
      <c r="I70" s="330">
        <v>8</v>
      </c>
    </row>
    <row r="71" spans="1:9" s="90" customFormat="1" ht="21" thickBot="1" x14ac:dyDescent="0.35">
      <c r="A71" s="109"/>
      <c r="B71" s="54"/>
      <c r="C71" s="110"/>
      <c r="D71" s="56"/>
      <c r="E71" s="54"/>
      <c r="F71" s="111"/>
      <c r="G71" s="117" t="s">
        <v>7</v>
      </c>
      <c r="H71" s="59">
        <f>COUNTIF(I71:I71,"&gt;0")</f>
        <v>0</v>
      </c>
      <c r="I71" s="60"/>
    </row>
    <row r="72" spans="1:9" s="90" customFormat="1" ht="20.25" x14ac:dyDescent="0.3">
      <c r="A72" s="99"/>
      <c r="B72" s="100"/>
      <c r="C72" s="101"/>
      <c r="D72" s="102"/>
      <c r="E72" s="103"/>
      <c r="F72" s="104"/>
      <c r="G72" s="105" t="s">
        <v>2</v>
      </c>
      <c r="H72" s="106">
        <f>COUNTIF(I72:I72,"=С")</f>
        <v>1</v>
      </c>
      <c r="I72" s="329" t="s">
        <v>23</v>
      </c>
    </row>
    <row r="73" spans="1:9" s="90" customFormat="1" ht="20.25" x14ac:dyDescent="0.3">
      <c r="A73" s="107" t="s">
        <v>15</v>
      </c>
      <c r="B73" s="46" t="s">
        <v>21</v>
      </c>
      <c r="C73" s="92">
        <v>68669</v>
      </c>
      <c r="D73" s="47">
        <v>1</v>
      </c>
      <c r="E73" s="93" t="s">
        <v>48</v>
      </c>
      <c r="F73" s="108" t="s">
        <v>54</v>
      </c>
      <c r="G73" s="50" t="s">
        <v>6</v>
      </c>
      <c r="H73" s="51">
        <f>COUNTIF(I73:I73,"&gt;0")</f>
        <v>1</v>
      </c>
      <c r="I73" s="330">
        <v>8</v>
      </c>
    </row>
    <row r="74" spans="1:9" s="90" customFormat="1" ht="21" thickBot="1" x14ac:dyDescent="0.35">
      <c r="A74" s="109"/>
      <c r="B74" s="54"/>
      <c r="C74" s="110"/>
      <c r="D74" s="56"/>
      <c r="E74" s="54"/>
      <c r="F74" s="111"/>
      <c r="G74" s="117" t="s">
        <v>7</v>
      </c>
      <c r="H74" s="59">
        <f>COUNTIF(I74:I74,"&gt;0")</f>
        <v>0</v>
      </c>
      <c r="I74" s="60"/>
    </row>
    <row r="75" spans="1:9" s="90" customFormat="1" ht="20.25" x14ac:dyDescent="0.3">
      <c r="A75" s="99"/>
      <c r="B75" s="100"/>
      <c r="C75" s="101"/>
      <c r="D75" s="102"/>
      <c r="E75" s="103"/>
      <c r="F75" s="104"/>
      <c r="G75" s="118" t="s">
        <v>2</v>
      </c>
      <c r="H75" s="106">
        <f>COUNTIF(I75:I75,"=С")</f>
        <v>0</v>
      </c>
      <c r="I75" s="44"/>
    </row>
    <row r="76" spans="1:9" s="90" customFormat="1" ht="20.25" x14ac:dyDescent="0.3">
      <c r="A76" s="107"/>
      <c r="B76" s="46"/>
      <c r="C76" s="92"/>
      <c r="D76" s="47"/>
      <c r="E76" s="93" t="s">
        <v>41</v>
      </c>
      <c r="F76" s="309" t="s">
        <v>59</v>
      </c>
      <c r="G76" s="115" t="s">
        <v>6</v>
      </c>
      <c r="H76" s="51">
        <f>COUNTIF(I76:I76,"&gt;0")</f>
        <v>0</v>
      </c>
      <c r="I76" s="52"/>
    </row>
    <row r="77" spans="1:9" s="90" customFormat="1" ht="21" thickBot="1" x14ac:dyDescent="0.35">
      <c r="A77" s="109"/>
      <c r="B77" s="54"/>
      <c r="C77" s="110"/>
      <c r="D77" s="56"/>
      <c r="E77" s="54"/>
      <c r="F77" s="111"/>
      <c r="G77" s="117" t="s">
        <v>7</v>
      </c>
      <c r="H77" s="59">
        <f>COUNTIF(I77:I77,"&gt;0")</f>
        <v>0</v>
      </c>
      <c r="I77" s="114"/>
    </row>
    <row r="78" spans="1:9" s="90" customFormat="1" ht="20.25" x14ac:dyDescent="0.3">
      <c r="A78" s="99"/>
      <c r="B78" s="100"/>
      <c r="C78" s="101"/>
      <c r="D78" s="102"/>
      <c r="E78" s="103"/>
      <c r="F78" s="104"/>
      <c r="G78" s="105" t="s">
        <v>2</v>
      </c>
      <c r="H78" s="106">
        <f>COUNTIF(I78:I78,"=С")</f>
        <v>1</v>
      </c>
      <c r="I78" s="329" t="s">
        <v>23</v>
      </c>
    </row>
    <row r="79" spans="1:9" s="90" customFormat="1" ht="20.25" x14ac:dyDescent="0.3">
      <c r="A79" s="107" t="s">
        <v>15</v>
      </c>
      <c r="B79" s="46" t="s">
        <v>21</v>
      </c>
      <c r="C79" s="92">
        <v>68604</v>
      </c>
      <c r="D79" s="47">
        <v>1</v>
      </c>
      <c r="E79" s="93" t="s">
        <v>48</v>
      </c>
      <c r="F79" s="108" t="s">
        <v>55</v>
      </c>
      <c r="G79" s="50" t="s">
        <v>6</v>
      </c>
      <c r="H79" s="51">
        <f>COUNTIF(I79:I79,"&gt;0")</f>
        <v>1</v>
      </c>
      <c r="I79" s="330">
        <v>8</v>
      </c>
    </row>
    <row r="80" spans="1:9" s="90" customFormat="1" ht="21" thickBot="1" x14ac:dyDescent="0.35">
      <c r="A80" s="109"/>
      <c r="B80" s="54"/>
      <c r="C80" s="110"/>
      <c r="D80" s="56"/>
      <c r="E80" s="54"/>
      <c r="F80" s="111"/>
      <c r="G80" s="117" t="s">
        <v>7</v>
      </c>
      <c r="H80" s="59">
        <f>COUNTIF(I80:I80,"&gt;0")</f>
        <v>0</v>
      </c>
      <c r="I80" s="60"/>
    </row>
    <row r="81" spans="1:9" s="165" customFormat="1" ht="20.25" x14ac:dyDescent="0.3">
      <c r="A81" s="99"/>
      <c r="B81" s="100"/>
      <c r="C81" s="101"/>
      <c r="D81" s="102"/>
      <c r="E81" s="103"/>
      <c r="F81" s="104"/>
      <c r="G81" s="105" t="s">
        <v>2</v>
      </c>
      <c r="H81" s="106">
        <f>COUNTIF(I81:I81,"=С")</f>
        <v>1</v>
      </c>
      <c r="I81" s="329" t="s">
        <v>23</v>
      </c>
    </row>
    <row r="82" spans="1:9" s="165" customFormat="1" ht="20.25" x14ac:dyDescent="0.3">
      <c r="A82" s="107" t="s">
        <v>21</v>
      </c>
      <c r="B82" s="46" t="s">
        <v>21</v>
      </c>
      <c r="C82" s="92">
        <v>69584</v>
      </c>
      <c r="D82" s="47">
        <v>1</v>
      </c>
      <c r="E82" s="93" t="s">
        <v>41</v>
      </c>
      <c r="F82" s="108" t="s">
        <v>79</v>
      </c>
      <c r="G82" s="50" t="s">
        <v>6</v>
      </c>
      <c r="H82" s="51">
        <f>COUNTIF(I82:I82,"&gt;0")</f>
        <v>1</v>
      </c>
      <c r="I82" s="330">
        <v>8</v>
      </c>
    </row>
    <row r="83" spans="1:9" s="165" customFormat="1" ht="21" thickBot="1" x14ac:dyDescent="0.35">
      <c r="A83" s="109"/>
      <c r="B83" s="54"/>
      <c r="C83" s="110"/>
      <c r="D83" s="56"/>
      <c r="E83" s="54"/>
      <c r="F83" s="111"/>
      <c r="G83" s="173" t="s">
        <v>7</v>
      </c>
      <c r="H83" s="174">
        <f>COUNTIF(I83:I83,"&gt;0")</f>
        <v>0</v>
      </c>
      <c r="I83" s="60"/>
    </row>
    <row r="84" spans="1:9" s="90" customFormat="1" ht="20.25" x14ac:dyDescent="0.3">
      <c r="A84" s="99"/>
      <c r="B84" s="100"/>
      <c r="C84" s="101"/>
      <c r="D84" s="102"/>
      <c r="E84" s="103"/>
      <c r="F84" s="104"/>
      <c r="G84" s="105" t="s">
        <v>2</v>
      </c>
      <c r="H84" s="106">
        <f>COUNTIF(I84:I84,"=С")</f>
        <v>1</v>
      </c>
      <c r="I84" s="329" t="s">
        <v>23</v>
      </c>
    </row>
    <row r="85" spans="1:9" s="90" customFormat="1" ht="20.25" x14ac:dyDescent="0.3">
      <c r="A85" s="107" t="s">
        <v>15</v>
      </c>
      <c r="B85" s="46" t="s">
        <v>21</v>
      </c>
      <c r="C85" s="92">
        <v>68606</v>
      </c>
      <c r="D85" s="47">
        <v>1</v>
      </c>
      <c r="E85" s="93" t="s">
        <v>43</v>
      </c>
      <c r="F85" s="108" t="s">
        <v>56</v>
      </c>
      <c r="G85" s="50" t="s">
        <v>6</v>
      </c>
      <c r="H85" s="51">
        <f>COUNTIF(I85:I85,"&gt;0")</f>
        <v>1</v>
      </c>
      <c r="I85" s="330">
        <v>8</v>
      </c>
    </row>
    <row r="86" spans="1:9" s="90" customFormat="1" ht="21" thickBot="1" x14ac:dyDescent="0.35">
      <c r="A86" s="109"/>
      <c r="B86" s="54"/>
      <c r="C86" s="110"/>
      <c r="D86" s="56"/>
      <c r="E86" s="54"/>
      <c r="F86" s="111"/>
      <c r="G86" s="117" t="s">
        <v>7</v>
      </c>
      <c r="H86" s="59">
        <f>COUNTIF(I86:I86,"&gt;0")</f>
        <v>0</v>
      </c>
      <c r="I86" s="60"/>
    </row>
    <row r="87" spans="1:9" s="90" customFormat="1" ht="20.25" x14ac:dyDescent="0.3">
      <c r="A87" s="99"/>
      <c r="B87" s="100"/>
      <c r="C87" s="101"/>
      <c r="D87" s="102"/>
      <c r="E87" s="103"/>
      <c r="F87" s="104"/>
      <c r="G87" s="105" t="s">
        <v>2</v>
      </c>
      <c r="H87" s="106">
        <f>COUNTIF(I87:I87,"=С")</f>
        <v>1</v>
      </c>
      <c r="I87" s="329" t="s">
        <v>23</v>
      </c>
    </row>
    <row r="88" spans="1:9" s="90" customFormat="1" ht="20.25" x14ac:dyDescent="0.3">
      <c r="A88" s="107" t="s">
        <v>15</v>
      </c>
      <c r="B88" s="46" t="s">
        <v>21</v>
      </c>
      <c r="C88" s="92">
        <v>68607</v>
      </c>
      <c r="D88" s="47">
        <v>1</v>
      </c>
      <c r="E88" s="93" t="s">
        <v>48</v>
      </c>
      <c r="F88" s="108" t="s">
        <v>57</v>
      </c>
      <c r="G88" s="50" t="s">
        <v>6</v>
      </c>
      <c r="H88" s="51">
        <f>COUNTIF(I88:I88,"&gt;0")</f>
        <v>1</v>
      </c>
      <c r="I88" s="330">
        <v>8</v>
      </c>
    </row>
    <row r="89" spans="1:9" s="90" customFormat="1" ht="21" thickBot="1" x14ac:dyDescent="0.35">
      <c r="A89" s="109"/>
      <c r="B89" s="54"/>
      <c r="C89" s="110"/>
      <c r="D89" s="56"/>
      <c r="E89" s="54"/>
      <c r="F89" s="111"/>
      <c r="G89" s="117" t="s">
        <v>7</v>
      </c>
      <c r="H89" s="59">
        <f>COUNTIF(I89:I89,"&gt;0")</f>
        <v>0</v>
      </c>
      <c r="I89" s="60"/>
    </row>
    <row r="90" spans="1:9" s="90" customFormat="1" ht="20.25" x14ac:dyDescent="0.3">
      <c r="A90" s="99"/>
      <c r="B90" s="100"/>
      <c r="C90" s="101"/>
      <c r="D90" s="102"/>
      <c r="E90" s="103"/>
      <c r="F90" s="104"/>
      <c r="G90" s="105" t="s">
        <v>2</v>
      </c>
      <c r="H90" s="106">
        <f>COUNTIF(I90:I90,"=С")</f>
        <v>1</v>
      </c>
      <c r="I90" s="329" t="s">
        <v>23</v>
      </c>
    </row>
    <row r="91" spans="1:9" s="90" customFormat="1" ht="20.25" x14ac:dyDescent="0.3">
      <c r="A91" s="107" t="s">
        <v>15</v>
      </c>
      <c r="B91" s="46" t="s">
        <v>21</v>
      </c>
      <c r="C91" s="92">
        <v>68629</v>
      </c>
      <c r="D91" s="47">
        <v>1</v>
      </c>
      <c r="E91" s="93" t="s">
        <v>48</v>
      </c>
      <c r="F91" s="108" t="s">
        <v>58</v>
      </c>
      <c r="G91" s="50" t="s">
        <v>6</v>
      </c>
      <c r="H91" s="51">
        <f>COUNTIF(I91:I91,"&gt;0")</f>
        <v>1</v>
      </c>
      <c r="I91" s="330">
        <v>8</v>
      </c>
    </row>
    <row r="92" spans="1:9" s="90" customFormat="1" ht="21" thickBot="1" x14ac:dyDescent="0.35">
      <c r="A92" s="109"/>
      <c r="B92" s="54"/>
      <c r="C92" s="110"/>
      <c r="D92" s="56"/>
      <c r="E92" s="54"/>
      <c r="F92" s="111"/>
      <c r="G92" s="117" t="s">
        <v>7</v>
      </c>
      <c r="H92" s="59">
        <f>COUNTIF(I92:I92,"&gt;0")</f>
        <v>0</v>
      </c>
      <c r="I92" s="60"/>
    </row>
    <row r="93" spans="1:9" s="90" customFormat="1" ht="20.25" x14ac:dyDescent="0.3">
      <c r="A93" s="99"/>
      <c r="B93" s="100"/>
      <c r="C93" s="101"/>
      <c r="D93" s="102"/>
      <c r="E93" s="103"/>
      <c r="F93" s="104"/>
      <c r="G93" s="118" t="s">
        <v>2</v>
      </c>
      <c r="H93" s="106">
        <f>COUNTIF(I93:I93,"=С")</f>
        <v>0</v>
      </c>
      <c r="I93" s="44"/>
    </row>
    <row r="94" spans="1:9" s="90" customFormat="1" ht="20.25" x14ac:dyDescent="0.3">
      <c r="A94" s="107"/>
      <c r="B94" s="46"/>
      <c r="C94" s="92"/>
      <c r="D94" s="47"/>
      <c r="E94" s="93" t="s">
        <v>41</v>
      </c>
      <c r="F94" s="309" t="s">
        <v>59</v>
      </c>
      <c r="G94" s="115" t="s">
        <v>6</v>
      </c>
      <c r="H94" s="51">
        <f>COUNTIF(I94:I94,"&gt;0")</f>
        <v>0</v>
      </c>
      <c r="I94" s="52"/>
    </row>
    <row r="95" spans="1:9" s="90" customFormat="1" ht="21" thickBot="1" x14ac:dyDescent="0.35">
      <c r="A95" s="109"/>
      <c r="B95" s="54"/>
      <c r="C95" s="110"/>
      <c r="D95" s="56"/>
      <c r="E95" s="54"/>
      <c r="F95" s="111"/>
      <c r="G95" s="117" t="s">
        <v>7</v>
      </c>
      <c r="H95" s="59">
        <f>COUNTIF(I95:I95,"&gt;0")</f>
        <v>0</v>
      </c>
      <c r="I95" s="114"/>
    </row>
    <row r="96" spans="1:9" s="90" customFormat="1" x14ac:dyDescent="0.2">
      <c r="A96" s="119"/>
      <c r="B96" s="119"/>
      <c r="C96" s="120" t="s">
        <v>12</v>
      </c>
      <c r="D96" s="120">
        <f>SUM(D36:D95)</f>
        <v>15</v>
      </c>
      <c r="E96" s="121"/>
      <c r="F96" s="121"/>
      <c r="G96" s="121"/>
      <c r="H96" s="121"/>
      <c r="I96" s="122"/>
    </row>
    <row r="97" spans="1:9" s="90" customFormat="1" x14ac:dyDescent="0.2">
      <c r="A97" s="79"/>
      <c r="B97" s="79"/>
      <c r="C97" s="79"/>
      <c r="D97" s="79"/>
      <c r="E97" s="79"/>
      <c r="F97" s="80" t="s">
        <v>37</v>
      </c>
      <c r="G97" s="81"/>
      <c r="H97" s="81"/>
      <c r="I97" s="81">
        <f t="shared" ref="I97" si="18">COUNT(I104,I107,I110,I113,I116,I119,I122,I125,I128,I131,I134,I137,I140,I143,I146,I149,I152,I155,I158,I161,I164,I167,I170,I173,I176,I179,I182,I185,I188,I194,I197,I200,I203,I206,I209,I212,I215,I218)</f>
        <v>0</v>
      </c>
    </row>
    <row r="98" spans="1:9" s="90" customFormat="1" x14ac:dyDescent="0.2">
      <c r="A98" s="79"/>
      <c r="B98" s="79"/>
      <c r="C98" s="79"/>
      <c r="D98" s="79"/>
      <c r="E98" s="79"/>
      <c r="F98" s="80" t="s">
        <v>38</v>
      </c>
      <c r="G98" s="83"/>
      <c r="H98" s="83"/>
      <c r="I98" s="123">
        <f t="shared" ref="I98" si="19">COUNTIF(I102:I218,"&gt;0")</f>
        <v>14</v>
      </c>
    </row>
    <row r="99" spans="1:9" s="90" customFormat="1" x14ac:dyDescent="0.2">
      <c r="A99" s="79"/>
      <c r="B99" s="79"/>
      <c r="C99" s="79"/>
      <c r="D99" s="79"/>
      <c r="E99" s="79"/>
      <c r="F99" s="80" t="s">
        <v>60</v>
      </c>
      <c r="G99" s="81"/>
      <c r="H99" s="81"/>
      <c r="I99" s="82">
        <f t="shared" ref="I99" si="20">SUM(I103,I106,I109,I112,I115,I118,I121,I124,I127,I130,I133,I136,I139,I142,I145,I148,I151,I154,I157,I160,I163,I166,I169,I172,I175,I178,I181,I184,I187,I193,I196,I199,I202,I205,I208,I211,I214,I217)/11</f>
        <v>14</v>
      </c>
    </row>
    <row r="100" spans="1:9" s="90" customFormat="1" x14ac:dyDescent="0.2">
      <c r="A100" s="35"/>
      <c r="B100" s="35"/>
      <c r="C100" s="35"/>
      <c r="D100" s="35"/>
      <c r="E100" s="35"/>
      <c r="F100" s="34" t="s">
        <v>13</v>
      </c>
      <c r="G100" s="32"/>
      <c r="H100" s="34"/>
      <c r="I100" s="35" t="s">
        <v>106</v>
      </c>
    </row>
    <row r="101" spans="1:9" s="90" customFormat="1" ht="15" thickBot="1" x14ac:dyDescent="0.25">
      <c r="A101" s="35"/>
      <c r="B101" s="35"/>
      <c r="C101" s="35"/>
      <c r="D101" s="35"/>
      <c r="E101" s="35"/>
      <c r="F101" s="34"/>
      <c r="G101" s="35"/>
      <c r="H101" s="34"/>
      <c r="I101" s="35">
        <v>11</v>
      </c>
    </row>
    <row r="102" spans="1:9" ht="18.75" x14ac:dyDescent="0.3">
      <c r="A102" s="124"/>
      <c r="B102" s="125"/>
      <c r="C102" s="126"/>
      <c r="D102" s="127"/>
      <c r="E102" s="128"/>
      <c r="F102" s="129"/>
      <c r="G102" s="130" t="s">
        <v>2</v>
      </c>
      <c r="H102" s="131">
        <f>COUNTIF(I102:I102,"=С")</f>
        <v>0</v>
      </c>
      <c r="I102" s="133"/>
    </row>
    <row r="103" spans="1:9" ht="18.75" x14ac:dyDescent="0.3">
      <c r="A103" s="134"/>
      <c r="B103" s="135"/>
      <c r="C103" s="136"/>
      <c r="D103" s="137"/>
      <c r="E103" s="138" t="s">
        <v>22</v>
      </c>
      <c r="F103" s="310" t="s">
        <v>59</v>
      </c>
      <c r="G103" s="140" t="s">
        <v>6</v>
      </c>
      <c r="H103" s="141">
        <f>COUNTIF(I103:I103,"&gt;0")</f>
        <v>0</v>
      </c>
      <c r="I103" s="143"/>
    </row>
    <row r="104" spans="1:9" ht="19.5" thickBot="1" x14ac:dyDescent="0.35">
      <c r="A104" s="134"/>
      <c r="B104" s="135"/>
      <c r="C104" s="136"/>
      <c r="D104" s="137"/>
      <c r="E104" s="138"/>
      <c r="F104" s="145"/>
      <c r="G104" s="140" t="s">
        <v>7</v>
      </c>
      <c r="H104" s="141">
        <f>COUNTIF(I104:I104,"&gt;0")</f>
        <v>0</v>
      </c>
      <c r="I104" s="146"/>
    </row>
    <row r="105" spans="1:9" s="90" customFormat="1" ht="18.75" x14ac:dyDescent="0.3">
      <c r="A105" s="124"/>
      <c r="B105" s="125"/>
      <c r="C105" s="126"/>
      <c r="D105" s="125"/>
      <c r="E105" s="128"/>
      <c r="F105" s="129"/>
      <c r="G105" s="130" t="s">
        <v>2</v>
      </c>
      <c r="H105" s="131">
        <f>COUNTIF(I105:I105,"=С")</f>
        <v>1</v>
      </c>
      <c r="I105" s="132" t="s">
        <v>23</v>
      </c>
    </row>
    <row r="106" spans="1:9" s="90" customFormat="1" ht="18.75" x14ac:dyDescent="0.3">
      <c r="A106" s="134" t="s">
        <v>21</v>
      </c>
      <c r="B106" s="135" t="s">
        <v>21</v>
      </c>
      <c r="C106" s="136">
        <v>69661</v>
      </c>
      <c r="D106" s="135">
        <v>1</v>
      </c>
      <c r="E106" s="138" t="s">
        <v>22</v>
      </c>
      <c r="F106" s="139" t="s">
        <v>61</v>
      </c>
      <c r="G106" s="140" t="s">
        <v>6</v>
      </c>
      <c r="H106" s="141">
        <f>COUNTIF(I106:I106,"&gt;0")</f>
        <v>1</v>
      </c>
      <c r="I106" s="142">
        <v>11</v>
      </c>
    </row>
    <row r="107" spans="1:9" s="90" customFormat="1" ht="19.5" thickBot="1" x14ac:dyDescent="0.35">
      <c r="A107" s="147"/>
      <c r="B107" s="148"/>
      <c r="C107" s="149"/>
      <c r="D107" s="150"/>
      <c r="E107" s="151"/>
      <c r="F107" s="152"/>
      <c r="G107" s="153" t="s">
        <v>7</v>
      </c>
      <c r="H107" s="154">
        <f>COUNTIF(I107:I107,"&gt;0")</f>
        <v>0</v>
      </c>
      <c r="I107" s="155"/>
    </row>
    <row r="108" spans="1:9" s="165" customFormat="1" ht="18.75" x14ac:dyDescent="0.3">
      <c r="A108" s="156"/>
      <c r="B108" s="157"/>
      <c r="C108" s="158"/>
      <c r="D108" s="159"/>
      <c r="E108" s="160"/>
      <c r="F108" s="161"/>
      <c r="G108" s="162" t="s">
        <v>2</v>
      </c>
      <c r="H108" s="163">
        <f>COUNTIF(I108:I108,"=С")</f>
        <v>1</v>
      </c>
      <c r="I108" s="325" t="s">
        <v>23</v>
      </c>
    </row>
    <row r="109" spans="1:9" s="165" customFormat="1" ht="18.75" x14ac:dyDescent="0.3">
      <c r="A109" s="156" t="s">
        <v>21</v>
      </c>
      <c r="B109" s="157" t="s">
        <v>21</v>
      </c>
      <c r="C109" s="158">
        <v>68372</v>
      </c>
      <c r="D109" s="159">
        <v>1</v>
      </c>
      <c r="E109" s="160" t="s">
        <v>22</v>
      </c>
      <c r="F109" s="166" t="s">
        <v>62</v>
      </c>
      <c r="G109" s="162" t="s">
        <v>6</v>
      </c>
      <c r="H109" s="163">
        <f>COUNTIF(I109:I109,"&gt;0")</f>
        <v>1</v>
      </c>
      <c r="I109" s="142">
        <v>11</v>
      </c>
    </row>
    <row r="110" spans="1:9" s="165" customFormat="1" ht="19.5" thickBot="1" x14ac:dyDescent="0.35">
      <c r="A110" s="167"/>
      <c r="B110" s="168"/>
      <c r="C110" s="169"/>
      <c r="D110" s="170"/>
      <c r="E110" s="171"/>
      <c r="F110" s="172"/>
      <c r="G110" s="173" t="s">
        <v>7</v>
      </c>
      <c r="H110" s="174">
        <f>COUNTIF(I110:I110,"&gt;0")</f>
        <v>0</v>
      </c>
      <c r="I110" s="155"/>
    </row>
    <row r="111" spans="1:9" s="144" customFormat="1" ht="18.75" x14ac:dyDescent="0.3">
      <c r="A111" s="175"/>
      <c r="B111" s="176"/>
      <c r="C111" s="177"/>
      <c r="D111" s="178"/>
      <c r="E111" s="179"/>
      <c r="F111" s="180"/>
      <c r="G111" s="181" t="s">
        <v>2</v>
      </c>
      <c r="H111" s="182">
        <f>COUNTIF(I111:I111,"=С")</f>
        <v>0</v>
      </c>
      <c r="I111" s="164"/>
    </row>
    <row r="112" spans="1:9" s="144" customFormat="1" ht="18.75" x14ac:dyDescent="0.3">
      <c r="A112" s="156"/>
      <c r="B112" s="157"/>
      <c r="C112" s="183"/>
      <c r="D112" s="159"/>
      <c r="E112" s="160" t="s">
        <v>22</v>
      </c>
      <c r="F112" s="184" t="s">
        <v>59</v>
      </c>
      <c r="G112" s="162" t="s">
        <v>6</v>
      </c>
      <c r="H112" s="163">
        <f>COUNTIF(I112:I112,"&gt;0")</f>
        <v>0</v>
      </c>
      <c r="I112" s="143"/>
    </row>
    <row r="113" spans="1:9" s="144" customFormat="1" ht="19.5" thickBot="1" x14ac:dyDescent="0.35">
      <c r="A113" s="185"/>
      <c r="B113" s="186"/>
      <c r="C113" s="187"/>
      <c r="D113" s="188"/>
      <c r="E113" s="189"/>
      <c r="F113" s="190"/>
      <c r="G113" s="191" t="s">
        <v>7</v>
      </c>
      <c r="H113" s="192">
        <f>COUNTIF(I113:I113,"&gt;0")</f>
        <v>0</v>
      </c>
      <c r="I113" s="155"/>
    </row>
    <row r="114" spans="1:9" ht="18.75" x14ac:dyDescent="0.3">
      <c r="A114" s="124"/>
      <c r="B114" s="125"/>
      <c r="C114" s="126"/>
      <c r="D114" s="127"/>
      <c r="E114" s="128"/>
      <c r="F114" s="129"/>
      <c r="G114" s="130" t="s">
        <v>2</v>
      </c>
      <c r="H114" s="131">
        <f>COUNTIF(I114:I114,"=С")</f>
        <v>0</v>
      </c>
      <c r="I114" s="164"/>
    </row>
    <row r="115" spans="1:9" ht="18.75" x14ac:dyDescent="0.3">
      <c r="A115" s="134" t="s">
        <v>21</v>
      </c>
      <c r="B115" s="135" t="s">
        <v>21</v>
      </c>
      <c r="C115" s="136">
        <v>69644</v>
      </c>
      <c r="D115" s="137">
        <v>1</v>
      </c>
      <c r="E115" s="138" t="s">
        <v>22</v>
      </c>
      <c r="F115" s="193" t="s">
        <v>63</v>
      </c>
      <c r="G115" s="140" t="s">
        <v>6</v>
      </c>
      <c r="H115" s="141">
        <f>COUNTIF(I115:I115,"&gt;0")</f>
        <v>0</v>
      </c>
      <c r="I115" s="143"/>
    </row>
    <row r="116" spans="1:9" ht="19.5" thickBot="1" x14ac:dyDescent="0.35">
      <c r="A116" s="194"/>
      <c r="B116" s="195"/>
      <c r="C116" s="196"/>
      <c r="D116" s="197"/>
      <c r="E116" s="198"/>
      <c r="F116" s="199"/>
      <c r="G116" s="200" t="s">
        <v>7</v>
      </c>
      <c r="H116" s="201">
        <f>COUNTIF(I116:I116,"&gt;0")</f>
        <v>0</v>
      </c>
      <c r="I116" s="155"/>
    </row>
    <row r="117" spans="1:9" s="90" customFormat="1" ht="18.75" x14ac:dyDescent="0.3">
      <c r="A117" s="134"/>
      <c r="B117" s="135"/>
      <c r="C117" s="136"/>
      <c r="D117" s="203"/>
      <c r="E117" s="204"/>
      <c r="F117" s="205"/>
      <c r="G117" s="206" t="s">
        <v>2</v>
      </c>
      <c r="H117" s="207">
        <f>COUNTIF(I117:I117,"=С")</f>
        <v>0</v>
      </c>
      <c r="I117" s="133"/>
    </row>
    <row r="118" spans="1:9" s="90" customFormat="1" ht="18.75" x14ac:dyDescent="0.3">
      <c r="A118" s="134"/>
      <c r="B118" s="135"/>
      <c r="C118" s="136"/>
      <c r="D118" s="135"/>
      <c r="E118" s="138" t="s">
        <v>64</v>
      </c>
      <c r="F118" s="310" t="s">
        <v>59</v>
      </c>
      <c r="G118" s="140" t="s">
        <v>6</v>
      </c>
      <c r="H118" s="141">
        <f>COUNTIF(I118:I118,"&gt;0")</f>
        <v>0</v>
      </c>
      <c r="I118" s="143"/>
    </row>
    <row r="119" spans="1:9" s="90" customFormat="1" ht="19.5" thickBot="1" x14ac:dyDescent="0.35">
      <c r="A119" s="147"/>
      <c r="B119" s="148"/>
      <c r="C119" s="149"/>
      <c r="D119" s="150"/>
      <c r="E119" s="151"/>
      <c r="F119" s="152"/>
      <c r="G119" s="153" t="s">
        <v>7</v>
      </c>
      <c r="H119" s="154">
        <f>COUNTIF(I119:I119,"&gt;0")</f>
        <v>0</v>
      </c>
      <c r="I119" s="155"/>
    </row>
    <row r="120" spans="1:9" s="165" customFormat="1" ht="18.75" x14ac:dyDescent="0.3">
      <c r="A120" s="208"/>
      <c r="B120" s="209"/>
      <c r="C120" s="210"/>
      <c r="D120" s="211"/>
      <c r="E120" s="212"/>
      <c r="F120" s="213"/>
      <c r="G120" s="214" t="s">
        <v>2</v>
      </c>
      <c r="H120" s="215">
        <f>COUNTIF(I120:I120,"=С")</f>
        <v>1</v>
      </c>
      <c r="I120" s="325" t="s">
        <v>23</v>
      </c>
    </row>
    <row r="121" spans="1:9" s="165" customFormat="1" ht="18.75" x14ac:dyDescent="0.3">
      <c r="A121" s="156" t="s">
        <v>21</v>
      </c>
      <c r="B121" s="157" t="s">
        <v>21</v>
      </c>
      <c r="C121" s="158">
        <v>68360</v>
      </c>
      <c r="D121" s="159">
        <v>1</v>
      </c>
      <c r="E121" s="160" t="s">
        <v>64</v>
      </c>
      <c r="F121" s="166" t="s">
        <v>66</v>
      </c>
      <c r="G121" s="162" t="s">
        <v>6</v>
      </c>
      <c r="H121" s="163">
        <f>COUNTIF(I121:I121,"&gt;0")</f>
        <v>1</v>
      </c>
      <c r="I121" s="142">
        <v>11</v>
      </c>
    </row>
    <row r="122" spans="1:9" s="165" customFormat="1" ht="19.5" thickBot="1" x14ac:dyDescent="0.35">
      <c r="A122" s="167"/>
      <c r="B122" s="168"/>
      <c r="C122" s="169"/>
      <c r="D122" s="170"/>
      <c r="E122" s="171"/>
      <c r="F122" s="172"/>
      <c r="G122" s="173" t="s">
        <v>7</v>
      </c>
      <c r="H122" s="174">
        <f>COUNTIF(I122:I122,"&gt;0")</f>
        <v>0</v>
      </c>
      <c r="I122" s="155"/>
    </row>
    <row r="123" spans="1:9" s="165" customFormat="1" ht="18.75" x14ac:dyDescent="0.3">
      <c r="A123" s="175"/>
      <c r="B123" s="176"/>
      <c r="C123" s="177"/>
      <c r="D123" s="178"/>
      <c r="E123" s="179"/>
      <c r="F123" s="180"/>
      <c r="G123" s="181" t="s">
        <v>2</v>
      </c>
      <c r="H123" s="215">
        <f>COUNTIF(I123:I123,"=С")</f>
        <v>0</v>
      </c>
      <c r="I123" s="164"/>
    </row>
    <row r="124" spans="1:9" s="165" customFormat="1" ht="18.75" x14ac:dyDescent="0.3">
      <c r="A124" s="156"/>
      <c r="B124" s="157"/>
      <c r="C124" s="183"/>
      <c r="D124" s="159"/>
      <c r="E124" s="160" t="s">
        <v>16</v>
      </c>
      <c r="F124" s="184" t="s">
        <v>59</v>
      </c>
      <c r="G124" s="162" t="s">
        <v>6</v>
      </c>
      <c r="H124" s="163">
        <f>COUNTIF(I124:I124,"&gt;0")</f>
        <v>0</v>
      </c>
      <c r="I124" s="143"/>
    </row>
    <row r="125" spans="1:9" s="165" customFormat="1" ht="19.5" thickBot="1" x14ac:dyDescent="0.35">
      <c r="A125" s="185"/>
      <c r="B125" s="186"/>
      <c r="C125" s="187"/>
      <c r="D125" s="188"/>
      <c r="E125" s="189"/>
      <c r="F125" s="190"/>
      <c r="G125" s="191" t="s">
        <v>7</v>
      </c>
      <c r="H125" s="192">
        <v>0</v>
      </c>
      <c r="I125" s="155"/>
    </row>
    <row r="126" spans="1:9" ht="18.75" x14ac:dyDescent="0.3">
      <c r="A126" s="134"/>
      <c r="B126" s="135"/>
      <c r="C126" s="136"/>
      <c r="D126" s="203"/>
      <c r="E126" s="204"/>
      <c r="F126" s="205"/>
      <c r="G126" s="140" t="s">
        <v>2</v>
      </c>
      <c r="H126" s="141">
        <f>COUNTIF(I126:I126,"=С")</f>
        <v>0</v>
      </c>
      <c r="I126" s="133"/>
    </row>
    <row r="127" spans="1:9" ht="18.75" x14ac:dyDescent="0.3">
      <c r="A127" s="134"/>
      <c r="B127" s="135"/>
      <c r="C127" s="136"/>
      <c r="D127" s="135"/>
      <c r="E127" s="138" t="s">
        <v>16</v>
      </c>
      <c r="F127" s="310" t="s">
        <v>59</v>
      </c>
      <c r="G127" s="140" t="s">
        <v>6</v>
      </c>
      <c r="H127" s="141">
        <f>COUNTIF(I127:I127,"&gt;0")</f>
        <v>0</v>
      </c>
      <c r="I127" s="143"/>
    </row>
    <row r="128" spans="1:9" ht="19.5" thickBot="1" x14ac:dyDescent="0.35">
      <c r="A128" s="147"/>
      <c r="B128" s="148"/>
      <c r="C128" s="149"/>
      <c r="D128" s="150"/>
      <c r="E128" s="151"/>
      <c r="F128" s="152"/>
      <c r="G128" s="200" t="s">
        <v>7</v>
      </c>
      <c r="H128" s="201">
        <f>COUNTIF(I128:I128,"&gt;0")</f>
        <v>0</v>
      </c>
      <c r="I128" s="155"/>
    </row>
    <row r="129" spans="1:9" s="90" customFormat="1" ht="18.75" x14ac:dyDescent="0.3">
      <c r="A129" s="226"/>
      <c r="B129" s="203"/>
      <c r="C129" s="227"/>
      <c r="D129" s="203"/>
      <c r="E129" s="204"/>
      <c r="F129" s="205"/>
      <c r="G129" s="214" t="s">
        <v>2</v>
      </c>
      <c r="H129" s="215">
        <f>COUNTIF(I129:I129,"=С")</f>
        <v>1</v>
      </c>
      <c r="I129" s="325" t="s">
        <v>23</v>
      </c>
    </row>
    <row r="130" spans="1:9" s="90" customFormat="1" ht="18.75" x14ac:dyDescent="0.3">
      <c r="A130" s="134" t="s">
        <v>21</v>
      </c>
      <c r="B130" s="135" t="s">
        <v>21</v>
      </c>
      <c r="C130" s="136">
        <v>69588</v>
      </c>
      <c r="D130" s="135">
        <v>1</v>
      </c>
      <c r="E130" s="138" t="s">
        <v>16</v>
      </c>
      <c r="F130" s="228" t="s">
        <v>68</v>
      </c>
      <c r="G130" s="162" t="s">
        <v>6</v>
      </c>
      <c r="H130" s="163">
        <f>COUNTIF(I130:I130,"&gt;0")</f>
        <v>1</v>
      </c>
      <c r="I130" s="142">
        <v>11</v>
      </c>
    </row>
    <row r="131" spans="1:9" s="90" customFormat="1" ht="19.5" thickBot="1" x14ac:dyDescent="0.35">
      <c r="A131" s="229"/>
      <c r="B131" s="148"/>
      <c r="C131" s="149"/>
      <c r="D131" s="150"/>
      <c r="E131" s="151"/>
      <c r="F131" s="152"/>
      <c r="G131" s="173" t="s">
        <v>7</v>
      </c>
      <c r="H131" s="174">
        <f>COUNTIF(I131:I131,"&gt;0")</f>
        <v>0</v>
      </c>
      <c r="I131" s="155"/>
    </row>
    <row r="132" spans="1:9" ht="18.75" x14ac:dyDescent="0.3">
      <c r="A132" s="230"/>
      <c r="B132" s="231"/>
      <c r="C132" s="232"/>
      <c r="D132" s="233"/>
      <c r="E132" s="234"/>
      <c r="F132" s="235"/>
      <c r="G132" s="130" t="s">
        <v>2</v>
      </c>
      <c r="H132" s="131">
        <f>COUNTIF(I132:I132,"=С")</f>
        <v>1</v>
      </c>
      <c r="I132" s="132" t="s">
        <v>23</v>
      </c>
    </row>
    <row r="133" spans="1:9" ht="18.75" x14ac:dyDescent="0.3">
      <c r="A133" s="236" t="s">
        <v>21</v>
      </c>
      <c r="B133" s="237" t="s">
        <v>21</v>
      </c>
      <c r="C133" s="238">
        <v>68531</v>
      </c>
      <c r="D133" s="239">
        <v>1</v>
      </c>
      <c r="E133" s="240" t="s">
        <v>16</v>
      </c>
      <c r="F133" s="241" t="s">
        <v>69</v>
      </c>
      <c r="G133" s="140" t="s">
        <v>6</v>
      </c>
      <c r="H133" s="141">
        <f>COUNTIF(I133:I133,"&gt;0")</f>
        <v>1</v>
      </c>
      <c r="I133" s="142">
        <v>11</v>
      </c>
    </row>
    <row r="134" spans="1:9" ht="19.5" thickBot="1" x14ac:dyDescent="0.35">
      <c r="A134" s="242"/>
      <c r="B134" s="243"/>
      <c r="C134" s="244"/>
      <c r="D134" s="245"/>
      <c r="E134" s="246"/>
      <c r="F134" s="247"/>
      <c r="G134" s="153" t="s">
        <v>7</v>
      </c>
      <c r="H134" s="154">
        <f>COUNTIF(I134:I134,"&gt;0")</f>
        <v>0</v>
      </c>
      <c r="I134" s="155"/>
    </row>
    <row r="135" spans="1:9" ht="18.75" x14ac:dyDescent="0.3">
      <c r="A135" s="230"/>
      <c r="B135" s="231"/>
      <c r="C135" s="232"/>
      <c r="D135" s="233"/>
      <c r="E135" s="234"/>
      <c r="F135" s="235"/>
      <c r="G135" s="162" t="s">
        <v>2</v>
      </c>
      <c r="H135" s="163">
        <f>COUNTIF(I135:I135,"=С")</f>
        <v>1</v>
      </c>
      <c r="I135" s="325" t="s">
        <v>23</v>
      </c>
    </row>
    <row r="136" spans="1:9" ht="18.75" x14ac:dyDescent="0.3">
      <c r="A136" s="236" t="s">
        <v>21</v>
      </c>
      <c r="B136" s="237"/>
      <c r="C136" s="158">
        <v>69450</v>
      </c>
      <c r="D136" s="239">
        <v>1</v>
      </c>
      <c r="E136" s="240" t="s">
        <v>16</v>
      </c>
      <c r="F136" s="166" t="s">
        <v>70</v>
      </c>
      <c r="G136" s="162" t="s">
        <v>6</v>
      </c>
      <c r="H136" s="163">
        <f>COUNTIF(I136:I136,"&gt;0")</f>
        <v>1</v>
      </c>
      <c r="I136" s="142">
        <v>11</v>
      </c>
    </row>
    <row r="137" spans="1:9" ht="19.5" thickBot="1" x14ac:dyDescent="0.35">
      <c r="A137" s="242"/>
      <c r="B137" s="243"/>
      <c r="C137" s="244"/>
      <c r="D137" s="245"/>
      <c r="E137" s="246"/>
      <c r="F137" s="247"/>
      <c r="G137" s="173" t="s">
        <v>7</v>
      </c>
      <c r="H137" s="174">
        <f>COUNTIF(I137:I137,"&gt;0")</f>
        <v>0</v>
      </c>
      <c r="I137" s="155"/>
    </row>
    <row r="138" spans="1:9" ht="18.75" x14ac:dyDescent="0.3">
      <c r="A138" s="230"/>
      <c r="B138" s="231"/>
      <c r="C138" s="232"/>
      <c r="D138" s="233"/>
      <c r="E138" s="234"/>
      <c r="F138" s="235"/>
      <c r="G138" s="130" t="s">
        <v>2</v>
      </c>
      <c r="H138" s="131">
        <f>COUNTIF(I138:I138,"=С")</f>
        <v>0</v>
      </c>
      <c r="I138" s="133"/>
    </row>
    <row r="139" spans="1:9" ht="18.75" x14ac:dyDescent="0.3">
      <c r="A139" s="236"/>
      <c r="B139" s="237"/>
      <c r="C139" s="158"/>
      <c r="D139" s="239"/>
      <c r="E139" s="240" t="s">
        <v>16</v>
      </c>
      <c r="F139" s="184" t="s">
        <v>59</v>
      </c>
      <c r="G139" s="140" t="s">
        <v>6</v>
      </c>
      <c r="H139" s="141">
        <f>COUNTIF(I139:I139,"&gt;0")</f>
        <v>0</v>
      </c>
      <c r="I139" s="143"/>
    </row>
    <row r="140" spans="1:9" ht="19.5" thickBot="1" x14ac:dyDescent="0.35">
      <c r="A140" s="242"/>
      <c r="B140" s="243"/>
      <c r="C140" s="244"/>
      <c r="D140" s="245"/>
      <c r="E140" s="246"/>
      <c r="F140" s="247"/>
      <c r="G140" s="200" t="s">
        <v>7</v>
      </c>
      <c r="H140" s="201">
        <f>COUNTIF(I140:I140,"&gt;0")</f>
        <v>0</v>
      </c>
      <c r="I140" s="155"/>
    </row>
    <row r="141" spans="1:9" s="248" customFormat="1" ht="18.75" x14ac:dyDescent="0.3">
      <c r="A141" s="175"/>
      <c r="B141" s="176"/>
      <c r="C141" s="177"/>
      <c r="D141" s="178"/>
      <c r="E141" s="179"/>
      <c r="F141" s="180"/>
      <c r="G141" s="181" t="s">
        <v>2</v>
      </c>
      <c r="H141" s="182">
        <f>COUNTIF(I141:I141,"=С")</f>
        <v>0</v>
      </c>
      <c r="I141" s="133"/>
    </row>
    <row r="142" spans="1:9" s="248" customFormat="1" ht="18.75" x14ac:dyDescent="0.3">
      <c r="A142" s="156" t="s">
        <v>21</v>
      </c>
      <c r="B142" s="157" t="s">
        <v>21</v>
      </c>
      <c r="C142" s="158">
        <v>68458</v>
      </c>
      <c r="D142" s="159">
        <v>1</v>
      </c>
      <c r="E142" s="160" t="s">
        <v>16</v>
      </c>
      <c r="F142" s="166" t="s">
        <v>71</v>
      </c>
      <c r="G142" s="162" t="s">
        <v>6</v>
      </c>
      <c r="H142" s="163">
        <f>COUNTIF(I142:I142,"&gt;0")</f>
        <v>0</v>
      </c>
      <c r="I142" s="143"/>
    </row>
    <row r="143" spans="1:9" s="248" customFormat="1" ht="19.5" thickBot="1" x14ac:dyDescent="0.35">
      <c r="A143" s="185"/>
      <c r="B143" s="186"/>
      <c r="C143" s="187"/>
      <c r="D143" s="188"/>
      <c r="E143" s="189"/>
      <c r="F143" s="190"/>
      <c r="G143" s="191" t="s">
        <v>7</v>
      </c>
      <c r="H143" s="192">
        <f>COUNTIF(I143:I143,"&gt;0")</f>
        <v>0</v>
      </c>
      <c r="I143" s="202"/>
    </row>
    <row r="144" spans="1:9" s="90" customFormat="1" ht="18.75" x14ac:dyDescent="0.3">
      <c r="A144" s="124"/>
      <c r="B144" s="249"/>
      <c r="C144" s="250"/>
      <c r="D144" s="251"/>
      <c r="E144" s="252"/>
      <c r="F144" s="253"/>
      <c r="G144" s="130" t="s">
        <v>2</v>
      </c>
      <c r="H144" s="131">
        <f>COUNTIF(I144:I144,"=С")</f>
        <v>1</v>
      </c>
      <c r="I144" s="325" t="s">
        <v>23</v>
      </c>
    </row>
    <row r="145" spans="1:9" s="90" customFormat="1" ht="18.75" x14ac:dyDescent="0.3">
      <c r="A145" s="134" t="s">
        <v>67</v>
      </c>
      <c r="B145" s="216" t="s">
        <v>21</v>
      </c>
      <c r="C145" s="217">
        <v>68505</v>
      </c>
      <c r="D145" s="254">
        <v>1</v>
      </c>
      <c r="E145" s="219" t="s">
        <v>16</v>
      </c>
      <c r="F145" s="255" t="s">
        <v>72</v>
      </c>
      <c r="G145" s="140" t="s">
        <v>6</v>
      </c>
      <c r="H145" s="141">
        <f>COUNTIF(I145:I145,"&gt;0")</f>
        <v>1</v>
      </c>
      <c r="I145" s="142">
        <v>11</v>
      </c>
    </row>
    <row r="146" spans="1:9" s="90" customFormat="1" ht="19.5" thickBot="1" x14ac:dyDescent="0.35">
      <c r="A146" s="194"/>
      <c r="B146" s="221"/>
      <c r="C146" s="222"/>
      <c r="D146" s="223"/>
      <c r="E146" s="224"/>
      <c r="F146" s="225"/>
      <c r="G146" s="200" t="s">
        <v>7</v>
      </c>
      <c r="H146" s="201">
        <f>COUNTIF(I146:I146,"&gt;0")</f>
        <v>0</v>
      </c>
      <c r="I146" s="155"/>
    </row>
    <row r="147" spans="1:9" s="248" customFormat="1" ht="18.75" x14ac:dyDescent="0.3">
      <c r="A147" s="256"/>
      <c r="B147" s="257"/>
      <c r="C147" s="258"/>
      <c r="D147" s="259"/>
      <c r="E147" s="260"/>
      <c r="F147" s="261"/>
      <c r="G147" s="130" t="s">
        <v>2</v>
      </c>
      <c r="H147" s="131">
        <f>COUNTIF(I147:I147,"=С")</f>
        <v>0</v>
      </c>
      <c r="I147" s="164"/>
    </row>
    <row r="148" spans="1:9" s="248" customFormat="1" ht="18.75" x14ac:dyDescent="0.3">
      <c r="A148" s="256" t="s">
        <v>21</v>
      </c>
      <c r="B148" s="257" t="s">
        <v>21</v>
      </c>
      <c r="C148" s="258">
        <v>68151</v>
      </c>
      <c r="D148" s="259">
        <v>1</v>
      </c>
      <c r="E148" s="260" t="s">
        <v>16</v>
      </c>
      <c r="F148" s="262" t="s">
        <v>73</v>
      </c>
      <c r="G148" s="140" t="s">
        <v>6</v>
      </c>
      <c r="H148" s="141">
        <f>COUNTIF(I148:I148,"&gt;0")</f>
        <v>0</v>
      </c>
      <c r="I148" s="116" t="s">
        <v>44</v>
      </c>
    </row>
    <row r="149" spans="1:9" s="248" customFormat="1" ht="19.5" thickBot="1" x14ac:dyDescent="0.35">
      <c r="A149" s="263"/>
      <c r="B149" s="264"/>
      <c r="C149" s="265"/>
      <c r="D149" s="266"/>
      <c r="E149" s="267"/>
      <c r="F149" s="268"/>
      <c r="G149" s="200" t="s">
        <v>7</v>
      </c>
      <c r="H149" s="201">
        <f>COUNTIF(I149:I149,"&gt;0")</f>
        <v>0</v>
      </c>
      <c r="I149" s="155"/>
    </row>
    <row r="150" spans="1:9" s="248" customFormat="1" ht="18.75" x14ac:dyDescent="0.3">
      <c r="A150" s="256"/>
      <c r="B150" s="257"/>
      <c r="C150" s="258"/>
      <c r="D150" s="259"/>
      <c r="E150" s="260"/>
      <c r="F150" s="261"/>
      <c r="G150" s="130" t="s">
        <v>2</v>
      </c>
      <c r="H150" s="131">
        <f>COUNTIF(I150:I150,"=С")</f>
        <v>1</v>
      </c>
      <c r="I150" s="132" t="s">
        <v>23</v>
      </c>
    </row>
    <row r="151" spans="1:9" s="248" customFormat="1" ht="18.75" x14ac:dyDescent="0.3">
      <c r="A151" s="256" t="s">
        <v>21</v>
      </c>
      <c r="B151" s="257" t="s">
        <v>21</v>
      </c>
      <c r="C151" s="258">
        <v>68403</v>
      </c>
      <c r="D151" s="259">
        <v>1</v>
      </c>
      <c r="E151" s="260" t="s">
        <v>16</v>
      </c>
      <c r="F151" s="262" t="s">
        <v>74</v>
      </c>
      <c r="G151" s="140" t="s">
        <v>6</v>
      </c>
      <c r="H151" s="141">
        <f>COUNTIF(I151:I151,"&gt;0")</f>
        <v>1</v>
      </c>
      <c r="I151" s="142">
        <v>11</v>
      </c>
    </row>
    <row r="152" spans="1:9" s="248" customFormat="1" ht="19.5" thickBot="1" x14ac:dyDescent="0.35">
      <c r="A152" s="263"/>
      <c r="B152" s="264"/>
      <c r="C152" s="265"/>
      <c r="D152" s="266"/>
      <c r="E152" s="267"/>
      <c r="F152" s="268"/>
      <c r="G152" s="153" t="s">
        <v>7</v>
      </c>
      <c r="H152" s="154">
        <f>COUNTIF(I152:I152,"&gt;0")</f>
        <v>0</v>
      </c>
      <c r="I152" s="155"/>
    </row>
    <row r="153" spans="1:9" s="248" customFormat="1" ht="18.75" x14ac:dyDescent="0.3">
      <c r="A153" s="256"/>
      <c r="B153" s="257"/>
      <c r="C153" s="258"/>
      <c r="D153" s="259"/>
      <c r="E153" s="260"/>
      <c r="F153" s="261"/>
      <c r="G153" s="130" t="s">
        <v>2</v>
      </c>
      <c r="H153" s="131">
        <f>COUNTIF(I153:I153,"=С")</f>
        <v>1</v>
      </c>
      <c r="I153" s="132" t="s">
        <v>23</v>
      </c>
    </row>
    <row r="154" spans="1:9" s="248" customFormat="1" ht="18.75" x14ac:dyDescent="0.3">
      <c r="A154" s="256" t="s">
        <v>21</v>
      </c>
      <c r="B154" s="257" t="s">
        <v>21</v>
      </c>
      <c r="C154" s="258">
        <v>68406</v>
      </c>
      <c r="D154" s="259">
        <v>1</v>
      </c>
      <c r="E154" s="260" t="s">
        <v>16</v>
      </c>
      <c r="F154" s="262" t="s">
        <v>75</v>
      </c>
      <c r="G154" s="140" t="s">
        <v>6</v>
      </c>
      <c r="H154" s="141">
        <f>COUNTIF(I154:I154,"&gt;0")</f>
        <v>0</v>
      </c>
      <c r="I154" s="116" t="s">
        <v>44</v>
      </c>
    </row>
    <row r="155" spans="1:9" s="248" customFormat="1" ht="19.5" thickBot="1" x14ac:dyDescent="0.35">
      <c r="A155" s="263"/>
      <c r="B155" s="264"/>
      <c r="C155" s="265"/>
      <c r="D155" s="266"/>
      <c r="E155" s="267"/>
      <c r="F155" s="268"/>
      <c r="G155" s="153" t="s">
        <v>7</v>
      </c>
      <c r="H155" s="154">
        <f>COUNTIF(I155:I155,"&gt;0")</f>
        <v>0</v>
      </c>
      <c r="I155" s="155"/>
    </row>
    <row r="156" spans="1:9" s="165" customFormat="1" ht="18.75" x14ac:dyDescent="0.3">
      <c r="A156" s="208"/>
      <c r="B156" s="209"/>
      <c r="C156" s="210"/>
      <c r="D156" s="211"/>
      <c r="E156" s="212"/>
      <c r="F156" s="213"/>
      <c r="G156" s="214" t="s">
        <v>2</v>
      </c>
      <c r="H156" s="215">
        <f>COUNTIF(I156:I156,"=С")</f>
        <v>0</v>
      </c>
      <c r="I156" s="133"/>
    </row>
    <row r="157" spans="1:9" s="165" customFormat="1" ht="18.75" x14ac:dyDescent="0.3">
      <c r="A157" s="156"/>
      <c r="B157" s="157"/>
      <c r="C157" s="158"/>
      <c r="D157" s="159"/>
      <c r="E157" s="160" t="s">
        <v>16</v>
      </c>
      <c r="F157" s="184" t="s">
        <v>59</v>
      </c>
      <c r="G157" s="162" t="s">
        <v>6</v>
      </c>
      <c r="H157" s="163">
        <f>COUNTIF(I157:I157,"&gt;0")</f>
        <v>0</v>
      </c>
      <c r="I157" s="143"/>
    </row>
    <row r="158" spans="1:9" s="165" customFormat="1" ht="19.5" thickBot="1" x14ac:dyDescent="0.35">
      <c r="A158" s="167"/>
      <c r="B158" s="168"/>
      <c r="C158" s="169"/>
      <c r="D158" s="170"/>
      <c r="E158" s="171"/>
      <c r="F158" s="172"/>
      <c r="G158" s="173" t="s">
        <v>7</v>
      </c>
      <c r="H158" s="174">
        <f>COUNTIF(I158:I158,"&gt;0")</f>
        <v>0</v>
      </c>
      <c r="I158" s="155"/>
    </row>
    <row r="159" spans="1:9" s="269" customFormat="1" ht="18.75" x14ac:dyDescent="0.3">
      <c r="A159" s="175"/>
      <c r="B159" s="176"/>
      <c r="C159" s="177"/>
      <c r="D159" s="178"/>
      <c r="E159" s="179"/>
      <c r="F159" s="180"/>
      <c r="G159" s="181" t="s">
        <v>2</v>
      </c>
      <c r="H159" s="182">
        <f>COUNTIF(I159:I159,"=С")</f>
        <v>0</v>
      </c>
      <c r="I159" s="133"/>
    </row>
    <row r="160" spans="1:9" s="269" customFormat="1" ht="18.75" x14ac:dyDescent="0.3">
      <c r="A160" s="156" t="s">
        <v>21</v>
      </c>
      <c r="B160" s="157" t="s">
        <v>21</v>
      </c>
      <c r="C160" s="158">
        <v>69430</v>
      </c>
      <c r="D160" s="159">
        <v>1</v>
      </c>
      <c r="E160" s="160" t="s">
        <v>76</v>
      </c>
      <c r="F160" s="166" t="s">
        <v>77</v>
      </c>
      <c r="G160" s="162" t="s">
        <v>6</v>
      </c>
      <c r="H160" s="163">
        <f>COUNTIF(I160:I160,"&gt;0")</f>
        <v>0</v>
      </c>
      <c r="I160" s="143"/>
    </row>
    <row r="161" spans="1:9" s="269" customFormat="1" ht="19.5" thickBot="1" x14ac:dyDescent="0.35">
      <c r="A161" s="156"/>
      <c r="B161" s="157"/>
      <c r="C161" s="158"/>
      <c r="D161" s="159"/>
      <c r="E161" s="160"/>
      <c r="F161" s="161"/>
      <c r="G161" s="191" t="s">
        <v>7</v>
      </c>
      <c r="H161" s="192">
        <f>COUNTIF(I161:I161,"&gt;0")</f>
        <v>0</v>
      </c>
      <c r="I161" s="202"/>
    </row>
    <row r="162" spans="1:9" s="165" customFormat="1" ht="18.75" x14ac:dyDescent="0.3">
      <c r="A162" s="208"/>
      <c r="B162" s="209"/>
      <c r="C162" s="210"/>
      <c r="D162" s="211"/>
      <c r="E162" s="212"/>
      <c r="F162" s="213"/>
      <c r="G162" s="130" t="s">
        <v>2</v>
      </c>
      <c r="H162" s="131">
        <f>COUNTIF(I162:I162,"=С")</f>
        <v>0</v>
      </c>
      <c r="I162" s="164"/>
    </row>
    <row r="163" spans="1:9" s="165" customFormat="1" ht="18.75" x14ac:dyDescent="0.3">
      <c r="A163" s="156" t="s">
        <v>21</v>
      </c>
      <c r="B163" s="157" t="s">
        <v>21</v>
      </c>
      <c r="C163" s="158">
        <v>68648</v>
      </c>
      <c r="D163" s="159">
        <v>1</v>
      </c>
      <c r="E163" s="160" t="s">
        <v>76</v>
      </c>
      <c r="F163" s="166" t="s">
        <v>78</v>
      </c>
      <c r="G163" s="140" t="s">
        <v>6</v>
      </c>
      <c r="H163" s="141">
        <f>COUNTIF(I163:I163,"&gt;0")</f>
        <v>0</v>
      </c>
      <c r="I163" s="143"/>
    </row>
    <row r="164" spans="1:9" s="165" customFormat="1" ht="19.5" thickBot="1" x14ac:dyDescent="0.35">
      <c r="A164" s="167"/>
      <c r="B164" s="168"/>
      <c r="C164" s="169"/>
      <c r="D164" s="170"/>
      <c r="E164" s="171"/>
      <c r="F164" s="172"/>
      <c r="G164" s="200" t="s">
        <v>7</v>
      </c>
      <c r="H164" s="201">
        <f>COUNTIF(I164:I164,"&gt;0")</f>
        <v>0</v>
      </c>
      <c r="I164" s="155"/>
    </row>
    <row r="165" spans="1:9" s="165" customFormat="1" ht="18.75" x14ac:dyDescent="0.3">
      <c r="A165" s="208"/>
      <c r="B165" s="209"/>
      <c r="C165" s="210"/>
      <c r="D165" s="211"/>
      <c r="E165" s="212"/>
      <c r="F165" s="213"/>
      <c r="G165" s="214" t="s">
        <v>2</v>
      </c>
      <c r="H165" s="215">
        <f>COUNTIF(I165:I165,"=С")</f>
        <v>0</v>
      </c>
      <c r="I165" s="133"/>
    </row>
    <row r="166" spans="1:9" s="165" customFormat="1" ht="18.75" x14ac:dyDescent="0.3">
      <c r="A166" s="156"/>
      <c r="B166" s="157"/>
      <c r="C166" s="158"/>
      <c r="D166" s="159"/>
      <c r="E166" s="160" t="s">
        <v>76</v>
      </c>
      <c r="F166" s="184" t="s">
        <v>59</v>
      </c>
      <c r="G166" s="162" t="s">
        <v>6</v>
      </c>
      <c r="H166" s="163">
        <f>COUNTIF(I166:I166,"&gt;0")</f>
        <v>0</v>
      </c>
      <c r="I166" s="143"/>
    </row>
    <row r="167" spans="1:9" s="165" customFormat="1" ht="19.5" thickBot="1" x14ac:dyDescent="0.35">
      <c r="A167" s="167"/>
      <c r="B167" s="168"/>
      <c r="C167" s="169"/>
      <c r="D167" s="170"/>
      <c r="E167" s="171"/>
      <c r="F167" s="172"/>
      <c r="G167" s="173" t="s">
        <v>7</v>
      </c>
      <c r="H167" s="174">
        <f>COUNTIF(I167:I167,"&gt;0")</f>
        <v>0</v>
      </c>
      <c r="I167" s="155"/>
    </row>
    <row r="168" spans="1:9" s="165" customFormat="1" ht="18.75" x14ac:dyDescent="0.3">
      <c r="A168" s="208"/>
      <c r="B168" s="209"/>
      <c r="C168" s="210"/>
      <c r="D168" s="211"/>
      <c r="E168" s="212"/>
      <c r="F168" s="213"/>
      <c r="G168" s="130" t="s">
        <v>2</v>
      </c>
      <c r="H168" s="131">
        <f>COUNTIF(I168:I168,"=С")</f>
        <v>1</v>
      </c>
      <c r="I168" s="132" t="s">
        <v>23</v>
      </c>
    </row>
    <row r="169" spans="1:9" s="165" customFormat="1" ht="18.75" x14ac:dyDescent="0.3">
      <c r="A169" s="156" t="s">
        <v>15</v>
      </c>
      <c r="B169" s="157" t="s">
        <v>21</v>
      </c>
      <c r="C169" s="158">
        <v>68691</v>
      </c>
      <c r="D169" s="159">
        <v>1</v>
      </c>
      <c r="E169" s="160" t="s">
        <v>76</v>
      </c>
      <c r="F169" s="166" t="s">
        <v>80</v>
      </c>
      <c r="G169" s="140" t="s">
        <v>6</v>
      </c>
      <c r="H169" s="141">
        <f>COUNTIF(I169:I169,"&gt;0")</f>
        <v>1</v>
      </c>
      <c r="I169" s="142">
        <v>11</v>
      </c>
    </row>
    <row r="170" spans="1:9" s="165" customFormat="1" ht="19.5" thickBot="1" x14ac:dyDescent="0.35">
      <c r="A170" s="167"/>
      <c r="B170" s="168"/>
      <c r="C170" s="169"/>
      <c r="D170" s="170"/>
      <c r="E170" s="171"/>
      <c r="F170" s="172"/>
      <c r="G170" s="153" t="s">
        <v>7</v>
      </c>
      <c r="H170" s="154">
        <f>COUNTIF(I170:I170,"&gt;0")</f>
        <v>0</v>
      </c>
      <c r="I170" s="155"/>
    </row>
    <row r="171" spans="1:9" s="248" customFormat="1" ht="18.75" x14ac:dyDescent="0.3">
      <c r="A171" s="256"/>
      <c r="B171" s="257"/>
      <c r="C171" s="258"/>
      <c r="D171" s="259"/>
      <c r="E171" s="260"/>
      <c r="F171" s="261"/>
      <c r="G171" s="214" t="s">
        <v>2</v>
      </c>
      <c r="H171" s="215">
        <f>COUNTIF(I171:I171,"=С")</f>
        <v>1</v>
      </c>
      <c r="I171" s="325" t="s">
        <v>23</v>
      </c>
    </row>
    <row r="172" spans="1:9" s="248" customFormat="1" ht="18.75" x14ac:dyDescent="0.3">
      <c r="A172" s="256" t="s">
        <v>21</v>
      </c>
      <c r="B172" s="257" t="s">
        <v>21</v>
      </c>
      <c r="C172" s="258">
        <v>69627</v>
      </c>
      <c r="D172" s="259">
        <v>1</v>
      </c>
      <c r="E172" s="260" t="s">
        <v>20</v>
      </c>
      <c r="F172" s="262" t="s">
        <v>81</v>
      </c>
      <c r="G172" s="162" t="s">
        <v>6</v>
      </c>
      <c r="H172" s="163">
        <f>COUNTIF(I172:I172,"&gt;0")</f>
        <v>1</v>
      </c>
      <c r="I172" s="142">
        <v>11</v>
      </c>
    </row>
    <row r="173" spans="1:9" s="248" customFormat="1" ht="19.5" thickBot="1" x14ac:dyDescent="0.35">
      <c r="A173" s="263"/>
      <c r="B173" s="264"/>
      <c r="C173" s="265"/>
      <c r="D173" s="266"/>
      <c r="E173" s="267"/>
      <c r="F173" s="268"/>
      <c r="G173" s="173" t="s">
        <v>7</v>
      </c>
      <c r="H173" s="174">
        <f>COUNTIF(I173:I173,"&gt;0")</f>
        <v>0</v>
      </c>
      <c r="I173" s="155"/>
    </row>
    <row r="174" spans="1:9" s="90" customFormat="1" ht="18.75" x14ac:dyDescent="0.3">
      <c r="A174" s="230"/>
      <c r="B174" s="231"/>
      <c r="C174" s="232"/>
      <c r="D174" s="233"/>
      <c r="E174" s="234"/>
      <c r="F174" s="235"/>
      <c r="G174" s="214" t="s">
        <v>2</v>
      </c>
      <c r="H174" s="215">
        <f>COUNTIF(I174:I174,"=С")</f>
        <v>1</v>
      </c>
      <c r="I174" s="325" t="s">
        <v>23</v>
      </c>
    </row>
    <row r="175" spans="1:9" ht="23.25" customHeight="1" x14ac:dyDescent="0.3">
      <c r="A175" s="236" t="s">
        <v>21</v>
      </c>
      <c r="B175" s="237" t="s">
        <v>21</v>
      </c>
      <c r="C175" s="238">
        <v>69533</v>
      </c>
      <c r="D175" s="239">
        <v>1</v>
      </c>
      <c r="E175" s="240" t="s">
        <v>20</v>
      </c>
      <c r="F175" s="270" t="s">
        <v>82</v>
      </c>
      <c r="G175" s="162" t="s">
        <v>6</v>
      </c>
      <c r="H175" s="163">
        <f>COUNTIF(I175:I175,"&gt;0")</f>
        <v>1</v>
      </c>
      <c r="I175" s="142">
        <v>11</v>
      </c>
    </row>
    <row r="176" spans="1:9" ht="19.5" thickBot="1" x14ac:dyDescent="0.35">
      <c r="A176" s="242"/>
      <c r="B176" s="243"/>
      <c r="C176" s="244"/>
      <c r="D176" s="245"/>
      <c r="E176" s="246"/>
      <c r="F176" s="247"/>
      <c r="G176" s="173" t="s">
        <v>7</v>
      </c>
      <c r="H176" s="174">
        <f>COUNTIF(I176:I176,"&gt;0")</f>
        <v>0</v>
      </c>
      <c r="I176" s="155"/>
    </row>
    <row r="177" spans="1:9" s="165" customFormat="1" ht="18.75" x14ac:dyDescent="0.3">
      <c r="A177" s="311" t="s">
        <v>83</v>
      </c>
      <c r="B177" s="157"/>
      <c r="C177" s="158"/>
      <c r="D177" s="159"/>
      <c r="E177" s="160"/>
      <c r="F177" s="161"/>
      <c r="G177" s="130" t="s">
        <v>2</v>
      </c>
      <c r="H177" s="131">
        <f>COUNTIF(I177:I177,"=С")</f>
        <v>0</v>
      </c>
      <c r="I177" s="164"/>
    </row>
    <row r="178" spans="1:9" s="165" customFormat="1" ht="18.75" x14ac:dyDescent="0.3">
      <c r="A178" s="312" t="s">
        <v>21</v>
      </c>
      <c r="B178" s="157" t="s">
        <v>21</v>
      </c>
      <c r="C178" s="158">
        <v>68154</v>
      </c>
      <c r="D178" s="159">
        <v>1</v>
      </c>
      <c r="E178" s="160" t="s">
        <v>76</v>
      </c>
      <c r="F178" s="271" t="s">
        <v>84</v>
      </c>
      <c r="G178" s="140" t="s">
        <v>6</v>
      </c>
      <c r="H178" s="141">
        <f>COUNTIF(I178:I178,"&gt;0")</f>
        <v>0</v>
      </c>
      <c r="I178" s="143"/>
    </row>
    <row r="179" spans="1:9" s="165" customFormat="1" ht="19.5" thickBot="1" x14ac:dyDescent="0.35">
      <c r="A179" s="313"/>
      <c r="B179" s="186"/>
      <c r="C179" s="187"/>
      <c r="D179" s="188"/>
      <c r="E179" s="189"/>
      <c r="F179" s="190"/>
      <c r="G179" s="200" t="s">
        <v>7</v>
      </c>
      <c r="H179" s="201">
        <f>COUNTIF(I179:I179,"&gt;0")</f>
        <v>0</v>
      </c>
      <c r="I179" s="155"/>
    </row>
    <row r="180" spans="1:9" s="165" customFormat="1" ht="18.75" x14ac:dyDescent="0.3">
      <c r="A180" s="256"/>
      <c r="B180" s="257"/>
      <c r="C180" s="258"/>
      <c r="D180" s="257"/>
      <c r="E180" s="260"/>
      <c r="F180" s="261"/>
      <c r="G180" s="130" t="s">
        <v>2</v>
      </c>
      <c r="H180" s="131">
        <f>COUNTIF(I180:I180,"=С")</f>
        <v>1</v>
      </c>
      <c r="I180" s="132" t="s">
        <v>23</v>
      </c>
    </row>
    <row r="181" spans="1:9" s="165" customFormat="1" ht="18.75" x14ac:dyDescent="0.3">
      <c r="A181" s="256" t="s">
        <v>21</v>
      </c>
      <c r="B181" s="257" t="s">
        <v>21</v>
      </c>
      <c r="C181" s="258">
        <v>68421</v>
      </c>
      <c r="D181" s="257">
        <v>1</v>
      </c>
      <c r="E181" s="260" t="s">
        <v>20</v>
      </c>
      <c r="F181" s="262" t="s">
        <v>85</v>
      </c>
      <c r="G181" s="140" t="s">
        <v>6</v>
      </c>
      <c r="H181" s="141">
        <f>COUNTIF(I181:I181,"&gt;0")</f>
        <v>1</v>
      </c>
      <c r="I181" s="142">
        <v>11</v>
      </c>
    </row>
    <row r="182" spans="1:9" s="165" customFormat="1" ht="19.5" thickBot="1" x14ac:dyDescent="0.35">
      <c r="A182" s="272"/>
      <c r="B182" s="273"/>
      <c r="C182" s="274"/>
      <c r="D182" s="273"/>
      <c r="E182" s="275"/>
      <c r="F182" s="276"/>
      <c r="G182" s="153" t="s">
        <v>7</v>
      </c>
      <c r="H182" s="154">
        <f>COUNTIF(I182:I182,"&gt;0")</f>
        <v>0</v>
      </c>
      <c r="I182" s="155"/>
    </row>
    <row r="183" spans="1:9" ht="18.75" x14ac:dyDescent="0.3">
      <c r="A183" s="277"/>
      <c r="B183" s="216"/>
      <c r="C183" s="217"/>
      <c r="D183" s="218"/>
      <c r="E183" s="219"/>
      <c r="F183" s="220"/>
      <c r="G183" s="181" t="s">
        <v>2</v>
      </c>
      <c r="H183" s="182">
        <f>COUNTIF(I183:I183,"=С")</f>
        <v>0</v>
      </c>
      <c r="I183" s="133"/>
    </row>
    <row r="184" spans="1:9" ht="18.75" x14ac:dyDescent="0.3">
      <c r="A184" s="277" t="s">
        <v>67</v>
      </c>
      <c r="B184" s="216" t="s">
        <v>21</v>
      </c>
      <c r="C184" s="217">
        <v>69664</v>
      </c>
      <c r="D184" s="254">
        <v>1</v>
      </c>
      <c r="E184" s="219" t="s">
        <v>16</v>
      </c>
      <c r="F184" s="255" t="s">
        <v>86</v>
      </c>
      <c r="G184" s="162" t="s">
        <v>6</v>
      </c>
      <c r="H184" s="163">
        <f>COUNTIF(I184:I184,"&gt;0")</f>
        <v>0</v>
      </c>
      <c r="I184" s="143"/>
    </row>
    <row r="185" spans="1:9" ht="19.5" thickBot="1" x14ac:dyDescent="0.35">
      <c r="A185" s="277"/>
      <c r="B185" s="216"/>
      <c r="C185" s="217"/>
      <c r="D185" s="218"/>
      <c r="E185" s="219"/>
      <c r="F185" s="220"/>
      <c r="G185" s="191" t="s">
        <v>7</v>
      </c>
      <c r="H185" s="192">
        <f>COUNTIF(I185:I185,"&gt;0")</f>
        <v>0</v>
      </c>
      <c r="I185" s="202"/>
    </row>
    <row r="186" spans="1:9" ht="18.75" x14ac:dyDescent="0.3">
      <c r="A186" s="230"/>
      <c r="B186" s="231"/>
      <c r="C186" s="232"/>
      <c r="D186" s="233"/>
      <c r="E186" s="234"/>
      <c r="F186" s="314"/>
      <c r="G186" s="326" t="s">
        <v>2</v>
      </c>
      <c r="H186" s="131">
        <f>COUNTIF(I186:I186,"=С")</f>
        <v>0</v>
      </c>
      <c r="I186" s="164"/>
    </row>
    <row r="187" spans="1:9" ht="18.75" x14ac:dyDescent="0.3">
      <c r="A187" s="236" t="s">
        <v>15</v>
      </c>
      <c r="B187" s="237" t="s">
        <v>21</v>
      </c>
      <c r="C187" s="158">
        <v>69455</v>
      </c>
      <c r="D187" s="159">
        <v>1</v>
      </c>
      <c r="E187" s="240" t="s">
        <v>20</v>
      </c>
      <c r="F187" s="315" t="s">
        <v>87</v>
      </c>
      <c r="G187" s="327" t="s">
        <v>6</v>
      </c>
      <c r="H187" s="141">
        <f>COUNTIF(I187:I187,"&gt;0")</f>
        <v>0</v>
      </c>
      <c r="I187" s="116" t="s">
        <v>44</v>
      </c>
    </row>
    <row r="188" spans="1:9" ht="19.5" thickBot="1" x14ac:dyDescent="0.35">
      <c r="A188" s="278"/>
      <c r="B188" s="279"/>
      <c r="C188" s="280"/>
      <c r="D188" s="281"/>
      <c r="E188" s="282"/>
      <c r="F188" s="316"/>
      <c r="G188" s="328" t="s">
        <v>7</v>
      </c>
      <c r="H188" s="154">
        <f>COUNTIF(I188:I188,"&gt;0")</f>
        <v>0</v>
      </c>
      <c r="I188" s="155"/>
    </row>
    <row r="189" spans="1:9" ht="18.75" x14ac:dyDescent="0.3">
      <c r="A189" s="230"/>
      <c r="B189" s="231"/>
      <c r="C189" s="232"/>
      <c r="D189" s="233"/>
      <c r="E189" s="234"/>
      <c r="F189" s="235"/>
      <c r="G189" s="130" t="s">
        <v>2</v>
      </c>
      <c r="H189" s="131">
        <f>COUNTIF(I189:I189,"=С")</f>
        <v>0</v>
      </c>
      <c r="I189" s="164"/>
    </row>
    <row r="190" spans="1:9" ht="18.75" x14ac:dyDescent="0.3">
      <c r="A190" s="236" t="s">
        <v>15</v>
      </c>
      <c r="B190" s="237" t="s">
        <v>21</v>
      </c>
      <c r="C190" s="158">
        <v>69445</v>
      </c>
      <c r="D190" s="159">
        <v>1</v>
      </c>
      <c r="E190" s="240" t="s">
        <v>20</v>
      </c>
      <c r="F190" s="166" t="s">
        <v>88</v>
      </c>
      <c r="G190" s="140" t="s">
        <v>6</v>
      </c>
      <c r="H190" s="141">
        <f>COUNTIF(I190:I190,"&gt;0")</f>
        <v>0</v>
      </c>
      <c r="I190" s="143"/>
    </row>
    <row r="191" spans="1:9" ht="19.5" thickBot="1" x14ac:dyDescent="0.35">
      <c r="A191" s="278"/>
      <c r="B191" s="279"/>
      <c r="C191" s="280"/>
      <c r="D191" s="281"/>
      <c r="E191" s="282"/>
      <c r="F191" s="283"/>
      <c r="G191" s="200" t="s">
        <v>7</v>
      </c>
      <c r="H191" s="201">
        <f>COUNTIF(I191:I191,"&gt;0")</f>
        <v>0</v>
      </c>
      <c r="I191" s="155"/>
    </row>
    <row r="192" spans="1:9" ht="18.75" x14ac:dyDescent="0.3">
      <c r="A192" s="236"/>
      <c r="B192" s="237"/>
      <c r="C192" s="238"/>
      <c r="D192" s="239"/>
      <c r="E192" s="240"/>
      <c r="F192" s="284"/>
      <c r="G192" s="181" t="s">
        <v>2</v>
      </c>
      <c r="H192" s="182">
        <f>COUNTIF(I192:I192,"=С")</f>
        <v>0</v>
      </c>
      <c r="I192" s="133"/>
    </row>
    <row r="193" spans="1:9" ht="18.75" x14ac:dyDescent="0.3">
      <c r="A193" s="236" t="s">
        <v>21</v>
      </c>
      <c r="B193" s="237" t="s">
        <v>21</v>
      </c>
      <c r="C193" s="238">
        <v>69432</v>
      </c>
      <c r="D193" s="159">
        <v>1</v>
      </c>
      <c r="E193" s="240" t="s">
        <v>20</v>
      </c>
      <c r="F193" s="241" t="s">
        <v>89</v>
      </c>
      <c r="G193" s="162" t="s">
        <v>6</v>
      </c>
      <c r="H193" s="163">
        <f>COUNTIF(I193:I193,"&gt;0")</f>
        <v>0</v>
      </c>
      <c r="I193" s="143"/>
    </row>
    <row r="194" spans="1:9" ht="19.5" thickBot="1" x14ac:dyDescent="0.35">
      <c r="A194" s="236"/>
      <c r="B194" s="237"/>
      <c r="C194" s="238"/>
      <c r="D194" s="239"/>
      <c r="E194" s="240"/>
      <c r="F194" s="284"/>
      <c r="G194" s="191" t="s">
        <v>7</v>
      </c>
      <c r="H194" s="192">
        <f>COUNTIF(I194:I194,"&gt;0")</f>
        <v>0</v>
      </c>
      <c r="I194" s="202"/>
    </row>
    <row r="195" spans="1:9" ht="18.75" x14ac:dyDescent="0.3">
      <c r="A195" s="124"/>
      <c r="B195" s="125"/>
      <c r="C195" s="126"/>
      <c r="D195" s="127"/>
      <c r="E195" s="128"/>
      <c r="F195" s="129"/>
      <c r="G195" s="130" t="s">
        <v>2</v>
      </c>
      <c r="H195" s="131">
        <f>COUNTIF(I195:I195,"=С")</f>
        <v>0</v>
      </c>
      <c r="I195" s="133"/>
    </row>
    <row r="196" spans="1:9" ht="18.75" x14ac:dyDescent="0.3">
      <c r="A196" s="134"/>
      <c r="B196" s="135"/>
      <c r="C196" s="136"/>
      <c r="D196" s="137"/>
      <c r="E196" s="138" t="s">
        <v>20</v>
      </c>
      <c r="F196" s="317" t="s">
        <v>59</v>
      </c>
      <c r="G196" s="140" t="s">
        <v>6</v>
      </c>
      <c r="H196" s="141">
        <f>COUNTIF(I196:I196,"&gt;0")</f>
        <v>0</v>
      </c>
      <c r="I196" s="143"/>
    </row>
    <row r="197" spans="1:9" ht="19.5" thickBot="1" x14ac:dyDescent="0.35">
      <c r="A197" s="147"/>
      <c r="B197" s="148"/>
      <c r="C197" s="149"/>
      <c r="D197" s="285"/>
      <c r="E197" s="286"/>
      <c r="F197" s="287"/>
      <c r="G197" s="153" t="s">
        <v>7</v>
      </c>
      <c r="H197" s="154">
        <f>COUNTIF(I197:I197,"&gt;0")</f>
        <v>0</v>
      </c>
      <c r="I197" s="155"/>
    </row>
    <row r="198" spans="1:9" ht="18.75" x14ac:dyDescent="0.3">
      <c r="A198" s="236"/>
      <c r="B198" s="237"/>
      <c r="C198" s="238"/>
      <c r="D198" s="239"/>
      <c r="E198" s="240"/>
      <c r="F198" s="284"/>
      <c r="G198" s="214" t="s">
        <v>2</v>
      </c>
      <c r="H198" s="215">
        <f>COUNTIF(I198:I198,"=С")</f>
        <v>1</v>
      </c>
      <c r="I198" s="325" t="s">
        <v>23</v>
      </c>
    </row>
    <row r="199" spans="1:9" ht="18.75" x14ac:dyDescent="0.3">
      <c r="A199" s="236" t="s">
        <v>21</v>
      </c>
      <c r="B199" s="237" t="s">
        <v>21</v>
      </c>
      <c r="C199" s="238">
        <v>68690</v>
      </c>
      <c r="D199" s="159">
        <v>1</v>
      </c>
      <c r="E199" s="240" t="s">
        <v>20</v>
      </c>
      <c r="F199" s="241" t="s">
        <v>90</v>
      </c>
      <c r="G199" s="162" t="s">
        <v>6</v>
      </c>
      <c r="H199" s="163">
        <f>COUNTIF(I199:I199,"&gt;0")</f>
        <v>1</v>
      </c>
      <c r="I199" s="142">
        <v>11</v>
      </c>
    </row>
    <row r="200" spans="1:9" ht="19.5" thickBot="1" x14ac:dyDescent="0.35">
      <c r="A200" s="278"/>
      <c r="B200" s="279"/>
      <c r="C200" s="280"/>
      <c r="D200" s="281"/>
      <c r="E200" s="282"/>
      <c r="F200" s="283"/>
      <c r="G200" s="173" t="s">
        <v>7</v>
      </c>
      <c r="H200" s="174">
        <f>COUNTIF(I200:I200,"&gt;0")</f>
        <v>0</v>
      </c>
      <c r="I200" s="155"/>
    </row>
    <row r="201" spans="1:9" ht="18.75" x14ac:dyDescent="0.3">
      <c r="A201" s="236"/>
      <c r="B201" s="237"/>
      <c r="C201" s="238"/>
      <c r="D201" s="239"/>
      <c r="E201" s="240"/>
      <c r="F201" s="284"/>
      <c r="G201" s="130" t="s">
        <v>2</v>
      </c>
      <c r="H201" s="131">
        <f>COUNTIF(I201:I201,"=С")</f>
        <v>0</v>
      </c>
      <c r="I201" s="164"/>
    </row>
    <row r="202" spans="1:9" ht="18.75" x14ac:dyDescent="0.3">
      <c r="A202" s="236" t="s">
        <v>15</v>
      </c>
      <c r="B202" s="237" t="s">
        <v>21</v>
      </c>
      <c r="C202" s="238">
        <v>68634</v>
      </c>
      <c r="D202" s="159">
        <v>1</v>
      </c>
      <c r="E202" s="240" t="s">
        <v>20</v>
      </c>
      <c r="F202" s="241" t="s">
        <v>91</v>
      </c>
      <c r="G202" s="140" t="s">
        <v>6</v>
      </c>
      <c r="H202" s="141">
        <f>COUNTIF(I202:I202,"&gt;0")</f>
        <v>0</v>
      </c>
      <c r="I202" s="143"/>
    </row>
    <row r="203" spans="1:9" ht="19.5" thickBot="1" x14ac:dyDescent="0.35">
      <c r="A203" s="278"/>
      <c r="B203" s="279"/>
      <c r="C203" s="280"/>
      <c r="D203" s="281"/>
      <c r="E203" s="282"/>
      <c r="F203" s="283"/>
      <c r="G203" s="200" t="s">
        <v>7</v>
      </c>
      <c r="H203" s="201">
        <f>COUNTIF(I203:I203,"&gt;0")</f>
        <v>0</v>
      </c>
      <c r="I203" s="155"/>
    </row>
    <row r="204" spans="1:9" ht="18.75" x14ac:dyDescent="0.3">
      <c r="A204" s="236"/>
      <c r="B204" s="237"/>
      <c r="C204" s="238"/>
      <c r="D204" s="239"/>
      <c r="E204" s="240"/>
      <c r="F204" s="284"/>
      <c r="G204" s="130" t="s">
        <v>2</v>
      </c>
      <c r="H204" s="131">
        <f>COUNTIF(I204:I204,"=С")</f>
        <v>0</v>
      </c>
      <c r="I204" s="164"/>
    </row>
    <row r="205" spans="1:9" ht="18.75" x14ac:dyDescent="0.3">
      <c r="A205" s="236" t="s">
        <v>15</v>
      </c>
      <c r="B205" s="237" t="s">
        <v>21</v>
      </c>
      <c r="C205" s="238">
        <v>68681</v>
      </c>
      <c r="D205" s="159">
        <v>1</v>
      </c>
      <c r="E205" s="240" t="s">
        <v>20</v>
      </c>
      <c r="F205" s="241" t="s">
        <v>92</v>
      </c>
      <c r="G205" s="140" t="s">
        <v>6</v>
      </c>
      <c r="H205" s="141">
        <f>COUNTIF(I205:I205,"&gt;0")</f>
        <v>0</v>
      </c>
      <c r="I205" s="143"/>
    </row>
    <row r="206" spans="1:9" ht="19.5" thickBot="1" x14ac:dyDescent="0.35">
      <c r="A206" s="278"/>
      <c r="B206" s="279"/>
      <c r="C206" s="280"/>
      <c r="D206" s="281"/>
      <c r="E206" s="282"/>
      <c r="F206" s="283"/>
      <c r="G206" s="200" t="s">
        <v>7</v>
      </c>
      <c r="H206" s="201">
        <f>COUNTIF(I206:I206,"&gt;0")</f>
        <v>0</v>
      </c>
      <c r="I206" s="155"/>
    </row>
    <row r="207" spans="1:9" s="165" customFormat="1" ht="18.75" x14ac:dyDescent="0.3">
      <c r="A207" s="124"/>
      <c r="B207" s="125"/>
      <c r="C207" s="126"/>
      <c r="D207" s="127"/>
      <c r="E207" s="128"/>
      <c r="F207" s="129"/>
      <c r="G207" s="130" t="s">
        <v>2</v>
      </c>
      <c r="H207" s="131">
        <f>COUNTIF(I207:I207,"=С")</f>
        <v>1</v>
      </c>
      <c r="I207" s="132" t="s">
        <v>23</v>
      </c>
    </row>
    <row r="208" spans="1:9" s="165" customFormat="1" ht="18.75" x14ac:dyDescent="0.3">
      <c r="A208" s="134" t="s">
        <v>21</v>
      </c>
      <c r="B208" s="135" t="s">
        <v>21</v>
      </c>
      <c r="C208" s="136">
        <v>68073</v>
      </c>
      <c r="D208" s="137">
        <v>1</v>
      </c>
      <c r="E208" s="138" t="s">
        <v>102</v>
      </c>
      <c r="F208" s="228" t="s">
        <v>19</v>
      </c>
      <c r="G208" s="140" t="s">
        <v>6</v>
      </c>
      <c r="H208" s="141">
        <f>COUNTIF(I208:I208,"&gt;0")</f>
        <v>1</v>
      </c>
      <c r="I208" s="142">
        <v>11</v>
      </c>
    </row>
    <row r="209" spans="1:9" s="165" customFormat="1" ht="19.5" thickBot="1" x14ac:dyDescent="0.35">
      <c r="A209" s="147"/>
      <c r="B209" s="148"/>
      <c r="C209" s="149"/>
      <c r="D209" s="285"/>
      <c r="E209" s="286"/>
      <c r="F209" s="287"/>
      <c r="G209" s="153" t="s">
        <v>7</v>
      </c>
      <c r="H209" s="154">
        <f>COUNTIF(I209:I209,"&gt;0")</f>
        <v>0</v>
      </c>
      <c r="I209" s="155"/>
    </row>
    <row r="210" spans="1:9" s="165" customFormat="1" ht="18.75" x14ac:dyDescent="0.3">
      <c r="A210" s="256"/>
      <c r="B210" s="257"/>
      <c r="C210" s="258"/>
      <c r="D210" s="259"/>
      <c r="E210" s="260"/>
      <c r="F210" s="261"/>
      <c r="G210" s="130" t="s">
        <v>2</v>
      </c>
      <c r="H210" s="131">
        <f>COUNTIF(I210:I210,"=С")</f>
        <v>0</v>
      </c>
      <c r="I210" s="164"/>
    </row>
    <row r="211" spans="1:9" s="165" customFormat="1" ht="18.75" x14ac:dyDescent="0.3">
      <c r="A211" s="256" t="s">
        <v>21</v>
      </c>
      <c r="B211" s="257" t="s">
        <v>21</v>
      </c>
      <c r="C211" s="258">
        <v>68357</v>
      </c>
      <c r="D211" s="259">
        <v>1</v>
      </c>
      <c r="E211" s="260" t="s">
        <v>18</v>
      </c>
      <c r="F211" s="193" t="s">
        <v>93</v>
      </c>
      <c r="G211" s="140" t="s">
        <v>6</v>
      </c>
      <c r="H211" s="141">
        <f>COUNTIF(I211:I211,"&gt;0")</f>
        <v>0</v>
      </c>
      <c r="I211" s="143"/>
    </row>
    <row r="212" spans="1:9" s="165" customFormat="1" ht="19.5" thickBot="1" x14ac:dyDescent="0.35">
      <c r="A212" s="263"/>
      <c r="B212" s="264"/>
      <c r="C212" s="265"/>
      <c r="D212" s="266"/>
      <c r="E212" s="267"/>
      <c r="F212" s="268"/>
      <c r="G212" s="200" t="s">
        <v>7</v>
      </c>
      <c r="H212" s="201">
        <f>COUNTIF(I212:I212,"&gt;0")</f>
        <v>0</v>
      </c>
      <c r="I212" s="155"/>
    </row>
    <row r="213" spans="1:9" s="165" customFormat="1" ht="18.75" x14ac:dyDescent="0.3">
      <c r="A213" s="208"/>
      <c r="B213" s="209"/>
      <c r="C213" s="210"/>
      <c r="D213" s="209"/>
      <c r="E213" s="212"/>
      <c r="F213" s="213"/>
      <c r="G213" s="214" t="s">
        <v>2</v>
      </c>
      <c r="H213" s="215">
        <f>COUNTIF(I213:I213,"=С")</f>
        <v>0</v>
      </c>
      <c r="I213" s="133"/>
    </row>
    <row r="214" spans="1:9" s="165" customFormat="1" ht="18.75" x14ac:dyDescent="0.3">
      <c r="A214" s="156"/>
      <c r="B214" s="157"/>
      <c r="C214" s="158"/>
      <c r="D214" s="157"/>
      <c r="E214" s="160" t="s">
        <v>18</v>
      </c>
      <c r="F214" s="184" t="s">
        <v>59</v>
      </c>
      <c r="G214" s="162" t="s">
        <v>6</v>
      </c>
      <c r="H214" s="163">
        <f>COUNTIF(I214:I214,"&gt;0")</f>
        <v>0</v>
      </c>
      <c r="I214" s="143"/>
    </row>
    <row r="215" spans="1:9" s="165" customFormat="1" ht="19.5" thickBot="1" x14ac:dyDescent="0.35">
      <c r="A215" s="167"/>
      <c r="B215" s="168"/>
      <c r="C215" s="169"/>
      <c r="D215" s="168"/>
      <c r="E215" s="171"/>
      <c r="F215" s="172"/>
      <c r="G215" s="162" t="s">
        <v>7</v>
      </c>
      <c r="H215" s="163">
        <f>COUNTIF(I215:I215,"&gt;0")</f>
        <v>0</v>
      </c>
      <c r="I215" s="155"/>
    </row>
    <row r="216" spans="1:9" s="165" customFormat="1" ht="18.75" x14ac:dyDescent="0.3">
      <c r="A216" s="208"/>
      <c r="B216" s="209"/>
      <c r="C216" s="210"/>
      <c r="D216" s="209"/>
      <c r="E216" s="212"/>
      <c r="F216" s="213"/>
      <c r="G216" s="130" t="s">
        <v>2</v>
      </c>
      <c r="H216" s="131">
        <f>COUNTIF(I216:I216,"=С")</f>
        <v>0</v>
      </c>
      <c r="I216" s="164"/>
    </row>
    <row r="217" spans="1:9" s="165" customFormat="1" ht="18.75" x14ac:dyDescent="0.3">
      <c r="A217" s="156" t="s">
        <v>21</v>
      </c>
      <c r="B217" s="157" t="s">
        <v>21</v>
      </c>
      <c r="C217" s="158">
        <v>68649</v>
      </c>
      <c r="D217" s="157">
        <v>1</v>
      </c>
      <c r="E217" s="160" t="s">
        <v>18</v>
      </c>
      <c r="F217" s="166" t="s">
        <v>94</v>
      </c>
      <c r="G217" s="140" t="s">
        <v>6</v>
      </c>
      <c r="H217" s="141">
        <f>COUNTIF(I217:I217,"&gt;0")</f>
        <v>0</v>
      </c>
      <c r="I217" s="143"/>
    </row>
    <row r="218" spans="1:9" s="165" customFormat="1" ht="19.5" thickBot="1" x14ac:dyDescent="0.35">
      <c r="A218" s="167"/>
      <c r="B218" s="168"/>
      <c r="C218" s="169"/>
      <c r="D218" s="168"/>
      <c r="E218" s="171"/>
      <c r="F218" s="172"/>
      <c r="G218" s="200" t="s">
        <v>7</v>
      </c>
      <c r="H218" s="201">
        <f>COUNTIF(I218:I218,"&gt;0")</f>
        <v>0</v>
      </c>
      <c r="I218" s="155"/>
    </row>
    <row r="219" spans="1:9" x14ac:dyDescent="0.2">
      <c r="A219" s="288"/>
      <c r="B219" s="289"/>
      <c r="C219" s="290" t="s">
        <v>12</v>
      </c>
      <c r="D219" s="291">
        <f>COUNTA(D102:D218)</f>
        <v>29</v>
      </c>
      <c r="E219" s="292"/>
      <c r="F219" s="292"/>
      <c r="G219" s="292"/>
      <c r="H219" s="293"/>
      <c r="I219" s="293"/>
    </row>
    <row r="220" spans="1:9" x14ac:dyDescent="0.2">
      <c r="A220" s="294"/>
      <c r="B220" s="295"/>
      <c r="C220" s="296" t="s">
        <v>12</v>
      </c>
      <c r="D220" s="120">
        <f>COUNTA(D225:D230)</f>
        <v>0</v>
      </c>
      <c r="E220" s="121"/>
      <c r="F220" s="297" t="s">
        <v>95</v>
      </c>
      <c r="G220" s="298"/>
      <c r="H220" s="298"/>
      <c r="I220" s="299">
        <f t="shared" ref="I220" si="21">SUM(I225:I230)/11</f>
        <v>0</v>
      </c>
    </row>
    <row r="221" spans="1:9" x14ac:dyDescent="0.2">
      <c r="A221" s="300"/>
      <c r="B221" s="297"/>
      <c r="C221" s="301"/>
      <c r="D221" s="297"/>
      <c r="E221" s="297"/>
      <c r="F221" s="297" t="s">
        <v>96</v>
      </c>
      <c r="G221" s="120"/>
      <c r="H221" s="120"/>
      <c r="I221" s="120">
        <f t="shared" ref="I221" si="22">COUNTIF(I225:I230,"&gt;0")</f>
        <v>0</v>
      </c>
    </row>
    <row r="222" spans="1:9" x14ac:dyDescent="0.2">
      <c r="A222" s="302"/>
      <c r="B222" s="79"/>
      <c r="C222" s="303"/>
      <c r="D222" s="79"/>
      <c r="E222" s="79"/>
      <c r="F222" s="79" t="s">
        <v>37</v>
      </c>
      <c r="G222" s="120"/>
      <c r="H222" s="120"/>
      <c r="I222" s="299">
        <f t="shared" ref="I222" si="23">COUNT(I227,I230)</f>
        <v>0</v>
      </c>
    </row>
    <row r="223" spans="1:9" x14ac:dyDescent="0.2">
      <c r="A223" s="36"/>
      <c r="B223" s="35"/>
      <c r="C223" s="34"/>
      <c r="D223" s="35"/>
      <c r="E223" s="35"/>
      <c r="F223" s="34" t="s">
        <v>97</v>
      </c>
      <c r="G223" s="25"/>
      <c r="H223" s="27"/>
      <c r="I223" s="35" t="s">
        <v>106</v>
      </c>
    </row>
    <row r="224" spans="1:9" ht="15" thickBot="1" x14ac:dyDescent="0.25">
      <c r="A224" s="36"/>
      <c r="B224" s="35"/>
      <c r="C224" s="34"/>
      <c r="D224" s="35"/>
      <c r="E224" s="35"/>
      <c r="F224" s="34"/>
      <c r="G224" s="304"/>
      <c r="H224" s="305"/>
      <c r="I224" s="306">
        <v>11</v>
      </c>
    </row>
    <row r="225" spans="1:9" customFormat="1" ht="14.85" customHeight="1" x14ac:dyDescent="0.25">
      <c r="A225" s="208"/>
      <c r="B225" s="209"/>
      <c r="C225" s="210"/>
      <c r="D225" s="209"/>
      <c r="E225" s="212"/>
      <c r="F225" s="213"/>
      <c r="G225" s="12" t="s">
        <v>2</v>
      </c>
      <c r="H225" s="4">
        <f>COUNTIF(I225:I225,"=С")</f>
        <v>0</v>
      </c>
      <c r="I225" s="318"/>
    </row>
    <row r="226" spans="1:9" customFormat="1" ht="14.85" customHeight="1" x14ac:dyDescent="0.25">
      <c r="A226" s="156"/>
      <c r="B226" s="157"/>
      <c r="C226" s="158"/>
      <c r="D226" s="157"/>
      <c r="E226" s="160" t="s">
        <v>16</v>
      </c>
      <c r="F226" s="184" t="s">
        <v>59</v>
      </c>
      <c r="G226" s="12" t="s">
        <v>6</v>
      </c>
      <c r="H226" s="4">
        <f>COUNTIF(I226:I226,"&gt;0")</f>
        <v>0</v>
      </c>
      <c r="I226" s="319"/>
    </row>
    <row r="227" spans="1:9" customFormat="1" ht="14.85" customHeight="1" x14ac:dyDescent="0.25">
      <c r="A227" s="167"/>
      <c r="B227" s="168"/>
      <c r="C227" s="169"/>
      <c r="D227" s="168"/>
      <c r="E227" s="171"/>
      <c r="F227" s="172"/>
      <c r="G227" s="13" t="s">
        <v>7</v>
      </c>
      <c r="H227" s="6">
        <f>COUNTIF(I227:I227,"&gt;0")</f>
        <v>0</v>
      </c>
      <c r="I227" s="17"/>
    </row>
    <row r="228" spans="1:9" customFormat="1" ht="14.85" customHeight="1" x14ac:dyDescent="0.25">
      <c r="A228" s="320"/>
      <c r="B228" s="7"/>
      <c r="C228" s="8"/>
      <c r="D228" s="7"/>
      <c r="E228" s="14"/>
      <c r="F228" s="3"/>
      <c r="G228" s="12" t="s">
        <v>2</v>
      </c>
      <c r="H228" s="4">
        <f>COUNTIF(I228:I228,"=С")</f>
        <v>0</v>
      </c>
      <c r="I228" s="15"/>
    </row>
    <row r="229" spans="1:9" customFormat="1" ht="14.85" customHeight="1" x14ac:dyDescent="0.25">
      <c r="A229" s="321"/>
      <c r="B229" s="7"/>
      <c r="C229" s="8"/>
      <c r="D229" s="1"/>
      <c r="E229" s="2"/>
      <c r="F229" s="322" t="s">
        <v>98</v>
      </c>
      <c r="G229" s="12" t="s">
        <v>6</v>
      </c>
      <c r="H229" s="4">
        <f>COUNTIF(I229:I229,"&gt;0")</f>
        <v>0</v>
      </c>
      <c r="I229" s="16"/>
    </row>
    <row r="230" spans="1:9" customFormat="1" ht="14.85" customHeight="1" x14ac:dyDescent="0.25">
      <c r="A230" s="323"/>
      <c r="B230" s="9"/>
      <c r="C230" s="10"/>
      <c r="D230" s="5"/>
      <c r="E230" s="307"/>
      <c r="F230" s="308"/>
      <c r="G230" s="13" t="s">
        <v>7</v>
      </c>
      <c r="H230" s="6">
        <f>COUNTIF(I230:I230,"&gt;0")</f>
        <v>0</v>
      </c>
      <c r="I230" s="17"/>
    </row>
  </sheetData>
  <protectedRanges>
    <protectedRange algorithmName="SHA-512" hashValue="2kPuwHIiGKdeOydL9rOroQhXx4zNgLFUKQ2XfsZOTFNeQ9GDl/abcW5Usd6BS4gWv2kOEK/PrOo0bQg/JnVJfQ==" saltValue="wFP6yUwW6VYnT3/qh1DG/w==" spinCount="100000" sqref="I96" name="Диапазон1_1_1_9_1_2_1"/>
    <protectedRange algorithmName="SHA-512" hashValue="2kPuwHIiGKdeOydL9rOroQhXx4zNgLFUKQ2XfsZOTFNeQ9GDl/abcW5Usd6BS4gWv2kOEK/PrOo0bQg/JnVJfQ==" saltValue="wFP6yUwW6VYnT3/qh1DG/w==" spinCount="100000" sqref="I219" name="Диапазон1_1_1_9_1_2_2_1"/>
    <protectedRange algorithmName="SHA-512" hashValue="2kPuwHIiGKdeOydL9rOroQhXx4zNgLFUKQ2XfsZOTFNeQ9GDl/abcW5Usd6BS4gWv2kOEK/PrOo0bQg/JnVJfQ==" saltValue="wFP6yUwW6VYnT3/qh1DG/w==" spinCount="100000" sqref="H1 H3:H14 H36:H74 H78:H79 H81:H82 H84:H85 H87:H88 H90:H91" name="Диапазон1_1_3_2_1_3_3_3"/>
    <protectedRange algorithmName="SHA-512" hashValue="2kPuwHIiGKdeOydL9rOroQhXx4zNgLFUKQ2XfsZOTFNeQ9GDl/abcW5Usd6BS4gWv2kOEK/PrOo0bQg/JnVJfQ==" saltValue="wFP6yUwW6VYnT3/qh1DG/w==" spinCount="100000" sqref="H2" name="Диапазон1_1_3_1_2_1_1"/>
    <protectedRange algorithmName="SHA-512" hashValue="2kPuwHIiGKdeOydL9rOroQhXx4zNgLFUKQ2XfsZOTFNeQ9GDl/abcW5Usd6BS4gWv2kOEK/PrOo0bQg/JnVJfQ==" saltValue="wFP6yUwW6VYnT3/qh1DG/w==" spinCount="100000" sqref="H219" name="Диапазон1_1_1_9_1_1_1"/>
    <protectedRange algorithmName="SHA-512" hashValue="2kPuwHIiGKdeOydL9rOroQhXx4zNgLFUKQ2XfsZOTFNeQ9GDl/abcW5Usd6BS4gWv2kOEK/PrOo0bQg/JnVJfQ==" saltValue="wFP6yUwW6VYnT3/qh1DG/w==" spinCount="100000" sqref="G220:H220" name="Диапазон1_1_5_1_1_1_1_1"/>
    <protectedRange algorithmName="SHA-512" hashValue="2kPuwHIiGKdeOydL9rOroQhXx4zNgLFUKQ2XfsZOTFNeQ9GDl/abcW5Usd6BS4gWv2kOEK/PrOo0bQg/JnVJfQ==" saltValue="wFP6yUwW6VYnT3/qh1DG/w==" spinCount="100000" sqref="H15 H25 H17:H18" name="Диапазон1_1_9_1_1_1_2_2_1_3"/>
    <protectedRange algorithmName="SHA-512" hashValue="2kPuwHIiGKdeOydL9rOroQhXx4zNgLFUKQ2XfsZOTFNeQ9GDl/abcW5Usd6BS4gWv2kOEK/PrOo0bQg/JnVJfQ==" saltValue="wFP6yUwW6VYnT3/qh1DG/w==" spinCount="100000" sqref="H16" name="Диапазон1_1_9_1_1_1_2_2_3"/>
    <protectedRange algorithmName="SHA-512" hashValue="2kPuwHIiGKdeOydL9rOroQhXx4zNgLFUKQ2XfsZOTFNeQ9GDl/abcW5Usd6BS4gWv2kOEK/PrOo0bQg/JnVJfQ==" saltValue="wFP6yUwW6VYnT3/qh1DG/w==" spinCount="100000" sqref="H19:H20" name="Диапазон1_1_9_1_1_1_2_2_1_1_2"/>
    <protectedRange algorithmName="SHA-512" hashValue="2kPuwHIiGKdeOydL9rOroQhXx4zNgLFUKQ2XfsZOTFNeQ9GDl/abcW5Usd6BS4gWv2kOEK/PrOo0bQg/JnVJfQ==" saltValue="wFP6yUwW6VYnT3/qh1DG/w==" spinCount="100000" sqref="H75:H77 H86 H80 H89 H92:H95" name="Диапазон1_1_3_2_1_3_3_3_1"/>
  </protectedRanges>
  <conditionalFormatting sqref="I107 I227 I110 I102:I104 I137:I143 I134 I155:I161 I116:I119 I122:I128 I131:I132 I146 I149:I153 I164:I170 I173 I176 I179:I185 I188 I191 I194:I197 I200 I203 I206:I209 I212:I215 I218">
    <cfRule type="containsText" dxfId="118" priority="3650" operator="containsText" text="Б">
      <formula>NOT(ISERROR(SEARCH("Б",I102)))</formula>
    </cfRule>
  </conditionalFormatting>
  <conditionalFormatting sqref="I107">
    <cfRule type="containsText" dxfId="117" priority="3630" operator="containsText" text="Б">
      <formula>NOT(ISERROR(SEARCH("Б",I107)))</formula>
    </cfRule>
  </conditionalFormatting>
  <conditionalFormatting sqref="I102:I103">
    <cfRule type="containsText" dxfId="116" priority="3618" operator="containsText" text="Б">
      <formula>NOT(ISERROR(SEARCH("Б",I102)))</formula>
    </cfRule>
  </conditionalFormatting>
  <conditionalFormatting sqref="I102:I103">
    <cfRule type="containsText" dxfId="115" priority="3617" operator="containsText" text="Б">
      <formula>NOT(ISERROR(SEARCH("Б",I102)))</formula>
    </cfRule>
  </conditionalFormatting>
  <conditionalFormatting sqref="I114:I115">
    <cfRule type="containsText" dxfId="114" priority="3020" operator="containsText" text="Б">
      <formula>NOT(ISERROR(SEARCH("Б",I114)))</formula>
    </cfRule>
  </conditionalFormatting>
  <conditionalFormatting sqref="I111:I113">
    <cfRule type="containsText" dxfId="113" priority="3610" operator="containsText" text="Б">
      <formula>NOT(ISERROR(SEARCH("Б",I111)))</formula>
    </cfRule>
  </conditionalFormatting>
  <conditionalFormatting sqref="I111:I113">
    <cfRule type="containsText" dxfId="112" priority="3609" operator="containsText" text="Б">
      <formula>NOT(ISERROR(SEARCH("Б",I111)))</formula>
    </cfRule>
  </conditionalFormatting>
  <conditionalFormatting sqref="I111:I113">
    <cfRule type="containsText" dxfId="111" priority="3608" operator="containsText" text="Б">
      <formula>NOT(ISERROR(SEARCH("Б",I111)))</formula>
    </cfRule>
  </conditionalFormatting>
  <conditionalFormatting sqref="I195:I196">
    <cfRule type="containsText" dxfId="110" priority="3440" operator="containsText" text="Б">
      <formula>NOT(ISERROR(SEARCH("Б",I195)))</formula>
    </cfRule>
  </conditionalFormatting>
  <conditionalFormatting sqref="I162:I163">
    <cfRule type="containsText" dxfId="109" priority="1997" operator="containsText" text="Б">
      <formula>NOT(ISERROR(SEARCH("Б",I162)))</formula>
    </cfRule>
  </conditionalFormatting>
  <conditionalFormatting sqref="I162:I163">
    <cfRule type="containsText" dxfId="108" priority="2003" operator="containsText" text="Б">
      <formula>NOT(ISERROR(SEARCH("Б",I162)))</formula>
    </cfRule>
  </conditionalFormatting>
  <conditionalFormatting sqref="I162:I163">
    <cfRule type="containsText" dxfId="107" priority="2004" operator="containsText" text="Б">
      <formula>NOT(ISERROR(SEARCH("Б",I162)))</formula>
    </cfRule>
  </conditionalFormatting>
  <conditionalFormatting sqref="I162:I163">
    <cfRule type="containsText" dxfId="106" priority="1945" operator="containsText" text="Б">
      <formula>NOT(ISERROR(SEARCH("Б",I162)))</formula>
    </cfRule>
  </conditionalFormatting>
  <conditionalFormatting sqref="I162:I163">
    <cfRule type="containsText" dxfId="105" priority="1944" operator="containsText" text="Б">
      <formula>NOT(ISERROR(SEARCH("Б",I162)))</formula>
    </cfRule>
  </conditionalFormatting>
  <conditionalFormatting sqref="I162:I163">
    <cfRule type="containsText" dxfId="104" priority="1943" operator="containsText" text="Б">
      <formula>NOT(ISERROR(SEARCH("Б",I162)))</formula>
    </cfRule>
  </conditionalFormatting>
  <conditionalFormatting sqref="I159:I160">
    <cfRule type="containsText" dxfId="103" priority="2105" operator="containsText" text="Б">
      <formula>NOT(ISERROR(SEARCH("Б",I159)))</formula>
    </cfRule>
  </conditionalFormatting>
  <conditionalFormatting sqref="I159:I160">
    <cfRule type="containsText" dxfId="102" priority="2100" operator="containsText" text="Б">
      <formula>NOT(ISERROR(SEARCH("Б",I159)))</formula>
    </cfRule>
  </conditionalFormatting>
  <conditionalFormatting sqref="I159:I160">
    <cfRule type="containsText" dxfId="101" priority="2191" operator="containsText" text="Б">
      <formula>NOT(ISERROR(SEARCH("Б",I159)))</formula>
    </cfRule>
  </conditionalFormatting>
  <conditionalFormatting sqref="I159:I160">
    <cfRule type="containsText" dxfId="100" priority="2190" operator="containsText" text="Б">
      <formula>NOT(ISERROR(SEARCH("Б",I159)))</formula>
    </cfRule>
  </conditionalFormatting>
  <conditionalFormatting sqref="I141:I142">
    <cfRule type="containsText" dxfId="99" priority="3402" operator="containsText" text="Б">
      <formula>NOT(ISERROR(SEARCH("Б",I141)))</formula>
    </cfRule>
  </conditionalFormatting>
  <conditionalFormatting sqref="I141:I142">
    <cfRule type="containsText" dxfId="98" priority="3401" operator="containsText" text="Б">
      <formula>NOT(ISERROR(SEARCH("Б",I141)))</formula>
    </cfRule>
  </conditionalFormatting>
  <conditionalFormatting sqref="I147">
    <cfRule type="containsText" dxfId="97" priority="2393" operator="containsText" text="Б">
      <formula>NOT(ISERROR(SEARCH("Б",I147)))</formula>
    </cfRule>
  </conditionalFormatting>
  <conditionalFormatting sqref="I147">
    <cfRule type="containsText" dxfId="96" priority="2392" operator="containsText" text="Б">
      <formula>NOT(ISERROR(SEARCH("Б",I147)))</formula>
    </cfRule>
  </conditionalFormatting>
  <conditionalFormatting sqref="I147">
    <cfRule type="containsText" dxfId="95" priority="2391" operator="containsText" text="Б">
      <formula>NOT(ISERROR(SEARCH("Б",I147)))</formula>
    </cfRule>
  </conditionalFormatting>
  <conditionalFormatting sqref="I141:I142">
    <cfRule type="containsText" dxfId="94" priority="2627" operator="containsText" text="Б">
      <formula>NOT(ISERROR(SEARCH("Б",I141)))</formula>
    </cfRule>
  </conditionalFormatting>
  <conditionalFormatting sqref="I141:I142">
    <cfRule type="containsText" dxfId="93" priority="2626" operator="containsText" text="Б">
      <formula>NOT(ISERROR(SEARCH("Б",I141)))</formula>
    </cfRule>
  </conditionalFormatting>
  <conditionalFormatting sqref="I135:I136">
    <cfRule type="containsText" dxfId="92" priority="2714" operator="containsText" text="Б">
      <formula>NOT(ISERROR(SEARCH("Б",I135)))</formula>
    </cfRule>
  </conditionalFormatting>
  <conditionalFormatting sqref="I135:I136">
    <cfRule type="containsText" dxfId="91" priority="2713" operator="containsText" text="Б">
      <formula>NOT(ISERROR(SEARCH("Б",I135)))</formula>
    </cfRule>
  </conditionalFormatting>
  <conditionalFormatting sqref="I135:I136">
    <cfRule type="containsText" dxfId="90" priority="2707" operator="containsText" text="Б">
      <formula>NOT(ISERROR(SEARCH("Б",I135)))</formula>
    </cfRule>
  </conditionalFormatting>
  <conditionalFormatting sqref="I133">
    <cfRule type="containsText" dxfId="89" priority="2771" operator="containsText" text="Б">
      <formula>NOT(ISERROR(SEARCH("Б",I133)))</formula>
    </cfRule>
  </conditionalFormatting>
  <conditionalFormatting sqref="I120:I121">
    <cfRule type="containsText" dxfId="88" priority="2917" operator="containsText" text="Б">
      <formula>NOT(ISERROR(SEARCH("Б",I120)))</formula>
    </cfRule>
  </conditionalFormatting>
  <conditionalFormatting sqref="I120:I121">
    <cfRule type="containsText" dxfId="87" priority="2924" operator="containsText" text="Б">
      <formula>NOT(ISERROR(SEARCH("Б",I120)))</formula>
    </cfRule>
  </conditionalFormatting>
  <conditionalFormatting sqref="I120:I121">
    <cfRule type="containsText" dxfId="86" priority="2923" operator="containsText" text="Б">
      <formula>NOT(ISERROR(SEARCH("Б",I120)))</formula>
    </cfRule>
  </conditionalFormatting>
  <conditionalFormatting sqref="I114:I115">
    <cfRule type="containsText" dxfId="85" priority="3019" operator="containsText" text="Б">
      <formula>NOT(ISERROR(SEARCH("Б",I114)))</formula>
    </cfRule>
  </conditionalFormatting>
  <conditionalFormatting sqref="I114:I115">
    <cfRule type="containsText" dxfId="84" priority="3018" operator="containsText" text="Б">
      <formula>NOT(ISERROR(SEARCH("Б",I114)))</formula>
    </cfRule>
  </conditionalFormatting>
  <conditionalFormatting sqref="I114:I115">
    <cfRule type="containsText" dxfId="83" priority="3079" operator="containsText" text="Б">
      <formula>NOT(ISERROR(SEARCH("Б",I114)))</formula>
    </cfRule>
  </conditionalFormatting>
  <conditionalFormatting sqref="I114:I115">
    <cfRule type="containsText" dxfId="82" priority="3078" operator="containsText" text="Б">
      <formula>NOT(ISERROR(SEARCH("Б",I114)))</formula>
    </cfRule>
  </conditionalFormatting>
  <conditionalFormatting sqref="I114:I115">
    <cfRule type="containsText" dxfId="81" priority="3072" operator="containsText" text="Б">
      <formula>NOT(ISERROR(SEARCH("Б",I114)))</formula>
    </cfRule>
  </conditionalFormatting>
  <conditionalFormatting sqref="I9:I10">
    <cfRule type="containsText" dxfId="80" priority="3219" operator="containsText" text="Б">
      <formula>NOT(ISERROR(SEARCH("Б",I9)))</formula>
    </cfRule>
  </conditionalFormatting>
  <conditionalFormatting sqref="I105:I106">
    <cfRule type="containsText" dxfId="79" priority="3197" operator="containsText" text="Б">
      <formula>NOT(ISERROR(SEARCH("Б",I105)))</formula>
    </cfRule>
  </conditionalFormatting>
  <conditionalFormatting sqref="I225:I226">
    <cfRule type="containsText" dxfId="78" priority="3338" operator="containsText" text="Б">
      <formula>NOT(ISERROR(SEARCH("Б",I225)))</formula>
    </cfRule>
  </conditionalFormatting>
  <conditionalFormatting sqref="I204:I205">
    <cfRule type="containsText" dxfId="77" priority="520" operator="containsText" text="Б">
      <formula>NOT(ISERROR(SEARCH("Б",I204)))</formula>
    </cfRule>
  </conditionalFormatting>
  <conditionalFormatting sqref="I210:I211">
    <cfRule type="containsText" dxfId="76" priority="321" operator="containsText" text="Б">
      <formula>NOT(ISERROR(SEARCH("Б",I210)))</formula>
    </cfRule>
  </conditionalFormatting>
  <conditionalFormatting sqref="I210:I211">
    <cfRule type="containsText" dxfId="75" priority="320" operator="containsText" text="Б">
      <formula>NOT(ISERROR(SEARCH("Б",I210)))</formula>
    </cfRule>
  </conditionalFormatting>
  <conditionalFormatting sqref="I210:I211">
    <cfRule type="containsText" dxfId="74" priority="314" operator="containsText" text="Б">
      <formula>NOT(ISERROR(SEARCH("Б",I210)))</formula>
    </cfRule>
  </conditionalFormatting>
  <conditionalFormatting sqref="I210:I211">
    <cfRule type="containsText" dxfId="73" priority="262" operator="containsText" text="Б">
      <formula>NOT(ISERROR(SEARCH("Б",I210)))</formula>
    </cfRule>
  </conditionalFormatting>
  <conditionalFormatting sqref="I201:I202">
    <cfRule type="containsText" dxfId="72" priority="621" operator="containsText" text="Б">
      <formula>NOT(ISERROR(SEARCH("Б",I201)))</formula>
    </cfRule>
  </conditionalFormatting>
  <conditionalFormatting sqref="I201:I202">
    <cfRule type="containsText" dxfId="71" priority="620" operator="containsText" text="Б">
      <formula>NOT(ISERROR(SEARCH("Б",I201)))</formula>
    </cfRule>
  </conditionalFormatting>
  <conditionalFormatting sqref="I171:I172">
    <cfRule type="containsText" dxfId="70" priority="1797" operator="containsText" text="Б">
      <formula>NOT(ISERROR(SEARCH("Б",I171)))</formula>
    </cfRule>
  </conditionalFormatting>
  <conditionalFormatting sqref="I171:I172">
    <cfRule type="containsText" dxfId="69" priority="1796" operator="containsText" text="Б">
      <formula>NOT(ISERROR(SEARCH("Б",I171)))</formula>
    </cfRule>
  </conditionalFormatting>
  <conditionalFormatting sqref="I108:I109">
    <cfRule type="containsText" dxfId="68" priority="3157" operator="containsText" text="Б">
      <formula>NOT(ISERROR(SEARCH("Б",I108)))</formula>
    </cfRule>
  </conditionalFormatting>
  <conditionalFormatting sqref="I108:I109">
    <cfRule type="containsText" dxfId="67" priority="3156" operator="containsText" text="Б">
      <formula>NOT(ISERROR(SEARCH("Б",I108)))</formula>
    </cfRule>
  </conditionalFormatting>
  <conditionalFormatting sqref="I108:I109">
    <cfRule type="containsText" dxfId="66" priority="3150" operator="containsText" text="Б">
      <formula>NOT(ISERROR(SEARCH("Б",I108)))</formula>
    </cfRule>
  </conditionalFormatting>
  <conditionalFormatting sqref="I129:I130">
    <cfRule type="containsText" dxfId="65" priority="2845" operator="containsText" text="Б">
      <formula>NOT(ISERROR(SEARCH("Б",I129)))</formula>
    </cfRule>
  </conditionalFormatting>
  <conditionalFormatting sqref="I129:I130">
    <cfRule type="containsText" dxfId="64" priority="2844" operator="containsText" text="Б">
      <formula>NOT(ISERROR(SEARCH("Б",I129)))</formula>
    </cfRule>
  </conditionalFormatting>
  <conditionalFormatting sqref="I129:I130">
    <cfRule type="containsText" dxfId="63" priority="2838" operator="containsText" text="Б">
      <formula>NOT(ISERROR(SEARCH("Б",I129)))</formula>
    </cfRule>
  </conditionalFormatting>
  <conditionalFormatting sqref="I141:I142">
    <cfRule type="containsText" dxfId="62" priority="2632" operator="containsText" text="Б">
      <formula>NOT(ISERROR(SEARCH("Б",I141)))</formula>
    </cfRule>
  </conditionalFormatting>
  <conditionalFormatting sqref="I144:I145">
    <cfRule type="containsText" dxfId="61" priority="2530" operator="containsText" text="Б">
      <formula>NOT(ISERROR(SEARCH("Б",I144)))</formula>
    </cfRule>
  </conditionalFormatting>
  <conditionalFormatting sqref="I144:I145">
    <cfRule type="containsText" dxfId="60" priority="2529" operator="containsText" text="Б">
      <formula>NOT(ISERROR(SEARCH("Б",I144)))</formula>
    </cfRule>
  </conditionalFormatting>
  <conditionalFormatting sqref="I144:I145">
    <cfRule type="containsText" dxfId="59" priority="2523" operator="containsText" text="Б">
      <formula>NOT(ISERROR(SEARCH("Б",I144)))</formula>
    </cfRule>
  </conditionalFormatting>
  <conditionalFormatting sqref="I147">
    <cfRule type="containsText" dxfId="58" priority="2452" operator="containsText" text="Б">
      <formula>NOT(ISERROR(SEARCH("Б",I147)))</formula>
    </cfRule>
  </conditionalFormatting>
  <conditionalFormatting sqref="I147">
    <cfRule type="containsText" dxfId="57" priority="2451" operator="containsText" text="Б">
      <formula>NOT(ISERROR(SEARCH("Б",I147)))</formula>
    </cfRule>
  </conditionalFormatting>
  <conditionalFormatting sqref="I147">
    <cfRule type="containsText" dxfId="56" priority="2445" operator="containsText" text="Б">
      <formula>NOT(ISERROR(SEARCH("Б",I147)))</formula>
    </cfRule>
  </conditionalFormatting>
  <conditionalFormatting sqref="I159:I160">
    <cfRule type="containsText" dxfId="55" priority="2099" operator="containsText" text="Б">
      <formula>NOT(ISERROR(SEARCH("Б",I159)))</formula>
    </cfRule>
  </conditionalFormatting>
  <conditionalFormatting sqref="I171:I172">
    <cfRule type="containsText" dxfId="54" priority="1790" operator="containsText" text="Б">
      <formula>NOT(ISERROR(SEARCH("Б",I171)))</formula>
    </cfRule>
  </conditionalFormatting>
  <conditionalFormatting sqref="I174:I175">
    <cfRule type="containsText" dxfId="53" priority="1718" operator="containsText" text="Б">
      <formula>NOT(ISERROR(SEARCH("Б",I174)))</formula>
    </cfRule>
  </conditionalFormatting>
  <conditionalFormatting sqref="I174:I175">
    <cfRule type="containsText" dxfId="52" priority="1717" operator="containsText" text="Б">
      <formula>NOT(ISERROR(SEARCH("Б",I174)))</formula>
    </cfRule>
  </conditionalFormatting>
  <conditionalFormatting sqref="I174:I175">
    <cfRule type="containsText" dxfId="51" priority="1711" operator="containsText" text="Б">
      <formula>NOT(ISERROR(SEARCH("Б",I174)))</formula>
    </cfRule>
  </conditionalFormatting>
  <conditionalFormatting sqref="I177:I178">
    <cfRule type="containsText" dxfId="50" priority="1640" operator="containsText" text="Б">
      <formula>NOT(ISERROR(SEARCH("Б",I177)))</formula>
    </cfRule>
  </conditionalFormatting>
  <conditionalFormatting sqref="I177:I178">
    <cfRule type="containsText" dxfId="49" priority="1639" operator="containsText" text="Б">
      <formula>NOT(ISERROR(SEARCH("Б",I177)))</formula>
    </cfRule>
  </conditionalFormatting>
  <conditionalFormatting sqref="I177:I178">
    <cfRule type="containsText" dxfId="48" priority="1633" operator="containsText" text="Б">
      <formula>NOT(ISERROR(SEARCH("Б",I177)))</formula>
    </cfRule>
  </conditionalFormatting>
  <conditionalFormatting sqref="I177:I178">
    <cfRule type="containsText" dxfId="47" priority="1581" operator="containsText" text="Б">
      <formula>NOT(ISERROR(SEARCH("Б",I177)))</formula>
    </cfRule>
  </conditionalFormatting>
  <conditionalFormatting sqref="I177:I178">
    <cfRule type="containsText" dxfId="46" priority="1580" operator="containsText" text="Б">
      <formula>NOT(ISERROR(SEARCH("Б",I177)))</formula>
    </cfRule>
  </conditionalFormatting>
  <conditionalFormatting sqref="I177:I178">
    <cfRule type="containsText" dxfId="45" priority="1579" operator="containsText" text="Б">
      <formula>NOT(ISERROR(SEARCH("Б",I177)))</formula>
    </cfRule>
  </conditionalFormatting>
  <conditionalFormatting sqref="I183:I184">
    <cfRule type="containsText" dxfId="44" priority="1436" operator="containsText" text="Б">
      <formula>NOT(ISERROR(SEARCH("Б",I183)))</formula>
    </cfRule>
  </conditionalFormatting>
  <conditionalFormatting sqref="I183:I184">
    <cfRule type="containsText" dxfId="43" priority="1435" operator="containsText" text="Б">
      <formula>NOT(ISERROR(SEARCH("Б",I183)))</formula>
    </cfRule>
  </conditionalFormatting>
  <conditionalFormatting sqref="I183:I184">
    <cfRule type="containsText" dxfId="42" priority="1350" operator="containsText" text="Б">
      <formula>NOT(ISERROR(SEARCH("Б",I183)))</formula>
    </cfRule>
  </conditionalFormatting>
  <conditionalFormatting sqref="I183:I184">
    <cfRule type="containsText" dxfId="41" priority="1345" operator="containsText" text="Б">
      <formula>NOT(ISERROR(SEARCH("Б",I183)))</formula>
    </cfRule>
  </conditionalFormatting>
  <conditionalFormatting sqref="I183:I184">
    <cfRule type="containsText" dxfId="40" priority="1344" operator="containsText" text="Б">
      <formula>NOT(ISERROR(SEARCH("Б",I183)))</formula>
    </cfRule>
  </conditionalFormatting>
  <conditionalFormatting sqref="I186">
    <cfRule type="containsText" dxfId="39" priority="1249" operator="containsText" text="Б">
      <formula>NOT(ISERROR(SEARCH("Б",I186)))</formula>
    </cfRule>
  </conditionalFormatting>
  <conditionalFormatting sqref="I186">
    <cfRule type="containsText" dxfId="38" priority="1248" operator="containsText" text="Б">
      <formula>NOT(ISERROR(SEARCH("Б",I186)))</formula>
    </cfRule>
  </conditionalFormatting>
  <conditionalFormatting sqref="I186">
    <cfRule type="containsText" dxfId="37" priority="1242" operator="containsText" text="Б">
      <formula>NOT(ISERROR(SEARCH("Б",I186)))</formula>
    </cfRule>
  </conditionalFormatting>
  <conditionalFormatting sqref="I186">
    <cfRule type="containsText" dxfId="36" priority="1190" operator="containsText" text="Б">
      <formula>NOT(ISERROR(SEARCH("Б",I186)))</formula>
    </cfRule>
  </conditionalFormatting>
  <conditionalFormatting sqref="I186">
    <cfRule type="containsText" dxfId="35" priority="1189" operator="containsText" text="Б">
      <formula>NOT(ISERROR(SEARCH("Б",I186)))</formula>
    </cfRule>
  </conditionalFormatting>
  <conditionalFormatting sqref="I186">
    <cfRule type="containsText" dxfId="34" priority="1188" operator="containsText" text="Б">
      <formula>NOT(ISERROR(SEARCH("Б",I186)))</formula>
    </cfRule>
  </conditionalFormatting>
  <conditionalFormatting sqref="I189:I190">
    <cfRule type="containsText" dxfId="33" priority="1095" operator="containsText" text="Б">
      <formula>NOT(ISERROR(SEARCH("Б",I189)))</formula>
    </cfRule>
  </conditionalFormatting>
  <conditionalFormatting sqref="I189:I190">
    <cfRule type="containsText" dxfId="32" priority="1094" operator="containsText" text="Б">
      <formula>NOT(ISERROR(SEARCH("Б",I189)))</formula>
    </cfRule>
  </conditionalFormatting>
  <conditionalFormatting sqref="I189:I190">
    <cfRule type="containsText" dxfId="31" priority="1088" operator="containsText" text="Б">
      <formula>NOT(ISERROR(SEARCH("Б",I189)))</formula>
    </cfRule>
  </conditionalFormatting>
  <conditionalFormatting sqref="I189:I190">
    <cfRule type="containsText" dxfId="30" priority="1036" operator="containsText" text="Б">
      <formula>NOT(ISERROR(SEARCH("Б",I189)))</formula>
    </cfRule>
  </conditionalFormatting>
  <conditionalFormatting sqref="I189:I190">
    <cfRule type="containsText" dxfId="29" priority="1035" operator="containsText" text="Б">
      <formula>NOT(ISERROR(SEARCH("Б",I189)))</formula>
    </cfRule>
  </conditionalFormatting>
  <conditionalFormatting sqref="I189:I190">
    <cfRule type="containsText" dxfId="28" priority="1034" operator="containsText" text="Б">
      <formula>NOT(ISERROR(SEARCH("Б",I189)))</formula>
    </cfRule>
  </conditionalFormatting>
  <conditionalFormatting sqref="I192:I193">
    <cfRule type="containsText" dxfId="27" priority="952" operator="containsText" text="Б">
      <formula>NOT(ISERROR(SEARCH("Б",I192)))</formula>
    </cfRule>
  </conditionalFormatting>
  <conditionalFormatting sqref="I192:I193">
    <cfRule type="containsText" dxfId="26" priority="951" operator="containsText" text="Б">
      <formula>NOT(ISERROR(SEARCH("Б",I192)))</formula>
    </cfRule>
  </conditionalFormatting>
  <conditionalFormatting sqref="I192:I193">
    <cfRule type="containsText" dxfId="25" priority="943" operator="containsText" text="Б">
      <formula>NOT(ISERROR(SEARCH("Б",I192)))</formula>
    </cfRule>
  </conditionalFormatting>
  <conditionalFormatting sqref="I192:I193">
    <cfRule type="containsText" dxfId="24" priority="942" operator="containsText" text="Б">
      <formula>NOT(ISERROR(SEARCH("Б",I192)))</formula>
    </cfRule>
  </conditionalFormatting>
  <conditionalFormatting sqref="I192:I193">
    <cfRule type="containsText" dxfId="23" priority="941" operator="containsText" text="Б">
      <formula>NOT(ISERROR(SEARCH("Б",I192)))</formula>
    </cfRule>
  </conditionalFormatting>
  <conditionalFormatting sqref="I192:I193">
    <cfRule type="containsText" dxfId="22" priority="857" operator="containsText" text="Б">
      <formula>NOT(ISERROR(SEARCH("Б",I192)))</formula>
    </cfRule>
  </conditionalFormatting>
  <conditionalFormatting sqref="I192:I193">
    <cfRule type="containsText" dxfId="21" priority="856" operator="containsText" text="Б">
      <formula>NOT(ISERROR(SEARCH("Б",I192)))</formula>
    </cfRule>
  </conditionalFormatting>
  <conditionalFormatting sqref="I192:I193">
    <cfRule type="containsText" dxfId="20" priority="855" operator="containsText" text="Б">
      <formula>NOT(ISERROR(SEARCH("Б",I192)))</formula>
    </cfRule>
  </conditionalFormatting>
  <conditionalFormatting sqref="I198:I199">
    <cfRule type="containsText" dxfId="19" priority="759" operator="containsText" text="Б">
      <formula>NOT(ISERROR(SEARCH("Б",I198)))</formula>
    </cfRule>
  </conditionalFormatting>
  <conditionalFormatting sqref="I198:I199">
    <cfRule type="containsText" dxfId="18" priority="758" operator="containsText" text="Б">
      <formula>NOT(ISERROR(SEARCH("Б",I198)))</formula>
    </cfRule>
  </conditionalFormatting>
  <conditionalFormatting sqref="I198:I199">
    <cfRule type="containsText" dxfId="17" priority="752" operator="containsText" text="Б">
      <formula>NOT(ISERROR(SEARCH("Б",I198)))</formula>
    </cfRule>
  </conditionalFormatting>
  <conditionalFormatting sqref="I201:I202">
    <cfRule type="containsText" dxfId="16" priority="681" operator="containsText" text="Б">
      <formula>NOT(ISERROR(SEARCH("Б",I201)))</formula>
    </cfRule>
  </conditionalFormatting>
  <conditionalFormatting sqref="I201:I202">
    <cfRule type="containsText" dxfId="15" priority="680" operator="containsText" text="Б">
      <formula>NOT(ISERROR(SEARCH("Б",I201)))</formula>
    </cfRule>
  </conditionalFormatting>
  <conditionalFormatting sqref="I201:I202">
    <cfRule type="containsText" dxfId="14" priority="674" operator="containsText" text="Б">
      <formula>NOT(ISERROR(SEARCH("Б",I201)))</formula>
    </cfRule>
  </conditionalFormatting>
  <conditionalFormatting sqref="I201:I202">
    <cfRule type="containsText" dxfId="13" priority="622" operator="containsText" text="Б">
      <formula>NOT(ISERROR(SEARCH("Б",I201)))</formula>
    </cfRule>
  </conditionalFormatting>
  <conditionalFormatting sqref="I204:I205">
    <cfRule type="containsText" dxfId="12" priority="527" operator="containsText" text="Б">
      <formula>NOT(ISERROR(SEARCH("Б",I204)))</formula>
    </cfRule>
  </conditionalFormatting>
  <conditionalFormatting sqref="I204:I205">
    <cfRule type="containsText" dxfId="11" priority="526" operator="containsText" text="Б">
      <formula>NOT(ISERROR(SEARCH("Б",I204)))</formula>
    </cfRule>
  </conditionalFormatting>
  <conditionalFormatting sqref="I204:I205">
    <cfRule type="containsText" dxfId="10" priority="468" operator="containsText" text="Б">
      <formula>NOT(ISERROR(SEARCH("Б",I204)))</formula>
    </cfRule>
  </conditionalFormatting>
  <conditionalFormatting sqref="I204:I205">
    <cfRule type="containsText" dxfId="9" priority="467" operator="containsText" text="Б">
      <formula>NOT(ISERROR(SEARCH("Б",I204)))</formula>
    </cfRule>
  </conditionalFormatting>
  <conditionalFormatting sqref="I204:I205">
    <cfRule type="containsText" dxfId="8" priority="466" operator="containsText" text="Б">
      <formula>NOT(ISERROR(SEARCH("Б",I204)))</formula>
    </cfRule>
  </conditionalFormatting>
  <conditionalFormatting sqref="I210:I211">
    <cfRule type="containsText" dxfId="7" priority="261" operator="containsText" text="Б">
      <formula>NOT(ISERROR(SEARCH("Б",I210)))</formula>
    </cfRule>
  </conditionalFormatting>
  <conditionalFormatting sqref="I210:I211">
    <cfRule type="containsText" dxfId="6" priority="260" operator="containsText" text="Б">
      <formula>NOT(ISERROR(SEARCH("Б",I210)))</formula>
    </cfRule>
  </conditionalFormatting>
  <conditionalFormatting sqref="I216:I217">
    <cfRule type="containsText" dxfId="5" priority="167" operator="containsText" text="Б">
      <formula>NOT(ISERROR(SEARCH("Б",I216)))</formula>
    </cfRule>
  </conditionalFormatting>
  <conditionalFormatting sqref="I216:I217">
    <cfRule type="containsText" dxfId="4" priority="166" operator="containsText" text="Б">
      <formula>NOT(ISERROR(SEARCH("Б",I216)))</formula>
    </cfRule>
  </conditionalFormatting>
  <conditionalFormatting sqref="I216:I217">
    <cfRule type="containsText" dxfId="3" priority="160" operator="containsText" text="Б">
      <formula>NOT(ISERROR(SEARCH("Б",I216)))</formula>
    </cfRule>
  </conditionalFormatting>
  <conditionalFormatting sqref="I216:I217">
    <cfRule type="containsText" dxfId="2" priority="108" operator="containsText" text="Б">
      <formula>NOT(ISERROR(SEARCH("Б",I216)))</formula>
    </cfRule>
  </conditionalFormatting>
  <conditionalFormatting sqref="I216:I217">
    <cfRule type="containsText" dxfId="1" priority="107" operator="containsText" text="Б">
      <formula>NOT(ISERROR(SEARCH("Б",I216)))</formula>
    </cfRule>
  </conditionalFormatting>
  <conditionalFormatting sqref="I216:I217">
    <cfRule type="containsText" dxfId="0" priority="106" operator="containsText" text="Б">
      <formula>NOT(ISERROR(SEARCH("Б",I216)))</formula>
    </cfRule>
  </conditionalFormatting>
  <conditionalFormatting sqref="I99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Golubev</dc:creator>
  <cp:lastModifiedBy>Скрябина Виктория Геннадьевна (Специалист)</cp:lastModifiedBy>
  <dcterms:created xsi:type="dcterms:W3CDTF">2021-10-12T18:39:35Z</dcterms:created>
  <dcterms:modified xsi:type="dcterms:W3CDTF">2022-05-10T12:50:10Z</dcterms:modified>
</cp:coreProperties>
</file>