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Git\pereriv\"/>
    </mc:Choice>
  </mc:AlternateContent>
  <xr:revisionPtr revIDLastSave="0" documentId="13_ncr:1_{1F0939DD-9A63-464B-BE26-C66BD3ADC8DC}" xr6:coauthVersionLast="37" xr6:coauthVersionMax="37" xr10:uidLastSave="{00000000-0000-0000-0000-000000000000}"/>
  <bookViews>
    <workbookView xWindow="0" yWindow="0" windowWidth="23040" windowHeight="9060" xr2:uid="{449C6398-D76D-498E-AFE6-C82F650773CE}"/>
  </bookViews>
  <sheets>
    <sheet name="Лист1" sheetId="1" r:id="rId1"/>
  </sheets>
  <calcPr calcId="17902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I18" i="1"/>
  <c r="I12" i="1" s="1"/>
  <c r="I17" i="1"/>
  <c r="I16" i="1"/>
  <c r="I15" i="1" s="1"/>
  <c r="I14" i="1"/>
  <c r="I13" i="1"/>
  <c r="I10" i="1"/>
  <c r="I9" i="1"/>
  <c r="I11" i="1" s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D21" i="1"/>
  <c r="D20" i="1"/>
  <c r="H8" i="1"/>
  <c r="H7" i="1"/>
  <c r="H6" i="1"/>
</calcChain>
</file>

<file path=xl/sharedStrings.xml><?xml version="1.0" encoding="utf-8"?>
<sst xmlns="http://schemas.openxmlformats.org/spreadsheetml/2006/main" count="98" uniqueCount="42">
  <si>
    <t xml:space="preserve"> </t>
  </si>
  <si>
    <t>График работы  ОКТЯБРЬ 2021 г</t>
  </si>
  <si>
    <t>СЕНТЯБРЬ</t>
  </si>
  <si>
    <t>ГР</t>
  </si>
  <si>
    <t>ДОБ</t>
  </si>
  <si>
    <t>ЧАСЫ</t>
  </si>
  <si>
    <t>АДМИНЫ И ПРЕТЕНЗИИ</t>
  </si>
  <si>
    <t xml:space="preserve"> план</t>
  </si>
  <si>
    <t>Р</t>
  </si>
  <si>
    <t>09:00 - 18:00</t>
  </si>
  <si>
    <t>Николаева Марина Игоревна</t>
  </si>
  <si>
    <t xml:space="preserve"> факт</t>
  </si>
  <si>
    <t>доп смена</t>
  </si>
  <si>
    <t>Больничные за смену</t>
  </si>
  <si>
    <t>Отпуска за смену</t>
  </si>
  <si>
    <t>Всего отсутствует</t>
  </si>
  <si>
    <t xml:space="preserve">Кол-во специалистов в сутки (00:00-00:00) </t>
  </si>
  <si>
    <t>Кол-во ставок в сутки</t>
  </si>
  <si>
    <t>Общее кол-во часов в сутки</t>
  </si>
  <si>
    <t>кол-во ставок в доп за сутки 11 ч</t>
  </si>
  <si>
    <t>Кол-во доп часов за сутки</t>
  </si>
  <si>
    <t>кол-во спецов в доп в часах</t>
  </si>
  <si>
    <t xml:space="preserve">кол-во людей в смену </t>
  </si>
  <si>
    <t>кол-во ставок 2/2 день</t>
  </si>
  <si>
    <t>чел</t>
  </si>
  <si>
    <t>ОПЕРАТОРЫ 2/2</t>
  </si>
  <si>
    <t>ставок</t>
  </si>
  <si>
    <t>К</t>
  </si>
  <si>
    <t>08:00-20:00</t>
  </si>
  <si>
    <t>Пальтова Юлия Сергеевна</t>
  </si>
  <si>
    <t>Доброногова Элина Евгеньевна</t>
  </si>
  <si>
    <t>09:30-21:30</t>
  </si>
  <si>
    <t>Туник Татьяна Михайловна</t>
  </si>
  <si>
    <t>09:00-21:00</t>
  </si>
  <si>
    <t>Лебедева Анна Валерьевна</t>
  </si>
  <si>
    <t>О</t>
  </si>
  <si>
    <t>07:00-19:00</t>
  </si>
  <si>
    <t>08:00-12:00</t>
  </si>
  <si>
    <t>08:00-19:00</t>
  </si>
  <si>
    <t>Вакансия</t>
  </si>
  <si>
    <t>ВТ</t>
  </si>
  <si>
    <t>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</si>
</sst>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0;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theme="9" tint="-9.9978637043366805E-2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BB05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7499923703726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49" fontId="2" fillId="2" borderId="1" xfId="0" applyNumberFormat="1" applyFont="1" applyFill="1" applyBorder="1" applyAlignment="1">
      <alignment horizontal="left" vertical="top"/>
    </xf>
    <xf numFmtId="49" fontId="2" fillId="0" borderId="0" xfId="0" applyNumberFormat="1" applyFont="1" applyAlignment="1">
      <alignment vertical="top"/>
    </xf>
    <xf numFmtId="49" fontId="2" fillId="0" borderId="0" xfId="0" applyNumberFormat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" fontId="3" fillId="3" borderId="3" xfId="0" applyNumberFormat="1" applyFont="1" applyFill="1" applyBorder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1" fillId="4" borderId="6" xfId="0" applyFont="1" applyFill="1" applyBorder="1"/>
    <xf numFmtId="0" fontId="1" fillId="4" borderId="2" xfId="0" applyFont="1" applyFill="1" applyBorder="1"/>
    <xf numFmtId="0" fontId="1" fillId="4" borderId="3" xfId="0" applyFont="1" applyFill="1" applyBorder="1" applyAlignment="1">
      <alignment horizontal="left" vertical="top"/>
    </xf>
    <xf numFmtId="0" fontId="1" fillId="5" borderId="6" xfId="0" applyFont="1" applyFill="1" applyBorder="1"/>
    <xf numFmtId="0" fontId="1" fillId="5" borderId="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left" vertical="center"/>
    </xf>
    <xf numFmtId="0" fontId="1" fillId="5" borderId="7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 vertical="center"/>
    </xf>
    <xf numFmtId="0" fontId="1" fillId="4" borderId="8" xfId="0" applyFont="1" applyFill="1" applyBorder="1"/>
    <xf numFmtId="0" fontId="1" fillId="4" borderId="4" xfId="0" applyFont="1" applyFill="1" applyBorder="1"/>
    <xf numFmtId="0" fontId="1" fillId="4" borderId="5" xfId="0" applyFont="1" applyFill="1" applyBorder="1" applyAlignment="1">
      <alignment horizontal="left" vertical="top"/>
    </xf>
    <xf numFmtId="0" fontId="1" fillId="5" borderId="8" xfId="0" applyFont="1" applyFill="1" applyBorder="1"/>
    <xf numFmtId="0" fontId="1" fillId="5" borderId="5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" fillId="6" borderId="0" xfId="0" applyFont="1" applyFill="1" applyBorder="1" applyAlignment="1">
      <alignment horizontal="left" vertical="center"/>
    </xf>
    <xf numFmtId="0" fontId="1" fillId="6" borderId="0" xfId="0" applyFont="1" applyFill="1" applyAlignment="1">
      <alignment vertical="center"/>
    </xf>
    <xf numFmtId="0" fontId="1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left" vertical="center"/>
    </xf>
    <xf numFmtId="0" fontId="3" fillId="6" borderId="0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center" vertical="center"/>
    </xf>
    <xf numFmtId="0" fontId="6" fillId="6" borderId="0" xfId="0" applyFont="1" applyFill="1" applyBorder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1" fontId="3" fillId="6" borderId="0" xfId="0" applyNumberFormat="1" applyFont="1" applyFill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left" vertical="center"/>
    </xf>
    <xf numFmtId="0" fontId="3" fillId="7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left" vertical="center"/>
    </xf>
    <xf numFmtId="0" fontId="3" fillId="7" borderId="0" xfId="0" applyFont="1" applyFill="1" applyBorder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vertical="center"/>
    </xf>
    <xf numFmtId="0" fontId="1" fillId="4" borderId="12" xfId="0" applyFont="1" applyFill="1" applyBorder="1" applyAlignment="1">
      <alignment horizontal="left" vertical="center"/>
    </xf>
    <xf numFmtId="0" fontId="1" fillId="5" borderId="13" xfId="0" applyFont="1" applyFill="1" applyBorder="1"/>
    <xf numFmtId="0" fontId="1" fillId="5" borderId="11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left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vertical="center"/>
    </xf>
    <xf numFmtId="0" fontId="1" fillId="4" borderId="17" xfId="0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1" fillId="4" borderId="18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19" xfId="0" applyFont="1" applyFill="1" applyBorder="1"/>
    <xf numFmtId="0" fontId="1" fillId="4" borderId="20" xfId="0" applyFont="1" applyFill="1" applyBorder="1" applyAlignment="1">
      <alignment horizontal="left"/>
    </xf>
    <xf numFmtId="0" fontId="1" fillId="5" borderId="21" xfId="0" applyFont="1" applyFill="1" applyBorder="1"/>
    <xf numFmtId="0" fontId="1" fillId="5" borderId="20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vertical="center"/>
    </xf>
    <xf numFmtId="0" fontId="1" fillId="9" borderId="12" xfId="0" applyFont="1" applyFill="1" applyBorder="1" applyAlignment="1">
      <alignment horizontal="left" vertical="center"/>
    </xf>
    <xf numFmtId="0" fontId="1" fillId="5" borderId="10" xfId="0" applyFont="1" applyFill="1" applyBorder="1"/>
    <xf numFmtId="0" fontId="4" fillId="9" borderId="14" xfId="0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vertical="center"/>
    </xf>
    <xf numFmtId="0" fontId="4" fillId="9" borderId="15" xfId="0" applyFont="1" applyFill="1" applyBorder="1" applyAlignment="1">
      <alignment horizontal="left" vertical="center"/>
    </xf>
    <xf numFmtId="0" fontId="1" fillId="5" borderId="0" xfId="0" applyFont="1" applyFill="1" applyBorder="1"/>
    <xf numFmtId="0" fontId="4" fillId="9" borderId="16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vertical="center"/>
    </xf>
    <xf numFmtId="0" fontId="1" fillId="9" borderId="17" xfId="0" applyFont="1" applyFill="1" applyBorder="1" applyAlignment="1">
      <alignment horizontal="left" vertical="center"/>
    </xf>
    <xf numFmtId="0" fontId="4" fillId="9" borderId="2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vertical="center"/>
    </xf>
    <xf numFmtId="0" fontId="1" fillId="9" borderId="23" xfId="0" applyFont="1" applyFill="1" applyBorder="1" applyAlignment="1">
      <alignment horizontal="left" vertical="center"/>
    </xf>
    <xf numFmtId="0" fontId="1" fillId="5" borderId="2" xfId="0" applyFont="1" applyFill="1" applyBorder="1"/>
    <xf numFmtId="0" fontId="4" fillId="9" borderId="18" xfId="0" applyFont="1" applyFill="1" applyBorder="1" applyAlignment="1">
      <alignment horizontal="center" vertical="center"/>
    </xf>
    <xf numFmtId="0" fontId="4" fillId="9" borderId="19" xfId="0" applyFont="1" applyFill="1" applyBorder="1" applyAlignment="1">
      <alignment horizontal="center" vertical="center"/>
    </xf>
    <xf numFmtId="0" fontId="4" fillId="9" borderId="20" xfId="0" applyFont="1" applyFill="1" applyBorder="1" applyAlignment="1">
      <alignment horizontal="center" vertical="center"/>
    </xf>
    <xf numFmtId="0" fontId="4" fillId="9" borderId="21" xfId="0" applyFont="1" applyFill="1" applyBorder="1" applyAlignment="1">
      <alignment horizontal="center" vertical="center"/>
    </xf>
    <xf numFmtId="0" fontId="1" fillId="9" borderId="19" xfId="0" applyFont="1" applyFill="1" applyBorder="1" applyAlignment="1">
      <alignment vertical="center"/>
    </xf>
    <xf numFmtId="0" fontId="1" fillId="9" borderId="24" xfId="0" applyFont="1" applyFill="1" applyBorder="1" applyAlignment="1">
      <alignment horizontal="left" vertical="center"/>
    </xf>
    <xf numFmtId="0" fontId="1" fillId="5" borderId="19" xfId="0" applyFont="1" applyFill="1" applyBorder="1"/>
    <xf numFmtId="0" fontId="1" fillId="4" borderId="15" xfId="0" applyFont="1" applyFill="1" applyBorder="1" applyAlignment="1">
      <alignment horizontal="left" vertical="center"/>
    </xf>
    <xf numFmtId="0" fontId="4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vertical="center"/>
    </xf>
    <xf numFmtId="0" fontId="1" fillId="4" borderId="24" xfId="0" applyFont="1" applyFill="1" applyBorder="1" applyAlignment="1">
      <alignment horizontal="left" vertical="center"/>
    </xf>
    <xf numFmtId="0" fontId="1" fillId="5" borderId="4" xfId="0" applyFont="1" applyFill="1" applyBorder="1"/>
    <xf numFmtId="0" fontId="6" fillId="9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vertical="center"/>
    </xf>
    <xf numFmtId="0" fontId="6" fillId="4" borderId="19" xfId="0" applyFont="1" applyFill="1" applyBorder="1" applyAlignment="1">
      <alignment horizontal="center" vertical="center"/>
    </xf>
    <xf numFmtId="0" fontId="7" fillId="4" borderId="19" xfId="0" applyFont="1" applyFill="1" applyBorder="1" applyAlignment="1">
      <alignment vertical="center"/>
    </xf>
    <xf numFmtId="0" fontId="4" fillId="10" borderId="9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vertical="center"/>
    </xf>
    <xf numFmtId="0" fontId="1" fillId="10" borderId="12" xfId="0" applyFont="1" applyFill="1" applyBorder="1" applyAlignment="1">
      <alignment horizontal="left" vertical="center"/>
    </xf>
    <xf numFmtId="0" fontId="4" fillId="10" borderId="14" xfId="0" applyFont="1" applyFill="1" applyBorder="1" applyAlignment="1">
      <alignment horizontal="center" vertical="center"/>
    </xf>
    <xf numFmtId="0" fontId="4" fillId="10" borderId="0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8" fillId="10" borderId="0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vertical="center"/>
    </xf>
    <xf numFmtId="0" fontId="4" fillId="10" borderId="15" xfId="0" applyFont="1" applyFill="1" applyBorder="1" applyAlignment="1">
      <alignment horizontal="left" vertical="center"/>
    </xf>
    <xf numFmtId="0" fontId="4" fillId="10" borderId="16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vertical="center"/>
    </xf>
    <xf numFmtId="0" fontId="1" fillId="10" borderId="17" xfId="0" applyFont="1" applyFill="1" applyBorder="1" applyAlignment="1">
      <alignment horizontal="left" vertical="center"/>
    </xf>
    <xf numFmtId="0" fontId="1" fillId="10" borderId="15" xfId="0" applyFont="1" applyFill="1" applyBorder="1" applyAlignment="1">
      <alignment horizontal="left" vertical="center"/>
    </xf>
    <xf numFmtId="0" fontId="4" fillId="10" borderId="18" xfId="0" applyFont="1" applyFill="1" applyBorder="1" applyAlignment="1">
      <alignment horizontal="center" vertical="center"/>
    </xf>
    <xf numFmtId="0" fontId="4" fillId="10" borderId="19" xfId="0" applyFont="1" applyFill="1" applyBorder="1" applyAlignment="1">
      <alignment horizontal="center" vertical="center"/>
    </xf>
    <xf numFmtId="0" fontId="4" fillId="10" borderId="20" xfId="0" applyFont="1" applyFill="1" applyBorder="1" applyAlignment="1">
      <alignment horizontal="center" vertical="center"/>
    </xf>
    <xf numFmtId="0" fontId="1" fillId="10" borderId="19" xfId="0" applyFont="1" applyFill="1" applyBorder="1" applyAlignment="1">
      <alignment vertical="center"/>
    </xf>
    <xf numFmtId="0" fontId="1" fillId="10" borderId="24" xfId="0" applyFont="1" applyFill="1" applyBorder="1" applyAlignment="1">
      <alignment horizontal="left" vertical="center"/>
    </xf>
    <xf numFmtId="164" fontId="3" fillId="0" borderId="0" xfId="0" applyNumberFormat="1" applyFont="1" applyAlignment="1">
      <alignment horizontal="center" vertical="center"/>
    </xf>
    <xf numFmtId="0" fontId="5" fillId="3" borderId="2" xfId="0" applyFont="1" applyFill="1" applyBorder="1"/>
    <xf numFmtId="0" fontId="9" fillId="4" borderId="2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 vertical="top"/>
    </xf>
    <xf numFmtId="1" fontId="3" fillId="8" borderId="0" xfId="0" applyNumberFormat="1" applyFont="1" applyFill="1" applyAlignment="1">
      <alignment horizontal="center" vertical="center"/>
    </xf>
    <xf numFmtId="0" fontId="9" fillId="4" borderId="10" xfId="0" applyFont="1" applyFill="1" applyBorder="1" applyAlignment="1">
      <alignment horizontal="center"/>
    </xf>
    <xf numFmtId="0" fontId="9" fillId="11" borderId="0" xfId="0" applyFont="1" applyFill="1" applyBorder="1" applyAlignment="1">
      <alignment horizontal="center"/>
    </xf>
    <xf numFmtId="0" fontId="1" fillId="11" borderId="0" xfId="0" applyFont="1" applyFill="1" applyBorder="1" applyAlignment="1">
      <alignment horizontal="center"/>
    </xf>
    <xf numFmtId="0" fontId="1" fillId="11" borderId="19" xfId="0" applyFont="1" applyFill="1" applyBorder="1" applyAlignment="1">
      <alignment horizontal="center" vertical="top"/>
    </xf>
    <xf numFmtId="0" fontId="9" fillId="11" borderId="10" xfId="0" applyFont="1" applyFill="1" applyBorder="1" applyAlignment="1">
      <alignment horizontal="center"/>
    </xf>
    <xf numFmtId="0" fontId="9" fillId="11" borderId="2" xfId="0" applyFont="1" applyFill="1" applyBorder="1" applyAlignment="1">
      <alignment horizontal="center" vertical="top"/>
    </xf>
    <xf numFmtId="0" fontId="1" fillId="11" borderId="0" xfId="0" applyFont="1" applyFill="1" applyBorder="1" applyAlignment="1">
      <alignment horizontal="center" vertical="top"/>
    </xf>
  </cellXfs>
  <cellStyles count="1">
    <cellStyle name="Обычный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D40FC-BC23-4DC1-A401-A137FAE4FE96}">
  <dimension ref="A1:I57"/>
  <sheetViews>
    <sheetView tabSelected="1" topLeftCell="A34" workbookViewId="0">
      <selection activeCell="I1" sqref="I1:I1048576"/>
    </sheetView>
  </sheetViews>
  <sheetFormatPr defaultRowHeight="14.4" x14ac:dyDescent="0.3"/>
  <cols>
    <col min="1" max="1" width="2.44140625" bestFit="1" customWidth="1"/>
    <col min="2" max="2" width="3" bestFit="1" customWidth="1"/>
    <col min="3" max="3" width="6.6640625" bestFit="1" customWidth="1"/>
    <col min="5" max="5" width="15.109375" customWidth="1"/>
    <col min="6" max="6" width="40.109375" bestFit="1" customWidth="1"/>
    <col min="7" max="7" width="11.88671875" customWidth="1"/>
    <col min="9" max="9" width="7.109375" customWidth="1"/>
  </cols>
  <sheetData>
    <row r="1" spans="1:9" x14ac:dyDescent="0.3">
      <c r="A1" s="1"/>
      <c r="B1" s="2"/>
      <c r="C1" s="1"/>
      <c r="D1" s="2"/>
      <c r="E1" s="2" t="s">
        <v>0</v>
      </c>
      <c r="F1" s="2"/>
      <c r="G1" s="2"/>
      <c r="H1" s="2"/>
      <c r="I1" s="2"/>
    </row>
    <row r="2" spans="1:9" x14ac:dyDescent="0.3">
      <c r="A2" s="1"/>
      <c r="B2" s="3"/>
      <c r="C2" s="3"/>
      <c r="D2" s="3"/>
      <c r="E2" s="4"/>
      <c r="F2" s="5" t="s">
        <v>1</v>
      </c>
      <c r="G2" s="6"/>
      <c r="H2" s="7"/>
      <c r="I2" s="154"/>
    </row>
    <row r="3" spans="1:9" x14ac:dyDescent="0.3">
      <c r="A3" s="8"/>
      <c r="B3" s="8"/>
      <c r="C3" s="8"/>
      <c r="D3" s="8"/>
      <c r="E3" s="8">
        <v>2021</v>
      </c>
      <c r="F3" s="9" t="s">
        <v>2</v>
      </c>
      <c r="G3" s="8"/>
      <c r="H3" s="8"/>
      <c r="I3" s="155"/>
    </row>
    <row r="4" spans="1:9" x14ac:dyDescent="0.3">
      <c r="A4" s="10"/>
      <c r="B4" s="10"/>
      <c r="C4" s="10"/>
      <c r="D4" s="10"/>
      <c r="E4" s="10"/>
      <c r="F4" s="11"/>
      <c r="G4" s="10"/>
      <c r="H4" s="10"/>
      <c r="I4" s="10" t="s">
        <v>40</v>
      </c>
    </row>
    <row r="5" spans="1:9" x14ac:dyDescent="0.3">
      <c r="A5" s="12"/>
      <c r="B5" s="12" t="s">
        <v>3</v>
      </c>
      <c r="C5" s="12" t="s">
        <v>4</v>
      </c>
      <c r="D5" s="12"/>
      <c r="E5" s="12" t="s">
        <v>5</v>
      </c>
      <c r="F5" s="13" t="s">
        <v>6</v>
      </c>
      <c r="G5" s="12"/>
      <c r="H5" s="12"/>
      <c r="I5" s="12">
        <v>19</v>
      </c>
    </row>
    <row r="6" spans="1:9" x14ac:dyDescent="0.3">
      <c r="A6" s="14"/>
      <c r="B6" s="15"/>
      <c r="C6" s="16"/>
      <c r="D6" s="17"/>
      <c r="E6" s="18"/>
      <c r="F6" s="19"/>
      <c r="G6" s="20" t="s">
        <v>7</v>
      </c>
      <c r="H6" s="21">
        <f>COUNTIF(I6:AM6,"=С")</f>
        <v>1</v>
      </c>
      <c r="I6" s="156" t="s">
        <v>41</v>
      </c>
    </row>
    <row r="7" spans="1:9" x14ac:dyDescent="0.3">
      <c r="A7" s="22" t="s">
        <v>8</v>
      </c>
      <c r="B7" s="23"/>
      <c r="C7" s="24"/>
      <c r="D7" s="25"/>
      <c r="E7" s="26" t="s">
        <v>9</v>
      </c>
      <c r="F7" s="27" t="s">
        <v>10</v>
      </c>
      <c r="G7" s="28" t="s">
        <v>11</v>
      </c>
      <c r="H7" s="29">
        <f>COUNTIF(I7:AM7,"&gt;0")</f>
        <v>1</v>
      </c>
      <c r="I7" s="157">
        <v>8</v>
      </c>
    </row>
    <row r="8" spans="1:9" x14ac:dyDescent="0.3">
      <c r="A8" s="30"/>
      <c r="B8" s="31"/>
      <c r="C8" s="31"/>
      <c r="D8" s="32"/>
      <c r="E8" s="33"/>
      <c r="F8" s="34"/>
      <c r="G8" s="35" t="s">
        <v>12</v>
      </c>
      <c r="H8" s="36">
        <f>COUNTIF(I8:AM8,"&gt;0")</f>
        <v>0</v>
      </c>
      <c r="I8" s="158"/>
    </row>
    <row r="9" spans="1:9" x14ac:dyDescent="0.3">
      <c r="A9" s="37"/>
      <c r="B9" s="38"/>
      <c r="C9" s="37"/>
      <c r="D9" s="37"/>
      <c r="E9" s="39"/>
      <c r="F9" s="40" t="s">
        <v>13</v>
      </c>
      <c r="G9" s="41"/>
      <c r="H9" s="42"/>
      <c r="I9" s="42">
        <f t="shared" ref="I9" ca="1" si="0">COUNTIFS(I17:I57,"Б",OFFSET(I17:I57,-1,0),"С")</f>
        <v>0</v>
      </c>
    </row>
    <row r="10" spans="1:9" x14ac:dyDescent="0.3">
      <c r="A10" s="37"/>
      <c r="B10" s="38"/>
      <c r="C10" s="37"/>
      <c r="D10" s="37"/>
      <c r="E10" s="41"/>
      <c r="F10" s="40" t="s">
        <v>14</v>
      </c>
      <c r="G10" s="41"/>
      <c r="H10" s="42"/>
      <c r="I10" s="42">
        <f t="shared" ref="I10" ca="1" si="1">COUNTIFS(I17:I57,"О",OFFSET(I17:I57,-1,0),"С")+COUNTIFS(I17:I57,"А",OFFSET(I17:I57,-1,0),"С")+COUNTIFS(I17:I57,"НН",OFFSET(I17:I57,-1,0),"С")</f>
        <v>0</v>
      </c>
    </row>
    <row r="11" spans="1:9" x14ac:dyDescent="0.3">
      <c r="A11" s="37"/>
      <c r="B11" s="38"/>
      <c r="C11" s="37"/>
      <c r="D11" s="37"/>
      <c r="E11" s="41"/>
      <c r="F11" s="40" t="s">
        <v>15</v>
      </c>
      <c r="G11" s="41"/>
      <c r="H11" s="42"/>
      <c r="I11" s="42">
        <f t="shared" ref="I11" ca="1" si="2">SUM(I9:I10)</f>
        <v>0</v>
      </c>
    </row>
    <row r="12" spans="1:9" x14ac:dyDescent="0.3">
      <c r="A12" s="37"/>
      <c r="B12" s="43"/>
      <c r="C12" s="37"/>
      <c r="D12" s="43"/>
      <c r="E12" s="41"/>
      <c r="F12" s="44" t="s">
        <v>16</v>
      </c>
      <c r="G12" s="45"/>
      <c r="H12" s="45"/>
      <c r="I12" s="48">
        <f t="shared" ref="I12:I13" si="3">I18</f>
        <v>2</v>
      </c>
    </row>
    <row r="13" spans="1:9" x14ac:dyDescent="0.3">
      <c r="A13" s="37"/>
      <c r="B13" s="43"/>
      <c r="C13" s="37"/>
      <c r="D13" s="43"/>
      <c r="E13" s="41"/>
      <c r="F13" s="44" t="s">
        <v>17</v>
      </c>
      <c r="G13" s="45"/>
      <c r="H13" s="45"/>
      <c r="I13" s="48">
        <f t="shared" si="3"/>
        <v>2</v>
      </c>
    </row>
    <row r="14" spans="1:9" x14ac:dyDescent="0.3">
      <c r="A14" s="38"/>
      <c r="B14" s="43"/>
      <c r="C14" s="38"/>
      <c r="D14" s="46"/>
      <c r="E14" s="47"/>
      <c r="F14" s="44" t="s">
        <v>18</v>
      </c>
      <c r="G14" s="45"/>
      <c r="H14" s="48"/>
      <c r="I14" s="48">
        <f t="shared" ref="I14" si="4">SUM(I22:I57)</f>
        <v>22</v>
      </c>
    </row>
    <row r="15" spans="1:9" x14ac:dyDescent="0.3">
      <c r="A15" s="49"/>
      <c r="B15" s="44"/>
      <c r="C15" s="49"/>
      <c r="D15" s="50"/>
      <c r="E15" s="50"/>
      <c r="F15" s="44" t="s">
        <v>19</v>
      </c>
      <c r="G15" s="45"/>
      <c r="H15" s="45"/>
      <c r="I15" s="48">
        <f t="shared" ref="I15" ca="1" si="5">I16/11</f>
        <v>0</v>
      </c>
    </row>
    <row r="16" spans="1:9" x14ac:dyDescent="0.3">
      <c r="A16" s="49"/>
      <c r="B16" s="50"/>
      <c r="C16" s="49"/>
      <c r="D16" s="44"/>
      <c r="E16" s="50"/>
      <c r="F16" s="44" t="s">
        <v>20</v>
      </c>
      <c r="G16" s="45"/>
      <c r="H16" s="45"/>
      <c r="I16" s="48">
        <f t="shared" ref="I16" ca="1" si="6">SUMIF(OFFSET(I17:I338,0,(COLUMN(I16)-7)*(-1)),"доп смена",I17:I338)</f>
        <v>0</v>
      </c>
    </row>
    <row r="17" spans="1:9" x14ac:dyDescent="0.3">
      <c r="A17" s="51"/>
      <c r="B17" s="52"/>
      <c r="C17" s="51"/>
      <c r="D17" s="52"/>
      <c r="E17" s="52"/>
      <c r="F17" s="53" t="s">
        <v>21</v>
      </c>
      <c r="G17" s="54"/>
      <c r="H17" s="54"/>
      <c r="I17" s="159">
        <f t="shared" ref="I17" si="7">COUNT(I24,I33,I42,I4,I27,I30,I45,I39,I36,I48,I51,I54,I57)</f>
        <v>0</v>
      </c>
    </row>
    <row r="18" spans="1:9" x14ac:dyDescent="0.3">
      <c r="A18" s="51"/>
      <c r="B18" s="52"/>
      <c r="C18" s="51"/>
      <c r="D18" s="53"/>
      <c r="E18" s="53"/>
      <c r="F18" s="53" t="s">
        <v>22</v>
      </c>
      <c r="G18" s="54"/>
      <c r="H18" s="54"/>
      <c r="I18" s="54">
        <f t="shared" ref="I18" si="8">COUNTIF(I22:I216,"&gt;0")</f>
        <v>2</v>
      </c>
    </row>
    <row r="19" spans="1:9" x14ac:dyDescent="0.3">
      <c r="A19" s="51"/>
      <c r="B19" s="52"/>
      <c r="C19" s="51"/>
      <c r="D19" s="52"/>
      <c r="E19" s="52"/>
      <c r="F19" s="53" t="s">
        <v>23</v>
      </c>
      <c r="G19" s="54"/>
      <c r="H19" s="54"/>
      <c r="I19" s="159">
        <f t="shared" ref="I19" si="9">SUM(I23,I41,I26,I32,I29,I44,I38,I35,I47,I50,I53,I56)/11</f>
        <v>2</v>
      </c>
    </row>
    <row r="20" spans="1:9" x14ac:dyDescent="0.3">
      <c r="A20" s="55"/>
      <c r="B20" s="10"/>
      <c r="C20" s="55" t="s">
        <v>24</v>
      </c>
      <c r="D20" s="55">
        <f>COUNTIF(D22:D57,"&gt;0")</f>
        <v>10</v>
      </c>
      <c r="E20" s="10"/>
      <c r="F20" s="11" t="s">
        <v>25</v>
      </c>
      <c r="G20" s="10"/>
      <c r="H20" s="10"/>
      <c r="I20" s="10" t="s">
        <v>40</v>
      </c>
    </row>
    <row r="21" spans="1:9" ht="15" thickBot="1" x14ac:dyDescent="0.35">
      <c r="A21" s="55"/>
      <c r="B21" s="55"/>
      <c r="C21" s="55" t="s">
        <v>26</v>
      </c>
      <c r="D21" s="55">
        <f>SUM(D22:D57)</f>
        <v>8.75</v>
      </c>
      <c r="E21" s="55"/>
      <c r="F21" s="11"/>
      <c r="G21" s="10"/>
      <c r="H21" s="10"/>
      <c r="I21" s="55">
        <v>19</v>
      </c>
    </row>
    <row r="22" spans="1:9" x14ac:dyDescent="0.3">
      <c r="A22" s="56"/>
      <c r="B22" s="57"/>
      <c r="C22" s="58"/>
      <c r="D22" s="57"/>
      <c r="E22" s="59"/>
      <c r="F22" s="60"/>
      <c r="G22" s="61" t="s">
        <v>7</v>
      </c>
      <c r="H22" s="62">
        <f>COUNTIF(I22:AM22,"=С")</f>
        <v>1</v>
      </c>
      <c r="I22" s="160" t="s">
        <v>41</v>
      </c>
    </row>
    <row r="23" spans="1:9" x14ac:dyDescent="0.3">
      <c r="A23" s="63" t="s">
        <v>27</v>
      </c>
      <c r="B23" s="64"/>
      <c r="C23" s="65">
        <v>68145</v>
      </c>
      <c r="D23" s="64">
        <v>1</v>
      </c>
      <c r="E23" s="26" t="s">
        <v>28</v>
      </c>
      <c r="F23" s="66" t="s">
        <v>29</v>
      </c>
      <c r="G23" s="28" t="s">
        <v>11</v>
      </c>
      <c r="H23" s="29">
        <f>COUNTIF(I23:AM23,"&gt;0")</f>
        <v>1</v>
      </c>
      <c r="I23" s="157">
        <v>11</v>
      </c>
    </row>
    <row r="24" spans="1:9" x14ac:dyDescent="0.3">
      <c r="A24" s="67"/>
      <c r="B24" s="68"/>
      <c r="C24" s="69"/>
      <c r="D24" s="68"/>
      <c r="E24" s="70"/>
      <c r="F24" s="71"/>
      <c r="G24" s="35" t="s">
        <v>12</v>
      </c>
      <c r="H24" s="36">
        <f>COUNTIF(I24:AM24,"&gt;0")</f>
        <v>0</v>
      </c>
      <c r="I24" s="158"/>
    </row>
    <row r="25" spans="1:9" x14ac:dyDescent="0.3">
      <c r="A25" s="72"/>
      <c r="B25" s="73"/>
      <c r="C25" s="74"/>
      <c r="D25" s="75"/>
      <c r="E25" s="76"/>
      <c r="F25" s="77"/>
      <c r="G25" s="20" t="s">
        <v>7</v>
      </c>
      <c r="H25" s="21">
        <f t="shared" ref="H25" si="10">COUNTIF(I25:AM25,"=С")</f>
        <v>0</v>
      </c>
      <c r="I25" s="161"/>
    </row>
    <row r="26" spans="1:9" x14ac:dyDescent="0.3">
      <c r="A26" s="63" t="s">
        <v>27</v>
      </c>
      <c r="B26" s="64"/>
      <c r="C26" s="65">
        <v>68105</v>
      </c>
      <c r="D26" s="78">
        <v>1</v>
      </c>
      <c r="E26" s="26" t="s">
        <v>28</v>
      </c>
      <c r="F26" s="79" t="s">
        <v>30</v>
      </c>
      <c r="G26" s="28" t="s">
        <v>11</v>
      </c>
      <c r="H26" s="29">
        <f t="shared" ref="H26:H27" si="11">COUNTIF(I26:AM26,"&gt;0")</f>
        <v>0</v>
      </c>
      <c r="I26" s="162"/>
    </row>
    <row r="27" spans="1:9" ht="15" thickBot="1" x14ac:dyDescent="0.35">
      <c r="A27" s="80"/>
      <c r="B27" s="81"/>
      <c r="C27" s="82"/>
      <c r="D27" s="83"/>
      <c r="E27" s="84"/>
      <c r="F27" s="85"/>
      <c r="G27" s="86" t="s">
        <v>12</v>
      </c>
      <c r="H27" s="87">
        <f t="shared" si="11"/>
        <v>0</v>
      </c>
      <c r="I27" s="163"/>
    </row>
    <row r="28" spans="1:9" x14ac:dyDescent="0.3">
      <c r="A28" s="88"/>
      <c r="B28" s="89"/>
      <c r="C28" s="90"/>
      <c r="D28" s="91"/>
      <c r="E28" s="92"/>
      <c r="F28" s="93"/>
      <c r="G28" s="94" t="s">
        <v>7</v>
      </c>
      <c r="H28" s="62">
        <f t="shared" ref="H28" si="12">COUNTIF(I28:AM28,"=С")</f>
        <v>1</v>
      </c>
      <c r="I28" s="160" t="s">
        <v>41</v>
      </c>
    </row>
    <row r="29" spans="1:9" x14ac:dyDescent="0.3">
      <c r="A29" s="95" t="s">
        <v>27</v>
      </c>
      <c r="B29" s="96"/>
      <c r="C29" s="97">
        <v>68073</v>
      </c>
      <c r="D29" s="98">
        <v>1</v>
      </c>
      <c r="E29" s="99" t="s">
        <v>31</v>
      </c>
      <c r="F29" s="100" t="s">
        <v>32</v>
      </c>
      <c r="G29" s="101" t="s">
        <v>11</v>
      </c>
      <c r="H29" s="29">
        <f t="shared" ref="H29:H30" si="13">COUNTIF(I29:AM29,"&gt;0")</f>
        <v>1</v>
      </c>
      <c r="I29" s="157">
        <v>11</v>
      </c>
    </row>
    <row r="30" spans="1:9" x14ac:dyDescent="0.3">
      <c r="A30" s="102"/>
      <c r="B30" s="103"/>
      <c r="C30" s="104"/>
      <c r="D30" s="105"/>
      <c r="E30" s="106"/>
      <c r="F30" s="107"/>
      <c r="G30" s="101" t="s">
        <v>12</v>
      </c>
      <c r="H30" s="29">
        <f t="shared" si="13"/>
        <v>0</v>
      </c>
      <c r="I30" s="158"/>
    </row>
    <row r="31" spans="1:9" x14ac:dyDescent="0.3">
      <c r="A31" s="108"/>
      <c r="B31" s="109"/>
      <c r="C31" s="110"/>
      <c r="D31" s="111"/>
      <c r="E31" s="112"/>
      <c r="F31" s="113"/>
      <c r="G31" s="114" t="s">
        <v>7</v>
      </c>
      <c r="H31" s="21">
        <f t="shared" ref="H31" si="14">COUNTIF(I31:AM31,"=С")</f>
        <v>0</v>
      </c>
      <c r="I31" s="161"/>
    </row>
    <row r="32" spans="1:9" x14ac:dyDescent="0.3">
      <c r="A32" s="95" t="s">
        <v>27</v>
      </c>
      <c r="B32" s="96"/>
      <c r="C32" s="97">
        <v>69526</v>
      </c>
      <c r="D32" s="98">
        <v>1</v>
      </c>
      <c r="E32" s="99" t="s">
        <v>33</v>
      </c>
      <c r="F32" s="100" t="s">
        <v>34</v>
      </c>
      <c r="G32" s="101" t="s">
        <v>11</v>
      </c>
      <c r="H32" s="29">
        <f t="shared" ref="H32:H33" si="15">COUNTIF(I32:AM32,"&gt;0")</f>
        <v>0</v>
      </c>
      <c r="I32" s="162"/>
    </row>
    <row r="33" spans="1:9" ht="15" thickBot="1" x14ac:dyDescent="0.35">
      <c r="A33" s="115"/>
      <c r="B33" s="116"/>
      <c r="C33" s="117"/>
      <c r="D33" s="118"/>
      <c r="E33" s="119"/>
      <c r="F33" s="120"/>
      <c r="G33" s="121" t="s">
        <v>12</v>
      </c>
      <c r="H33" s="87">
        <f t="shared" si="15"/>
        <v>0</v>
      </c>
      <c r="I33" s="163"/>
    </row>
    <row r="34" spans="1:9" x14ac:dyDescent="0.3">
      <c r="A34" s="56"/>
      <c r="B34" s="57"/>
      <c r="C34" s="58"/>
      <c r="D34" s="57"/>
      <c r="E34" s="59"/>
      <c r="F34" s="60"/>
      <c r="G34" s="94" t="s">
        <v>7</v>
      </c>
      <c r="H34" s="62">
        <f t="shared" ref="H34" si="16">COUNTIF(I34:AM34,"=С")</f>
        <v>0</v>
      </c>
      <c r="I34" s="164"/>
    </row>
    <row r="35" spans="1:9" x14ac:dyDescent="0.3">
      <c r="A35" s="63" t="s">
        <v>35</v>
      </c>
      <c r="B35" s="64"/>
      <c r="C35" s="65"/>
      <c r="D35" s="64">
        <v>1</v>
      </c>
      <c r="E35" s="26" t="s">
        <v>36</v>
      </c>
      <c r="F35" s="66"/>
      <c r="G35" s="101" t="s">
        <v>11</v>
      </c>
      <c r="H35" s="29">
        <f t="shared" ref="H35:H36" si="17">COUNTIF(I35:AM35,"&gt;0")</f>
        <v>0</v>
      </c>
      <c r="I35" s="162"/>
    </row>
    <row r="36" spans="1:9" x14ac:dyDescent="0.3">
      <c r="A36" s="67"/>
      <c r="B36" s="68"/>
      <c r="C36" s="69"/>
      <c r="D36" s="68"/>
      <c r="E36" s="70"/>
      <c r="F36" s="71"/>
      <c r="G36" s="101" t="s">
        <v>12</v>
      </c>
      <c r="H36" s="29">
        <f t="shared" si="17"/>
        <v>0</v>
      </c>
      <c r="I36" s="158"/>
    </row>
    <row r="37" spans="1:9" x14ac:dyDescent="0.3">
      <c r="A37" s="63"/>
      <c r="B37" s="64"/>
      <c r="C37" s="65"/>
      <c r="D37" s="64"/>
      <c r="E37" s="26"/>
      <c r="F37" s="122"/>
      <c r="G37" s="101" t="s">
        <v>7</v>
      </c>
      <c r="H37" s="29">
        <f t="shared" ref="H37" si="18">COUNTIF(I37:AM37,"=С")</f>
        <v>0</v>
      </c>
      <c r="I37" s="161"/>
    </row>
    <row r="38" spans="1:9" x14ac:dyDescent="0.3">
      <c r="A38" s="63" t="s">
        <v>35</v>
      </c>
      <c r="B38" s="64"/>
      <c r="C38" s="65"/>
      <c r="D38" s="64">
        <v>1</v>
      </c>
      <c r="E38" s="26" t="s">
        <v>33</v>
      </c>
      <c r="F38" s="66"/>
      <c r="G38" s="101" t="s">
        <v>11</v>
      </c>
      <c r="H38" s="29">
        <f t="shared" ref="H38:H39" si="19">COUNTIF(I38:AM38,"&gt;0")</f>
        <v>0</v>
      </c>
      <c r="I38" s="162"/>
    </row>
    <row r="39" spans="1:9" ht="15" thickBot="1" x14ac:dyDescent="0.35">
      <c r="A39" s="123"/>
      <c r="B39" s="81"/>
      <c r="C39" s="82"/>
      <c r="D39" s="81"/>
      <c r="E39" s="124"/>
      <c r="F39" s="125"/>
      <c r="G39" s="121" t="s">
        <v>12</v>
      </c>
      <c r="H39" s="87">
        <f t="shared" si="19"/>
        <v>0</v>
      </c>
      <c r="I39" s="163"/>
    </row>
    <row r="40" spans="1:9" x14ac:dyDescent="0.3">
      <c r="A40" s="88"/>
      <c r="B40" s="89"/>
      <c r="C40" s="90"/>
      <c r="D40" s="89"/>
      <c r="E40" s="92"/>
      <c r="F40" s="93"/>
      <c r="G40" s="94" t="s">
        <v>7</v>
      </c>
      <c r="H40" s="62">
        <f t="shared" ref="H40" si="20">COUNTIF(I40:AM40,"=С")</f>
        <v>0</v>
      </c>
      <c r="I40" s="164"/>
    </row>
    <row r="41" spans="1:9" x14ac:dyDescent="0.3">
      <c r="A41" s="95" t="s">
        <v>35</v>
      </c>
      <c r="B41" s="96"/>
      <c r="C41" s="97"/>
      <c r="D41" s="96">
        <v>1</v>
      </c>
      <c r="E41" s="99" t="s">
        <v>28</v>
      </c>
      <c r="F41" s="100"/>
      <c r="G41" s="101" t="s">
        <v>11</v>
      </c>
      <c r="H41" s="29">
        <f t="shared" ref="H41:H42" si="21">COUNTIF(I41:AM41,"&gt;0")</f>
        <v>0</v>
      </c>
      <c r="I41" s="162"/>
    </row>
    <row r="42" spans="1:9" x14ac:dyDescent="0.3">
      <c r="A42" s="102"/>
      <c r="B42" s="103"/>
      <c r="C42" s="104"/>
      <c r="D42" s="103"/>
      <c r="E42" s="106"/>
      <c r="F42" s="107"/>
      <c r="G42" s="126" t="s">
        <v>12</v>
      </c>
      <c r="H42" s="36">
        <f t="shared" si="21"/>
        <v>0</v>
      </c>
      <c r="I42" s="158"/>
    </row>
    <row r="43" spans="1:9" x14ac:dyDescent="0.3">
      <c r="A43" s="108"/>
      <c r="B43" s="109"/>
      <c r="C43" s="110"/>
      <c r="D43" s="109"/>
      <c r="E43" s="112"/>
      <c r="F43" s="113"/>
      <c r="G43" s="114" t="s">
        <v>7</v>
      </c>
      <c r="H43" s="21">
        <f t="shared" ref="H43" si="22">COUNTIF(I43:AM43,"=С")</f>
        <v>0</v>
      </c>
      <c r="I43" s="161"/>
    </row>
    <row r="44" spans="1:9" x14ac:dyDescent="0.3">
      <c r="A44" s="95" t="s">
        <v>35</v>
      </c>
      <c r="B44" s="96"/>
      <c r="C44" s="97"/>
      <c r="D44" s="127">
        <v>1</v>
      </c>
      <c r="E44" s="99" t="s">
        <v>36</v>
      </c>
      <c r="F44" s="100"/>
      <c r="G44" s="101" t="s">
        <v>11</v>
      </c>
      <c r="H44" s="29">
        <f t="shared" ref="H44:H45" si="23">COUNTIF(I44:AM44,"&gt;0")</f>
        <v>0</v>
      </c>
      <c r="I44" s="162"/>
    </row>
    <row r="45" spans="1:9" ht="15" thickBot="1" x14ac:dyDescent="0.35">
      <c r="A45" s="115"/>
      <c r="B45" s="116"/>
      <c r="C45" s="117"/>
      <c r="D45" s="116"/>
      <c r="E45" s="119"/>
      <c r="F45" s="120"/>
      <c r="G45" s="121" t="s">
        <v>12</v>
      </c>
      <c r="H45" s="87">
        <f t="shared" si="23"/>
        <v>0</v>
      </c>
      <c r="I45" s="163"/>
    </row>
    <row r="46" spans="1:9" x14ac:dyDescent="0.3">
      <c r="A46" s="56"/>
      <c r="B46" s="57"/>
      <c r="C46" s="58"/>
      <c r="D46" s="57"/>
      <c r="E46" s="59"/>
      <c r="F46" s="60"/>
      <c r="G46" s="94" t="s">
        <v>7</v>
      </c>
      <c r="H46" s="62">
        <f>COUNTIF(I46:AM46,"=С")</f>
        <v>0</v>
      </c>
      <c r="I46" s="164"/>
    </row>
    <row r="47" spans="1:9" x14ac:dyDescent="0.3">
      <c r="A47" s="63" t="s">
        <v>35</v>
      </c>
      <c r="B47" s="64"/>
      <c r="C47" s="65"/>
      <c r="D47" s="23">
        <v>0.5</v>
      </c>
      <c r="E47" s="128" t="s">
        <v>37</v>
      </c>
      <c r="F47" s="66"/>
      <c r="G47" s="101" t="s">
        <v>11</v>
      </c>
      <c r="H47" s="29">
        <f>COUNTIF(I47:AM47,"&gt;0")</f>
        <v>0</v>
      </c>
      <c r="I47" s="162"/>
    </row>
    <row r="48" spans="1:9" x14ac:dyDescent="0.3">
      <c r="A48" s="67"/>
      <c r="B48" s="68"/>
      <c r="C48" s="69"/>
      <c r="D48" s="68"/>
      <c r="E48" s="70"/>
      <c r="F48" s="71"/>
      <c r="G48" s="101" t="s">
        <v>12</v>
      </c>
      <c r="H48" s="29">
        <f>COUNTIF(I48:AM48,"&gt;0")</f>
        <v>0</v>
      </c>
      <c r="I48" s="158"/>
    </row>
    <row r="49" spans="1:9" x14ac:dyDescent="0.3">
      <c r="A49" s="63"/>
      <c r="B49" s="64"/>
      <c r="C49" s="65"/>
      <c r="D49" s="64"/>
      <c r="E49" s="129"/>
      <c r="F49" s="122"/>
      <c r="G49" s="101" t="s">
        <v>7</v>
      </c>
      <c r="H49" s="29">
        <f>COUNTIF(I49:AM49,"=С")</f>
        <v>0</v>
      </c>
      <c r="I49" s="165"/>
    </row>
    <row r="50" spans="1:9" x14ac:dyDescent="0.3">
      <c r="A50" s="63" t="s">
        <v>35</v>
      </c>
      <c r="B50" s="64"/>
      <c r="C50" s="65"/>
      <c r="D50" s="23">
        <v>0.25</v>
      </c>
      <c r="E50" s="128" t="s">
        <v>38</v>
      </c>
      <c r="F50" s="66"/>
      <c r="G50" s="101" t="s">
        <v>11</v>
      </c>
      <c r="H50" s="29">
        <f>COUNTIF(I50:AM50,"&gt;0")</f>
        <v>0</v>
      </c>
      <c r="I50" s="166"/>
    </row>
    <row r="51" spans="1:9" ht="15" thickBot="1" x14ac:dyDescent="0.35">
      <c r="A51" s="123"/>
      <c r="B51" s="81"/>
      <c r="C51" s="82"/>
      <c r="D51" s="130"/>
      <c r="E51" s="131"/>
      <c r="F51" s="125"/>
      <c r="G51" s="121" t="s">
        <v>12</v>
      </c>
      <c r="H51" s="87">
        <f>COUNTIF(I51:AM51,"&gt;0")</f>
        <v>0</v>
      </c>
      <c r="I51" s="163"/>
    </row>
    <row r="52" spans="1:9" x14ac:dyDescent="0.3">
      <c r="A52" s="132"/>
      <c r="B52" s="133"/>
      <c r="C52" s="134"/>
      <c r="D52" s="133"/>
      <c r="E52" s="135"/>
      <c r="F52" s="136"/>
      <c r="G52" s="94" t="s">
        <v>7</v>
      </c>
      <c r="H52" s="62">
        <f>COUNTIF(I52:AM52,"=С")</f>
        <v>0</v>
      </c>
      <c r="I52" s="160"/>
    </row>
    <row r="53" spans="1:9" x14ac:dyDescent="0.3">
      <c r="A53" s="137" t="s">
        <v>35</v>
      </c>
      <c r="B53" s="138"/>
      <c r="C53" s="139"/>
      <c r="D53" s="140"/>
      <c r="E53" s="141" t="s">
        <v>28</v>
      </c>
      <c r="F53" s="142" t="s">
        <v>39</v>
      </c>
      <c r="G53" s="101" t="s">
        <v>11</v>
      </c>
      <c r="H53" s="29">
        <f>COUNTIF(I53:AM53,"&gt;0")</f>
        <v>0</v>
      </c>
      <c r="I53" s="162"/>
    </row>
    <row r="54" spans="1:9" x14ac:dyDescent="0.3">
      <c r="A54" s="143"/>
      <c r="B54" s="144"/>
      <c r="C54" s="145"/>
      <c r="D54" s="144"/>
      <c r="E54" s="146"/>
      <c r="F54" s="147"/>
      <c r="G54" s="101" t="s">
        <v>12</v>
      </c>
      <c r="H54" s="29">
        <f>COUNTIF(I54:AM54,"&gt;0")</f>
        <v>0</v>
      </c>
      <c r="I54" s="158"/>
    </row>
    <row r="55" spans="1:9" x14ac:dyDescent="0.3">
      <c r="A55" s="137"/>
      <c r="B55" s="138"/>
      <c r="C55" s="139"/>
      <c r="D55" s="138"/>
      <c r="E55" s="141"/>
      <c r="F55" s="148"/>
      <c r="G55" s="28" t="s">
        <v>7</v>
      </c>
      <c r="H55" s="29">
        <f t="shared" ref="H55" si="24">COUNTIF(I55:AM55,"=С")</f>
        <v>0</v>
      </c>
      <c r="I55" s="161"/>
    </row>
    <row r="56" spans="1:9" x14ac:dyDescent="0.3">
      <c r="A56" s="137" t="s">
        <v>35</v>
      </c>
      <c r="B56" s="138"/>
      <c r="C56" s="139"/>
      <c r="D56" s="140"/>
      <c r="E56" s="141" t="s">
        <v>28</v>
      </c>
      <c r="F56" s="142" t="s">
        <v>39</v>
      </c>
      <c r="G56" s="28" t="s">
        <v>11</v>
      </c>
      <c r="H56" s="29">
        <f t="shared" ref="H56:H57" si="25">COUNTIF(I56:AM56,"&gt;0")</f>
        <v>0</v>
      </c>
      <c r="I56" s="162"/>
    </row>
    <row r="57" spans="1:9" ht="15" thickBot="1" x14ac:dyDescent="0.35">
      <c r="A57" s="149"/>
      <c r="B57" s="150"/>
      <c r="C57" s="151"/>
      <c r="D57" s="150"/>
      <c r="E57" s="152"/>
      <c r="F57" s="153"/>
      <c r="G57" s="86" t="s">
        <v>12</v>
      </c>
      <c r="H57" s="87">
        <f t="shared" si="25"/>
        <v>0</v>
      </c>
      <c r="I57" s="163"/>
    </row>
  </sheetData>
  <conditionalFormatting sqref="I62:I266 I22:I27 I31:I33 I40:I48">
    <cfRule type="containsText" dxfId="7" priority="8" operator="containsText" text="Б">
      <formula>NOT(ISERROR(SEARCH("Б",I22)))</formula>
    </cfRule>
  </conditionalFormatting>
  <conditionalFormatting sqref="I28:I30">
    <cfRule type="containsText" dxfId="6" priority="7" operator="containsText" text="Б">
      <formula>NOT(ISERROR(SEARCH("Б",I28)))</formula>
    </cfRule>
  </conditionalFormatting>
  <conditionalFormatting sqref="I37:I39">
    <cfRule type="containsText" dxfId="5" priority="6" operator="containsText" text="Б">
      <formula>NOT(ISERROR(SEARCH("Б",I37)))</formula>
    </cfRule>
  </conditionalFormatting>
  <conditionalFormatting sqref="I34:I36">
    <cfRule type="containsText" dxfId="4" priority="5" operator="containsText" text="Б">
      <formula>NOT(ISERROR(SEARCH("Б",I34)))</formula>
    </cfRule>
  </conditionalFormatting>
  <conditionalFormatting sqref="I53:I54">
    <cfRule type="containsText" dxfId="3" priority="4" operator="containsText" text="Б">
      <formula>NOT(ISERROR(SEARCH("Б",I53)))</formula>
    </cfRule>
  </conditionalFormatting>
  <conditionalFormatting sqref="I52">
    <cfRule type="containsText" dxfId="2" priority="3" operator="containsText" text="Б">
      <formula>NOT(ISERROR(SEARCH("Б",I52)))</formula>
    </cfRule>
  </conditionalFormatting>
  <conditionalFormatting sqref="I56:I57">
    <cfRule type="containsText" dxfId="1" priority="2" operator="containsText" text="Б">
      <formula>NOT(ISERROR(SEARCH("Б",I56)))</formula>
    </cfRule>
  </conditionalFormatting>
  <conditionalFormatting sqref="I55">
    <cfRule type="containsText" dxfId="0" priority="1" operator="containsText" text="Б">
      <formula>NOT(ISERROR(SEARCH("Б",I55)))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Golubev</dc:creator>
  <cp:lastModifiedBy>Yury Golubev</cp:lastModifiedBy>
  <dcterms:created xsi:type="dcterms:W3CDTF">2021-10-12T17:33:29Z</dcterms:created>
  <dcterms:modified xsi:type="dcterms:W3CDTF">2021-10-12T17:34:03Z</dcterms:modified>
</cp:coreProperties>
</file>