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yaodong/Documents/GitHubRepos/Thesis-Design/"/>
    </mc:Choice>
  </mc:AlternateContent>
  <xr:revisionPtr revIDLastSave="0" documentId="13_ncr:1_{C9BF9323-8038-4E4B-838C-6D7A5ED777AB}" xr6:coauthVersionLast="47" xr6:coauthVersionMax="47" xr10:uidLastSave="{00000000-0000-0000-0000-000000000000}"/>
  <bookViews>
    <workbookView xWindow="4800" yWindow="500" windowWidth="41280" windowHeight="23420" xr2:uid="{3C81682F-460F-7C46-A26C-031C04812297}"/>
  </bookViews>
  <sheets>
    <sheet name="Evaluation Results" sheetId="2" r:id="rId1"/>
    <sheet name="Re-Synthe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2" l="1"/>
  <c r="N24" i="2"/>
  <c r="M23" i="2"/>
  <c r="N23" i="2"/>
  <c r="M22" i="2"/>
  <c r="N22" i="2"/>
  <c r="M21" i="2"/>
  <c r="N21" i="2"/>
  <c r="M20" i="2"/>
  <c r="N20" i="2"/>
  <c r="M19" i="2"/>
  <c r="N19" i="2"/>
  <c r="M18" i="2"/>
  <c r="N18" i="2"/>
  <c r="G24" i="2"/>
  <c r="H24" i="2"/>
  <c r="I24" i="2"/>
  <c r="J24" i="2"/>
  <c r="K24" i="2"/>
  <c r="L24" i="2"/>
  <c r="G23" i="2"/>
  <c r="H23" i="2"/>
  <c r="I23" i="2"/>
  <c r="J23" i="2"/>
  <c r="K23" i="2"/>
  <c r="L23" i="2"/>
  <c r="G22" i="2"/>
  <c r="H22" i="2"/>
  <c r="I22" i="2"/>
  <c r="J22" i="2"/>
  <c r="K22" i="2"/>
  <c r="L22" i="2"/>
  <c r="G21" i="2"/>
  <c r="H21" i="2"/>
  <c r="I21" i="2"/>
  <c r="J21" i="2"/>
  <c r="K21" i="2"/>
  <c r="L21" i="2"/>
  <c r="G20" i="2"/>
  <c r="H20" i="2"/>
  <c r="I20" i="2"/>
  <c r="J20" i="2"/>
  <c r="K20" i="2"/>
  <c r="L20" i="2"/>
  <c r="G19" i="2"/>
  <c r="H19" i="2"/>
  <c r="I19" i="2"/>
  <c r="J19" i="2"/>
  <c r="K19" i="2"/>
  <c r="L19" i="2"/>
  <c r="G18" i="2"/>
  <c r="H18" i="2"/>
  <c r="I18" i="2"/>
  <c r="J18" i="2"/>
  <c r="K18" i="2"/>
  <c r="L18" i="2"/>
  <c r="C24" i="2"/>
  <c r="D24" i="2"/>
  <c r="E24" i="2"/>
  <c r="F24" i="2"/>
  <c r="B24" i="2"/>
  <c r="D23" i="2"/>
  <c r="C23" i="2"/>
  <c r="B23" i="2"/>
  <c r="D22" i="2"/>
  <c r="C22" i="2"/>
  <c r="B22" i="2"/>
  <c r="E21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N13" i="2"/>
  <c r="M13" i="2"/>
  <c r="E13" i="2"/>
  <c r="F13" i="2" s="1"/>
  <c r="N12" i="2"/>
  <c r="M12" i="2"/>
  <c r="E12" i="2"/>
  <c r="F12" i="2" s="1"/>
  <c r="N11" i="2"/>
  <c r="M11" i="2"/>
  <c r="E11" i="2"/>
  <c r="E19" i="2" s="1"/>
  <c r="N10" i="2"/>
  <c r="M10" i="2"/>
  <c r="E10" i="2"/>
  <c r="F10" i="2" s="1"/>
  <c r="N9" i="2"/>
  <c r="M9" i="2"/>
  <c r="E9" i="2"/>
  <c r="E23" i="2" s="1"/>
  <c r="N8" i="2"/>
  <c r="M8" i="2"/>
  <c r="E8" i="2"/>
  <c r="E22" i="2" s="1"/>
  <c r="N7" i="2"/>
  <c r="M7" i="2"/>
  <c r="E7" i="2"/>
  <c r="F7" i="2" s="1"/>
  <c r="N6" i="2"/>
  <c r="M6" i="2"/>
  <c r="E6" i="2"/>
  <c r="E20" i="2" s="1"/>
  <c r="N5" i="2"/>
  <c r="M5" i="2"/>
  <c r="E5" i="2"/>
  <c r="F5" i="2" s="1"/>
  <c r="N4" i="2"/>
  <c r="M4" i="2"/>
  <c r="E4" i="2"/>
  <c r="F4" i="2" s="1"/>
  <c r="E3" i="2"/>
  <c r="E17" i="2" s="1"/>
  <c r="C23" i="1"/>
  <c r="D23" i="1"/>
  <c r="B23" i="1"/>
  <c r="C22" i="1"/>
  <c r="D22" i="1"/>
  <c r="B22" i="1"/>
  <c r="C21" i="1"/>
  <c r="D21" i="1"/>
  <c r="B21" i="1"/>
  <c r="C20" i="1"/>
  <c r="D20" i="1"/>
  <c r="B20" i="1"/>
  <c r="C19" i="1"/>
  <c r="D19" i="1"/>
  <c r="B19" i="1"/>
  <c r="C18" i="1"/>
  <c r="D18" i="1"/>
  <c r="B18" i="1"/>
  <c r="C17" i="1"/>
  <c r="D17" i="1"/>
  <c r="B17" i="1"/>
  <c r="E10" i="1"/>
  <c r="F10" i="1" s="1"/>
  <c r="E8" i="1"/>
  <c r="E6" i="1"/>
  <c r="F6" i="1" s="1"/>
  <c r="L24" i="1"/>
  <c r="K24" i="1"/>
  <c r="J24" i="1"/>
  <c r="I24" i="1"/>
  <c r="H24" i="1"/>
  <c r="G24" i="1"/>
  <c r="D24" i="1"/>
  <c r="C24" i="1"/>
  <c r="B24" i="1"/>
  <c r="L23" i="1"/>
  <c r="K23" i="1"/>
  <c r="J23" i="1"/>
  <c r="I23" i="1"/>
  <c r="H23" i="1"/>
  <c r="G23" i="1"/>
  <c r="L22" i="1"/>
  <c r="K22" i="1"/>
  <c r="J22" i="1"/>
  <c r="I22" i="1"/>
  <c r="H22" i="1"/>
  <c r="G22" i="1"/>
  <c r="L21" i="1"/>
  <c r="K21" i="1"/>
  <c r="J21" i="1"/>
  <c r="I21" i="1"/>
  <c r="H21" i="1"/>
  <c r="G21" i="1"/>
  <c r="L20" i="1"/>
  <c r="K20" i="1"/>
  <c r="J20" i="1"/>
  <c r="I20" i="1"/>
  <c r="H20" i="1"/>
  <c r="G20" i="1"/>
  <c r="L19" i="1"/>
  <c r="K19" i="1"/>
  <c r="J19" i="1"/>
  <c r="I19" i="1"/>
  <c r="H19" i="1"/>
  <c r="G19" i="1"/>
  <c r="L18" i="1"/>
  <c r="K18" i="1"/>
  <c r="J18" i="1"/>
  <c r="I18" i="1"/>
  <c r="H18" i="1"/>
  <c r="G18" i="1"/>
  <c r="N13" i="1"/>
  <c r="M13" i="1"/>
  <c r="E13" i="1"/>
  <c r="F13" i="1" s="1"/>
  <c r="N12" i="1"/>
  <c r="M12" i="1"/>
  <c r="E12" i="1"/>
  <c r="E24" i="1" s="1"/>
  <c r="N11" i="1"/>
  <c r="M11" i="1"/>
  <c r="E11" i="1"/>
  <c r="F11" i="1" s="1"/>
  <c r="N10" i="1"/>
  <c r="M10" i="1"/>
  <c r="N9" i="1"/>
  <c r="M9" i="1"/>
  <c r="M23" i="1" s="1"/>
  <c r="E9" i="1"/>
  <c r="F9" i="1" s="1"/>
  <c r="F23" i="1" s="1"/>
  <c r="N8" i="1"/>
  <c r="M8" i="1"/>
  <c r="N7" i="1"/>
  <c r="M7" i="1"/>
  <c r="E7" i="1"/>
  <c r="E21" i="1" s="1"/>
  <c r="N6" i="1"/>
  <c r="M6" i="1"/>
  <c r="N5" i="1"/>
  <c r="M5" i="1"/>
  <c r="M19" i="1" s="1"/>
  <c r="E5" i="1"/>
  <c r="F5" i="1" s="1"/>
  <c r="F19" i="1" s="1"/>
  <c r="N4" i="1"/>
  <c r="M4" i="1"/>
  <c r="M18" i="1" s="1"/>
  <c r="E4" i="1"/>
  <c r="E18" i="1" s="1"/>
  <c r="E3" i="1"/>
  <c r="E17" i="1" s="1"/>
  <c r="F8" i="2" l="1"/>
  <c r="E18" i="2"/>
  <c r="F3" i="2"/>
  <c r="F6" i="2"/>
  <c r="F11" i="2"/>
  <c r="F19" i="2" s="1"/>
  <c r="F9" i="2"/>
  <c r="F23" i="2" s="1"/>
  <c r="F12" i="1"/>
  <c r="M24" i="1"/>
  <c r="M21" i="1"/>
  <c r="F20" i="1"/>
  <c r="M22" i="1"/>
  <c r="F3" i="1"/>
  <c r="F17" i="1" s="1"/>
  <c r="F4" i="1"/>
  <c r="F18" i="1" s="1"/>
  <c r="E19" i="1"/>
  <c r="E23" i="1"/>
  <c r="E20" i="1"/>
  <c r="E22" i="1"/>
  <c r="M20" i="1"/>
  <c r="N19" i="1"/>
  <c r="N24" i="1"/>
  <c r="F7" i="1"/>
  <c r="F21" i="1" s="1"/>
  <c r="N18" i="1"/>
  <c r="N21" i="1"/>
  <c r="N22" i="1"/>
  <c r="N20" i="1"/>
  <c r="N23" i="1"/>
  <c r="F24" i="1"/>
  <c r="F8" i="1"/>
  <c r="F22" i="1" s="1"/>
  <c r="F20" i="2" l="1"/>
  <c r="F17" i="2"/>
  <c r="F22" i="2"/>
  <c r="F18" i="2"/>
  <c r="F21" i="2"/>
</calcChain>
</file>

<file path=xl/sharedStrings.xml><?xml version="1.0" encoding="utf-8"?>
<sst xmlns="http://schemas.openxmlformats.org/spreadsheetml/2006/main" count="134" uniqueCount="45">
  <si>
    <t>Synthesis Results</t>
    <phoneticPr fontId="2" type="noConversion"/>
  </si>
  <si>
    <r>
      <t xml:space="preserve">CIFAR-10 (60000 photos 32*32 </t>
    </r>
    <r>
      <rPr>
        <b/>
        <sz val="26"/>
        <color theme="1"/>
        <rFont val="SimSun"/>
        <family val="1"/>
        <charset val="134"/>
      </rPr>
      <t>每次</t>
    </r>
    <r>
      <rPr>
        <b/>
        <sz val="26"/>
        <color theme="1"/>
        <rFont val="Cambria"/>
        <family val="1"/>
      </rPr>
      <t xml:space="preserve"> 60000 </t>
    </r>
    <r>
      <rPr>
        <b/>
        <sz val="26"/>
        <color theme="1"/>
        <rFont val="SimSun"/>
        <family val="1"/>
        <charset val="134"/>
      </rPr>
      <t>张随机合成, 5次运行</t>
    </r>
    <r>
      <rPr>
        <b/>
        <sz val="26"/>
        <color theme="1"/>
        <rFont val="Cambria"/>
        <family val="1"/>
      </rPr>
      <t>)</t>
    </r>
    <phoneticPr fontId="2" type="noConversion"/>
  </si>
  <si>
    <r>
      <t xml:space="preserve">Kodak(24 photos 768*512 / 512*768 </t>
    </r>
    <r>
      <rPr>
        <b/>
        <sz val="26"/>
        <color theme="1"/>
        <rFont val="SimSun"/>
        <family val="1"/>
        <charset val="134"/>
      </rPr>
      <t>遍历所有</t>
    </r>
    <r>
      <rPr>
        <b/>
        <sz val="26"/>
        <color theme="1"/>
        <rFont val="Cambria"/>
        <family val="1"/>
      </rPr>
      <t>)</t>
    </r>
    <phoneticPr fontId="2" type="noConversion"/>
  </si>
  <si>
    <r>
      <t xml:space="preserve">DIV2K (2040*1356    439 photos </t>
    </r>
    <r>
      <rPr>
        <b/>
        <sz val="26"/>
        <color theme="1"/>
        <rFont val="SimSun"/>
        <family val="1"/>
        <charset val="134"/>
      </rPr>
      <t>随机组合</t>
    </r>
    <r>
      <rPr>
        <b/>
        <sz val="26"/>
        <color theme="1"/>
        <rFont val="Cambria"/>
        <family val="1"/>
      </rPr>
      <t>)</t>
    </r>
    <phoneticPr fontId="2" type="noConversion"/>
  </si>
  <si>
    <t>Mean PSNR(dB)</t>
    <phoneticPr fontId="2" type="noConversion"/>
  </si>
  <si>
    <t>Mean SSIM(%)</t>
    <phoneticPr fontId="2" type="noConversion"/>
  </si>
  <si>
    <t>Error Metrics</t>
    <phoneticPr fontId="2" type="noConversion"/>
  </si>
  <si>
    <t>Design</t>
  </si>
  <si>
    <t>Area  (μm²)</t>
    <phoneticPr fontId="2" type="noConversion"/>
  </si>
  <si>
    <t>Power (μW )</t>
  </si>
  <si>
    <t>Delay (ns)</t>
  </si>
  <si>
    <t>PDP (f J)</t>
  </si>
  <si>
    <t>PDAP(pJ·μm²)</t>
    <phoneticPr fontId="2" type="noConversion"/>
  </si>
  <si>
    <t>PSNR(dB)</t>
    <phoneticPr fontId="2" type="noConversion"/>
  </si>
  <si>
    <t>SSIM(%)</t>
    <phoneticPr fontId="2" type="noConversion"/>
  </si>
  <si>
    <t>ME</t>
    <phoneticPr fontId="2" type="noConversion"/>
  </si>
  <si>
    <t>MRED(%)</t>
    <phoneticPr fontId="2" type="noConversion"/>
  </si>
  <si>
    <t>Exact</t>
    <phoneticPr fontId="2" type="noConversion"/>
  </si>
  <si>
    <t>/</t>
    <phoneticPr fontId="2" type="noConversion"/>
  </si>
  <si>
    <t>MUL2</t>
    <phoneticPr fontId="2" type="noConversion"/>
  </si>
  <si>
    <t>MUL4</t>
    <phoneticPr fontId="2" type="noConversion"/>
  </si>
  <si>
    <t>AFA_MUL4</t>
    <phoneticPr fontId="2" type="noConversion"/>
  </si>
  <si>
    <t>ZHANG</t>
    <phoneticPr fontId="2" type="noConversion"/>
  </si>
  <si>
    <t>Kumari</t>
    <phoneticPr fontId="2" type="noConversion"/>
  </si>
  <si>
    <t>Zero-ME 7-8</t>
    <phoneticPr fontId="2" type="noConversion"/>
  </si>
  <si>
    <t>KUMAR</t>
    <phoneticPr fontId="2" type="noConversion"/>
  </si>
  <si>
    <t>Proposed[1]</t>
    <phoneticPr fontId="2" type="noConversion"/>
  </si>
  <si>
    <t>NEW Proposed[2]</t>
    <phoneticPr fontId="2" type="noConversion"/>
  </si>
  <si>
    <t>NEW Proposed[3]</t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</si>
  <si>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Exact</t>
    </r>
    <r>
      <rPr>
        <sz val="20"/>
        <color theme="1"/>
        <rFont val="Times New Roman"/>
        <family val="1"/>
      </rPr>
      <t>)</t>
    </r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</si>
  <si>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MUL2</t>
    </r>
    <r>
      <rPr>
        <sz val="20"/>
        <color theme="1"/>
        <rFont val="Times New Roman"/>
        <family val="1"/>
      </rPr>
      <t>)</t>
    </r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</si>
  <si>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MUL4</t>
    </r>
    <r>
      <rPr>
        <sz val="20"/>
        <color theme="1"/>
        <rFont val="Times New Roman"/>
        <family val="1"/>
      </rPr>
      <t>)</t>
    </r>
    <phoneticPr fontId="2" type="noConversion"/>
  </si>
  <si>
    <t>Stage 2 Approximate</t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</si>
  <si>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ZHANG</t>
    </r>
    <r>
      <rPr>
        <sz val="20"/>
        <color theme="1"/>
        <rFont val="Times New Roman"/>
        <family val="1"/>
      </rPr>
      <t>)</t>
    </r>
    <phoneticPr fontId="2" type="noConversion"/>
  </si>
  <si>
    <t>Stage 2 Approximate + Constant 0110</t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</si>
  <si>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Kumari</t>
    </r>
    <r>
      <rPr>
        <sz val="20"/>
        <color theme="1"/>
        <rFont val="Times New Roman"/>
        <family val="1"/>
      </rPr>
      <t>)</t>
    </r>
    <phoneticPr fontId="2" type="noConversion"/>
  </si>
  <si>
    <t>Constant 0110</t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</si>
  <si>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 xml:space="preserve"> Zero-ME 7-8</t>
    </r>
    <r>
      <rPr>
        <sz val="20"/>
        <color theme="1"/>
        <rFont val="Times New Roman"/>
        <family val="1"/>
      </rPr>
      <t>)</t>
    </r>
    <phoneticPr fontId="2" type="noConversion"/>
  </si>
  <si>
    <t>Stage 2 Approximate + Constant 1000</t>
    <phoneticPr fontId="2" type="noConversion"/>
  </si>
  <si>
    <r>
      <t xml:space="preserve">Reduced( Compared with </t>
    </r>
    <r>
      <rPr>
        <b/>
        <sz val="20"/>
        <color theme="1"/>
        <rFont val="Times New Roman"/>
        <family val="1"/>
      </rPr>
      <t>KUMAR</t>
    </r>
    <r>
      <rPr>
        <sz val="20"/>
        <color theme="1"/>
        <rFont val="Times New Roman"/>
        <family val="1"/>
      </rPr>
      <t>)</t>
    </r>
    <phoneticPr fontId="2" type="noConversion"/>
  </si>
  <si>
    <r>
      <t>NMED(10</t>
    </r>
    <r>
      <rPr>
        <b/>
        <vertAlign val="superscript"/>
        <sz val="22"/>
        <color theme="1"/>
        <rFont val="Times New Roman"/>
        <family val="1"/>
      </rPr>
      <t>-3</t>
    </r>
    <r>
      <rPr>
        <b/>
        <sz val="22"/>
        <color theme="1"/>
        <rFont val="Times New Roman"/>
        <family val="1"/>
      </rPr>
      <t>)</t>
    </r>
    <phoneticPr fontId="2" type="noConversion"/>
  </si>
  <si>
    <r>
      <rPr>
        <sz val="20"/>
        <color theme="1"/>
        <rFont val="Times New Roman"/>
        <family val="1"/>
      </rPr>
      <t>Reduced( Compared with</t>
    </r>
    <r>
      <rPr>
        <b/>
        <sz val="20"/>
        <color theme="1"/>
        <rFont val="Times New Roman"/>
        <family val="1"/>
      </rPr>
      <t xml:space="preserve"> AFA_MUL4</t>
    </r>
    <r>
      <rPr>
        <sz val="20"/>
        <color theme="1"/>
        <rFont val="Times New Roman"/>
        <family val="1"/>
      </rPr>
      <t>)</t>
    </r>
    <phoneticPr fontId="2" type="noConversion"/>
  </si>
  <si>
    <r>
      <t xml:space="preserve">Plane </t>
    </r>
    <r>
      <rPr>
        <b/>
        <sz val="26"/>
        <color theme="1"/>
        <rFont val="Apple Color Emoji"/>
        <family val="1"/>
      </rPr>
      <t>✖️</t>
    </r>
    <r>
      <rPr>
        <b/>
        <sz val="26"/>
        <color theme="1"/>
        <rFont val="Cambria"/>
        <family val="1"/>
      </rPr>
      <t xml:space="preserve"> Pepper</t>
    </r>
    <phoneticPr fontId="2" type="noConversion"/>
  </si>
  <si>
    <r>
      <t xml:space="preserve">Plane </t>
    </r>
    <r>
      <rPr>
        <b/>
        <sz val="26"/>
        <color theme="1"/>
        <rFont val="Apple Color Emoji"/>
        <family val="1"/>
      </rPr>
      <t>✖️</t>
    </r>
    <r>
      <rPr>
        <b/>
        <sz val="26"/>
        <color theme="1"/>
        <rFont val="Cambria"/>
        <family val="1"/>
      </rPr>
      <t xml:space="preserve"> Lake</t>
    </r>
    <phoneticPr fontId="2" type="noConversion"/>
  </si>
  <si>
    <r>
      <t xml:space="preserve">Mandrill </t>
    </r>
    <r>
      <rPr>
        <b/>
        <sz val="26"/>
        <color theme="1"/>
        <rFont val="Apple Color Emoji"/>
        <family val="1"/>
      </rPr>
      <t>✖️</t>
    </r>
    <r>
      <rPr>
        <b/>
        <sz val="26"/>
        <color theme="1"/>
        <rFont val="Cambria"/>
        <family val="1"/>
      </rPr>
      <t xml:space="preserve"> Splash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</si>
</sst>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000_);[Red]\(0.0000\)"/>
    <numFmt numFmtId="178" formatCode="0.00000_);[Red]\(0.00000\)"/>
    <numFmt numFmtId="179" formatCode="0.0000"/>
    <numFmt numFmtId="180" formatCode="0.000"/>
  </numFmts>
  <fonts count="13">
    <font>
      <sz val="11"/>
      <color theme="1"/>
      <name val="等线"/>
      <family val="2"/>
      <scheme val="minor"/>
    </font>
    <font>
      <b/>
      <sz val="36"/>
      <color theme="1"/>
      <name val="Cambria"/>
      <family val="1"/>
    </font>
    <font>
      <sz val="9"/>
      <name val="等线"/>
      <family val="3"/>
      <charset val="134"/>
      <scheme val="minor"/>
    </font>
    <font>
      <b/>
      <sz val="26"/>
      <color theme="1"/>
      <name val="Cambria"/>
      <family val="1"/>
    </font>
    <font>
      <b/>
      <sz val="26"/>
      <color theme="1"/>
      <name val="SimSun"/>
      <family val="1"/>
      <charset val="134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2"/>
      <color theme="1"/>
      <name val="Times New Roman"/>
      <family val="1"/>
    </font>
    <font>
      <b/>
      <vertAlign val="superscript"/>
      <sz val="22"/>
      <color theme="1"/>
      <name val="Times New Roman"/>
      <family val="1"/>
    </font>
    <font>
      <b/>
      <sz val="20"/>
      <color theme="1" tint="0.34998626667073579"/>
      <name val="Times New Roman"/>
      <family val="1"/>
    </font>
    <font>
      <b/>
      <sz val="20"/>
      <color rgb="FFC00000"/>
      <name val="Times New Roman"/>
      <family val="1"/>
    </font>
    <font>
      <b/>
      <sz val="26"/>
      <color theme="1"/>
      <name val="Apple Color Emoji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176" fontId="5" fillId="2" borderId="4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176" fontId="5" fillId="3" borderId="4" xfId="0" applyNumberFormat="1" applyFont="1" applyFill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180" fontId="5" fillId="3" borderId="4" xfId="0" applyNumberFormat="1" applyFont="1" applyFill="1" applyBorder="1" applyAlignment="1">
      <alignment horizontal="center" vertical="center" wrapText="1"/>
    </xf>
    <xf numFmtId="180" fontId="5" fillId="3" borderId="5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177" fontId="5" fillId="4" borderId="6" xfId="0" applyNumberFormat="1" applyFont="1" applyFill="1" applyBorder="1" applyAlignment="1">
      <alignment horizontal="center" vertical="center"/>
    </xf>
    <xf numFmtId="177" fontId="5" fillId="4" borderId="5" xfId="0" applyNumberFormat="1" applyFont="1" applyFill="1" applyBorder="1" applyAlignment="1">
      <alignment horizontal="center" vertical="center"/>
    </xf>
    <xf numFmtId="180" fontId="5" fillId="4" borderId="11" xfId="0" applyNumberFormat="1" applyFont="1" applyFill="1" applyBorder="1" applyAlignment="1">
      <alignment horizontal="center" vertical="center"/>
    </xf>
    <xf numFmtId="180" fontId="5" fillId="4" borderId="12" xfId="0" applyNumberFormat="1" applyFont="1" applyFill="1" applyBorder="1" applyAlignment="1">
      <alignment horizontal="center" vertical="center"/>
    </xf>
    <xf numFmtId="180" fontId="5" fillId="4" borderId="13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76" fontId="5" fillId="5" borderId="4" xfId="0" applyNumberFormat="1" applyFon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177" fontId="5" fillId="5" borderId="6" xfId="0" applyNumberFormat="1" applyFont="1" applyFill="1" applyBorder="1" applyAlignment="1">
      <alignment horizontal="center" vertical="center"/>
    </xf>
    <xf numFmtId="177" fontId="5" fillId="5" borderId="5" xfId="0" applyNumberFormat="1" applyFont="1" applyFill="1" applyBorder="1" applyAlignment="1">
      <alignment horizontal="center" vertical="center"/>
    </xf>
    <xf numFmtId="179" fontId="5" fillId="5" borderId="6" xfId="0" applyNumberFormat="1" applyFont="1" applyFill="1" applyBorder="1" applyAlignment="1">
      <alignment horizontal="center" vertical="center"/>
    </xf>
    <xf numFmtId="179" fontId="5" fillId="5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6" fillId="6" borderId="4" xfId="0" applyFont="1" applyFill="1" applyBorder="1" applyAlignment="1">
      <alignment horizontal="center" vertical="center" wrapText="1"/>
    </xf>
    <xf numFmtId="10" fontId="7" fillId="6" borderId="4" xfId="0" applyNumberFormat="1" applyFont="1" applyFill="1" applyBorder="1" applyAlignment="1">
      <alignment horizontal="center" vertical="center"/>
    </xf>
    <xf numFmtId="10" fontId="7" fillId="6" borderId="5" xfId="0" applyNumberFormat="1" applyFont="1" applyFill="1" applyBorder="1" applyAlignment="1">
      <alignment horizontal="center" vertical="center"/>
    </xf>
    <xf numFmtId="10" fontId="5" fillId="6" borderId="6" xfId="0" applyNumberFormat="1" applyFont="1" applyFill="1" applyBorder="1" applyAlignment="1">
      <alignment horizontal="center" vertical="center"/>
    </xf>
    <xf numFmtId="10" fontId="5" fillId="6" borderId="5" xfId="0" applyNumberFormat="1" applyFont="1" applyFill="1" applyBorder="1" applyAlignment="1">
      <alignment horizontal="center" vertical="center"/>
    </xf>
    <xf numFmtId="10" fontId="5" fillId="6" borderId="4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0" fontId="7" fillId="4" borderId="4" xfId="0" applyNumberFormat="1" applyFont="1" applyFill="1" applyBorder="1" applyAlignment="1">
      <alignment horizontal="center" vertical="center"/>
    </xf>
    <xf numFmtId="10" fontId="7" fillId="4" borderId="5" xfId="0" applyNumberFormat="1" applyFont="1" applyFill="1" applyBorder="1" applyAlignment="1">
      <alignment horizontal="center" vertical="center"/>
    </xf>
    <xf numFmtId="10" fontId="5" fillId="4" borderId="6" xfId="0" applyNumberFormat="1" applyFont="1" applyFill="1" applyBorder="1" applyAlignment="1">
      <alignment horizontal="center" vertical="center"/>
    </xf>
    <xf numFmtId="10" fontId="5" fillId="4" borderId="5" xfId="0" applyNumberFormat="1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5" fillId="8" borderId="4" xfId="0" applyFont="1" applyFill="1" applyBorder="1" applyAlignment="1">
      <alignment horizontal="center" vertical="center"/>
    </xf>
    <xf numFmtId="176" fontId="5" fillId="8" borderId="4" xfId="0" applyNumberFormat="1" applyFont="1" applyFill="1" applyBorder="1" applyAlignment="1">
      <alignment horizontal="center" vertical="center"/>
    </xf>
    <xf numFmtId="176" fontId="5" fillId="8" borderId="8" xfId="0" applyNumberFormat="1" applyFont="1" applyFill="1" applyBorder="1" applyAlignment="1">
      <alignment horizontal="center" vertical="center"/>
    </xf>
    <xf numFmtId="177" fontId="5" fillId="8" borderId="9" xfId="0" applyNumberFormat="1" applyFont="1" applyFill="1" applyBorder="1" applyAlignment="1">
      <alignment horizontal="center" vertical="center"/>
    </xf>
    <xf numFmtId="177" fontId="5" fillId="8" borderId="8" xfId="0" applyNumberFormat="1" applyFont="1" applyFill="1" applyBorder="1" applyAlignment="1">
      <alignment horizontal="center" vertical="center"/>
    </xf>
    <xf numFmtId="177" fontId="5" fillId="8" borderId="10" xfId="0" applyNumberFormat="1" applyFont="1" applyFill="1" applyBorder="1" applyAlignment="1">
      <alignment horizontal="center" vertical="center"/>
    </xf>
    <xf numFmtId="180" fontId="5" fillId="8" borderId="9" xfId="0" applyNumberFormat="1" applyFont="1" applyFill="1" applyBorder="1" applyAlignment="1">
      <alignment horizontal="center" vertical="center"/>
    </xf>
    <xf numFmtId="180" fontId="5" fillId="8" borderId="10" xfId="0" applyNumberFormat="1" applyFont="1" applyFill="1" applyBorder="1" applyAlignment="1">
      <alignment horizontal="center" vertical="center"/>
    </xf>
    <xf numFmtId="180" fontId="5" fillId="8" borderId="8" xfId="0" applyNumberFormat="1" applyFont="1" applyFill="1" applyBorder="1" applyAlignment="1">
      <alignment horizontal="center" vertical="center"/>
    </xf>
    <xf numFmtId="176" fontId="5" fillId="8" borderId="5" xfId="0" applyNumberFormat="1" applyFont="1" applyFill="1" applyBorder="1" applyAlignment="1">
      <alignment horizontal="center" vertical="center"/>
    </xf>
    <xf numFmtId="177" fontId="5" fillId="8" borderId="6" xfId="0" applyNumberFormat="1" applyFont="1" applyFill="1" applyBorder="1" applyAlignment="1">
      <alignment horizontal="center" vertical="center"/>
    </xf>
    <xf numFmtId="177" fontId="5" fillId="8" borderId="5" xfId="0" applyNumberFormat="1" applyFont="1" applyFill="1" applyBorder="1" applyAlignment="1">
      <alignment horizontal="center" vertical="center"/>
    </xf>
    <xf numFmtId="180" fontId="5" fillId="8" borderId="6" xfId="0" applyNumberFormat="1" applyFont="1" applyFill="1" applyBorder="1" applyAlignment="1">
      <alignment horizontal="center" vertical="center"/>
    </xf>
    <xf numFmtId="180" fontId="5" fillId="8" borderId="4" xfId="0" applyNumberFormat="1" applyFont="1" applyFill="1" applyBorder="1" applyAlignment="1">
      <alignment horizontal="center" vertical="center"/>
    </xf>
    <xf numFmtId="180" fontId="5" fillId="8" borderId="5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76" fontId="5" fillId="6" borderId="4" xfId="0" applyNumberFormat="1" applyFont="1" applyFill="1" applyBorder="1" applyAlignment="1">
      <alignment horizontal="center" vertical="center"/>
    </xf>
    <xf numFmtId="176" fontId="5" fillId="6" borderId="7" xfId="0" applyNumberFormat="1" applyFont="1" applyFill="1" applyBorder="1" applyAlignment="1">
      <alignment horizontal="center" vertical="center"/>
    </xf>
    <xf numFmtId="176" fontId="5" fillId="6" borderId="5" xfId="0" applyNumberFormat="1" applyFont="1" applyFill="1" applyBorder="1" applyAlignment="1">
      <alignment horizontal="center" vertical="center"/>
    </xf>
    <xf numFmtId="176" fontId="5" fillId="6" borderId="6" xfId="0" applyNumberFormat="1" applyFont="1" applyFill="1" applyBorder="1" applyAlignment="1">
      <alignment horizontal="center" vertical="center"/>
    </xf>
    <xf numFmtId="177" fontId="5" fillId="6" borderId="5" xfId="0" applyNumberFormat="1" applyFont="1" applyFill="1" applyBorder="1" applyAlignment="1">
      <alignment horizontal="center" vertical="center"/>
    </xf>
    <xf numFmtId="178" fontId="5" fillId="6" borderId="6" xfId="0" applyNumberFormat="1" applyFont="1" applyFill="1" applyBorder="1" applyAlignment="1">
      <alignment horizontal="center" vertical="center"/>
    </xf>
    <xf numFmtId="178" fontId="5" fillId="6" borderId="5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77" fontId="5" fillId="2" borderId="4" xfId="0" applyNumberFormat="1" applyFont="1" applyFill="1" applyBorder="1" applyAlignment="1">
      <alignment horizontal="center" vertical="center"/>
    </xf>
    <xf numFmtId="177" fontId="5" fillId="2" borderId="6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176" fontId="5" fillId="9" borderId="4" xfId="0" applyNumberFormat="1" applyFont="1" applyFill="1" applyBorder="1" applyAlignment="1">
      <alignment horizontal="center" vertical="center"/>
    </xf>
    <xf numFmtId="176" fontId="5" fillId="9" borderId="5" xfId="0" applyNumberFormat="1" applyFont="1" applyFill="1" applyBorder="1" applyAlignment="1">
      <alignment horizontal="center" vertical="center"/>
    </xf>
    <xf numFmtId="177" fontId="5" fillId="9" borderId="6" xfId="0" applyNumberFormat="1" applyFont="1" applyFill="1" applyBorder="1" applyAlignment="1">
      <alignment horizontal="center" vertical="center"/>
    </xf>
    <xf numFmtId="177" fontId="5" fillId="9" borderId="5" xfId="0" applyNumberFormat="1" applyFont="1" applyFill="1" applyBorder="1" applyAlignment="1">
      <alignment horizontal="center" vertical="center"/>
    </xf>
    <xf numFmtId="177" fontId="5" fillId="9" borderId="4" xfId="0" applyNumberFormat="1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180" fontId="5" fillId="9" borderId="4" xfId="0" applyNumberFormat="1" applyFont="1" applyFill="1" applyBorder="1" applyAlignment="1">
      <alignment horizontal="center" vertical="center" wrapText="1"/>
    </xf>
    <xf numFmtId="180" fontId="5" fillId="9" borderId="5" xfId="0" applyNumberFormat="1" applyFont="1" applyFill="1" applyBorder="1" applyAlignment="1">
      <alignment horizontal="center" vertical="center" wrapText="1"/>
    </xf>
    <xf numFmtId="180" fontId="5" fillId="3" borderId="6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176" fontId="5" fillId="10" borderId="4" xfId="0" applyNumberFormat="1" applyFont="1" applyFill="1" applyBorder="1" applyAlignment="1">
      <alignment horizontal="center" vertical="center"/>
    </xf>
    <xf numFmtId="176" fontId="5" fillId="10" borderId="5" xfId="0" applyNumberFormat="1" applyFont="1" applyFill="1" applyBorder="1" applyAlignment="1">
      <alignment horizontal="center" vertical="center"/>
    </xf>
    <xf numFmtId="177" fontId="5" fillId="10" borderId="6" xfId="0" applyNumberFormat="1" applyFont="1" applyFill="1" applyBorder="1" applyAlignment="1">
      <alignment horizontal="center" vertical="center"/>
    </xf>
    <xf numFmtId="177" fontId="5" fillId="10" borderId="5" xfId="0" applyNumberFormat="1" applyFont="1" applyFill="1" applyBorder="1" applyAlignment="1">
      <alignment horizontal="center" vertical="center"/>
    </xf>
    <xf numFmtId="177" fontId="5" fillId="10" borderId="4" xfId="0" applyNumberFormat="1" applyFont="1" applyFill="1" applyBorder="1" applyAlignment="1">
      <alignment horizontal="center" vertical="center"/>
    </xf>
    <xf numFmtId="180" fontId="5" fillId="2" borderId="6" xfId="0" applyNumberFormat="1" applyFont="1" applyFill="1" applyBorder="1" applyAlignment="1">
      <alignment horizontal="center" vertical="center" wrapText="1"/>
    </xf>
    <xf numFmtId="180" fontId="5" fillId="2" borderId="4" xfId="0" applyNumberFormat="1" applyFont="1" applyFill="1" applyBorder="1" applyAlignment="1">
      <alignment horizontal="center" vertical="center" wrapText="1"/>
    </xf>
    <xf numFmtId="180" fontId="5" fillId="2" borderId="5" xfId="0" applyNumberFormat="1" applyFont="1" applyFill="1" applyBorder="1" applyAlignment="1">
      <alignment horizontal="center" vertical="center" wrapText="1"/>
    </xf>
    <xf numFmtId="180" fontId="5" fillId="10" borderId="6" xfId="0" applyNumberFormat="1" applyFont="1" applyFill="1" applyBorder="1" applyAlignment="1">
      <alignment horizontal="center" vertical="center"/>
    </xf>
    <xf numFmtId="180" fontId="5" fillId="10" borderId="4" xfId="0" applyNumberFormat="1" applyFont="1" applyFill="1" applyBorder="1" applyAlignment="1">
      <alignment horizontal="center" vertical="center"/>
    </xf>
    <xf numFmtId="180" fontId="5" fillId="10" borderId="5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10" fontId="7" fillId="8" borderId="4" xfId="0" applyNumberFormat="1" applyFont="1" applyFill="1" applyBorder="1" applyAlignment="1">
      <alignment horizontal="center" vertical="center"/>
    </xf>
    <xf numFmtId="10" fontId="7" fillId="8" borderId="5" xfId="0" applyNumberFormat="1" applyFont="1" applyFill="1" applyBorder="1" applyAlignment="1">
      <alignment horizontal="center" vertical="center"/>
    </xf>
    <xf numFmtId="10" fontId="7" fillId="8" borderId="6" xfId="0" applyNumberFormat="1" applyFont="1" applyFill="1" applyBorder="1" applyAlignment="1">
      <alignment horizontal="center" vertical="center"/>
    </xf>
    <xf numFmtId="10" fontId="7" fillId="2" borderId="4" xfId="0" applyNumberFormat="1" applyFont="1" applyFill="1" applyBorder="1" applyAlignment="1">
      <alignment horizontal="center" vertical="center"/>
    </xf>
    <xf numFmtId="10" fontId="7" fillId="2" borderId="5" xfId="0" applyNumberFormat="1" applyFont="1" applyFill="1" applyBorder="1" applyAlignment="1">
      <alignment horizontal="center" vertical="center"/>
    </xf>
    <xf numFmtId="10" fontId="7" fillId="2" borderId="6" xfId="0" applyNumberFormat="1" applyFont="1" applyFill="1" applyBorder="1" applyAlignment="1">
      <alignment horizontal="center" vertical="center"/>
    </xf>
    <xf numFmtId="10" fontId="5" fillId="2" borderId="5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10" fontId="7" fillId="10" borderId="4" xfId="0" applyNumberFormat="1" applyFont="1" applyFill="1" applyBorder="1" applyAlignment="1">
      <alignment horizontal="center" vertical="center"/>
    </xf>
    <xf numFmtId="10" fontId="7" fillId="10" borderId="5" xfId="0" applyNumberFormat="1" applyFont="1" applyFill="1" applyBorder="1" applyAlignment="1">
      <alignment horizontal="center" vertical="center"/>
    </xf>
    <xf numFmtId="10" fontId="7" fillId="10" borderId="6" xfId="0" applyNumberFormat="1" applyFont="1" applyFill="1" applyBorder="1" applyAlignment="1">
      <alignment horizontal="center" vertical="center"/>
    </xf>
    <xf numFmtId="10" fontId="5" fillId="10" borderId="6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10" fontId="7" fillId="9" borderId="4" xfId="0" applyNumberFormat="1" applyFont="1" applyFill="1" applyBorder="1" applyAlignment="1">
      <alignment horizontal="center" vertical="center"/>
    </xf>
    <xf numFmtId="10" fontId="7" fillId="9" borderId="5" xfId="0" applyNumberFormat="1" applyFont="1" applyFill="1" applyBorder="1" applyAlignment="1">
      <alignment horizontal="center" vertical="center"/>
    </xf>
    <xf numFmtId="10" fontId="5" fillId="9" borderId="6" xfId="0" applyNumberFormat="1" applyFont="1" applyFill="1" applyBorder="1" applyAlignment="1">
      <alignment horizontal="center" vertical="center"/>
    </xf>
    <xf numFmtId="10" fontId="5" fillId="9" borderId="5" xfId="0" applyNumberFormat="1" applyFont="1" applyFill="1" applyBorder="1" applyAlignment="1">
      <alignment horizontal="center" vertical="center"/>
    </xf>
    <xf numFmtId="10" fontId="7" fillId="9" borderId="6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10" fontId="7" fillId="3" borderId="14" xfId="0" applyNumberFormat="1" applyFont="1" applyFill="1" applyBorder="1" applyAlignment="1">
      <alignment horizontal="center" vertical="center"/>
    </xf>
    <xf numFmtId="10" fontId="5" fillId="3" borderId="14" xfId="0" applyNumberFormat="1" applyFont="1" applyFill="1" applyBorder="1" applyAlignment="1">
      <alignment horizontal="center" vertical="center"/>
    </xf>
    <xf numFmtId="10" fontId="7" fillId="3" borderId="15" xfId="0" applyNumberFormat="1" applyFont="1" applyFill="1" applyBorder="1" applyAlignment="1">
      <alignment horizontal="center" vertical="center"/>
    </xf>
    <xf numFmtId="10" fontId="5" fillId="3" borderId="16" xfId="0" applyNumberFormat="1" applyFont="1" applyFill="1" applyBorder="1" applyAlignment="1">
      <alignment horizontal="center" vertical="center"/>
    </xf>
    <xf numFmtId="10" fontId="7" fillId="3" borderId="16" xfId="0" applyNumberFormat="1" applyFont="1" applyFill="1" applyBorder="1" applyAlignment="1">
      <alignment horizontal="center" vertical="center"/>
    </xf>
    <xf numFmtId="10" fontId="5" fillId="3" borderId="15" xfId="0" applyNumberFormat="1" applyFont="1" applyFill="1" applyBorder="1" applyAlignment="1">
      <alignment horizontal="center" vertical="center"/>
    </xf>
    <xf numFmtId="180" fontId="5" fillId="5" borderId="6" xfId="0" applyNumberFormat="1" applyFont="1" applyFill="1" applyBorder="1" applyAlignment="1">
      <alignment horizontal="center" vertical="center"/>
    </xf>
    <xf numFmtId="10" fontId="7" fillId="4" borderId="6" xfId="0" applyNumberFormat="1" applyFont="1" applyFill="1" applyBorder="1" applyAlignment="1">
      <alignment horizontal="center" vertical="center"/>
    </xf>
    <xf numFmtId="177" fontId="10" fillId="5" borderId="6" xfId="0" applyNumberFormat="1" applyFont="1" applyFill="1" applyBorder="1" applyAlignment="1">
      <alignment horizontal="center" vertical="center"/>
    </xf>
    <xf numFmtId="177" fontId="10" fillId="5" borderId="5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76" fontId="10" fillId="5" borderId="4" xfId="0" applyNumberFormat="1" applyFont="1" applyFill="1" applyBorder="1" applyAlignment="1">
      <alignment horizontal="center" vertical="center"/>
    </xf>
    <xf numFmtId="176" fontId="10" fillId="5" borderId="5" xfId="0" applyNumberFormat="1" applyFont="1" applyFill="1" applyBorder="1" applyAlignment="1">
      <alignment horizontal="center" vertical="center"/>
    </xf>
    <xf numFmtId="180" fontId="10" fillId="5" borderId="6" xfId="0" applyNumberFormat="1" applyFont="1" applyFill="1" applyBorder="1" applyAlignment="1">
      <alignment horizontal="center" vertical="center"/>
    </xf>
    <xf numFmtId="179" fontId="10" fillId="5" borderId="6" xfId="0" applyNumberFormat="1" applyFont="1" applyFill="1" applyBorder="1" applyAlignment="1">
      <alignment horizontal="center" vertical="center"/>
    </xf>
    <xf numFmtId="179" fontId="10" fillId="5" borderId="5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176" fontId="11" fillId="5" borderId="4" xfId="0" applyNumberFormat="1" applyFont="1" applyFill="1" applyBorder="1" applyAlignment="1">
      <alignment horizontal="center" vertical="center"/>
    </xf>
    <xf numFmtId="176" fontId="11" fillId="5" borderId="5" xfId="0" applyNumberFormat="1" applyFont="1" applyFill="1" applyBorder="1" applyAlignment="1">
      <alignment horizontal="center" vertical="center"/>
    </xf>
    <xf numFmtId="177" fontId="11" fillId="5" borderId="6" xfId="0" applyNumberFormat="1" applyFont="1" applyFill="1" applyBorder="1" applyAlignment="1">
      <alignment horizontal="center" vertical="center"/>
    </xf>
    <xf numFmtId="177" fontId="11" fillId="5" borderId="5" xfId="0" applyNumberFormat="1" applyFont="1" applyFill="1" applyBorder="1" applyAlignment="1">
      <alignment horizontal="center" vertical="center"/>
    </xf>
    <xf numFmtId="180" fontId="11" fillId="5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72BC-5875-A447-9854-EC7CF4A82919}">
  <dimension ref="A1:Q25"/>
  <sheetViews>
    <sheetView tabSelected="1" zoomScale="80" zoomScaleNormal="80" workbookViewId="0">
      <pane ySplit="2" topLeftCell="A3" activePane="bottomLeft" state="frozen"/>
      <selection pane="bottomLeft" activeCell="N34" sqref="N34"/>
    </sheetView>
  </sheetViews>
  <sheetFormatPr baseColWidth="10" defaultRowHeight="15"/>
  <cols>
    <col min="1" max="1" width="33.83203125" customWidth="1"/>
    <col min="2" max="3" width="21.5" style="26" customWidth="1"/>
    <col min="4" max="4" width="21.83203125" style="26" customWidth="1"/>
    <col min="5" max="5" width="18" style="26" customWidth="1"/>
    <col min="6" max="6" width="26" style="26" customWidth="1"/>
    <col min="7" max="7" width="21.1640625" customWidth="1"/>
    <col min="8" max="8" width="21.5" customWidth="1"/>
    <col min="9" max="9" width="24.5" customWidth="1"/>
    <col min="10" max="12" width="25.5" customWidth="1"/>
    <col min="13" max="13" width="24.5" customWidth="1"/>
    <col min="14" max="14" width="23.83203125" customWidth="1"/>
    <col min="15" max="15" width="26.83203125" customWidth="1"/>
    <col min="16" max="16" width="22.6640625" customWidth="1"/>
    <col min="17" max="17" width="28.1640625" customWidth="1"/>
  </cols>
  <sheetData>
    <row r="1" spans="1:17" ht="144" customHeight="1">
      <c r="A1" s="142" t="s">
        <v>0</v>
      </c>
      <c r="B1" s="142"/>
      <c r="C1" s="142"/>
      <c r="D1" s="142"/>
      <c r="E1" s="142"/>
      <c r="F1" s="143"/>
      <c r="G1" s="144" t="s">
        <v>42</v>
      </c>
      <c r="H1" s="145"/>
      <c r="I1" s="144" t="s">
        <v>43</v>
      </c>
      <c r="J1" s="145"/>
      <c r="K1" s="144" t="s">
        <v>44</v>
      </c>
      <c r="L1" s="145"/>
      <c r="M1" s="146" t="s">
        <v>4</v>
      </c>
      <c r="N1" s="148" t="s">
        <v>5</v>
      </c>
      <c r="O1" s="142" t="s">
        <v>6</v>
      </c>
      <c r="P1" s="142"/>
      <c r="Q1" s="143"/>
    </row>
    <row r="2" spans="1:17" ht="40" customHeight="1">
      <c r="A2" s="93" t="s">
        <v>7</v>
      </c>
      <c r="B2" s="93" t="s">
        <v>8</v>
      </c>
      <c r="C2" s="93" t="s">
        <v>9</v>
      </c>
      <c r="D2" s="93" t="s">
        <v>10</v>
      </c>
      <c r="E2" s="93" t="s">
        <v>11</v>
      </c>
      <c r="F2" s="94" t="s">
        <v>12</v>
      </c>
      <c r="G2" s="95" t="s">
        <v>13</v>
      </c>
      <c r="H2" s="94" t="s">
        <v>14</v>
      </c>
      <c r="I2" s="95" t="s">
        <v>13</v>
      </c>
      <c r="J2" s="94" t="s">
        <v>14</v>
      </c>
      <c r="K2" s="95" t="s">
        <v>13</v>
      </c>
      <c r="L2" s="94" t="s">
        <v>14</v>
      </c>
      <c r="M2" s="147"/>
      <c r="N2" s="145"/>
      <c r="O2" s="97" t="s">
        <v>15</v>
      </c>
      <c r="P2" s="96" t="s">
        <v>40</v>
      </c>
      <c r="Q2" s="98" t="s">
        <v>16</v>
      </c>
    </row>
    <row r="3" spans="1:17" ht="45" customHeight="1">
      <c r="A3" s="59" t="s">
        <v>17</v>
      </c>
      <c r="B3" s="60">
        <v>613.08000000000004</v>
      </c>
      <c r="C3" s="60">
        <v>11.827208300000001</v>
      </c>
      <c r="D3" s="60">
        <v>5.3333399999999997</v>
      </c>
      <c r="E3" s="61">
        <f>D3*C3</f>
        <v>63.078523114722003</v>
      </c>
      <c r="F3" s="62">
        <f t="shared" ref="F3:F9" si="0">E3*B3/1000</f>
        <v>38.672180951173765</v>
      </c>
      <c r="G3" s="63" t="s">
        <v>18</v>
      </c>
      <c r="H3" s="64" t="s">
        <v>18</v>
      </c>
      <c r="I3" s="65" t="s">
        <v>18</v>
      </c>
      <c r="J3" s="66" t="s">
        <v>18</v>
      </c>
      <c r="K3" s="65" t="s">
        <v>18</v>
      </c>
      <c r="L3" s="66" t="s">
        <v>18</v>
      </c>
      <c r="M3" s="65" t="s">
        <v>18</v>
      </c>
      <c r="N3" s="66" t="s">
        <v>18</v>
      </c>
      <c r="O3" s="65" t="s">
        <v>18</v>
      </c>
      <c r="P3" s="67" t="s">
        <v>18</v>
      </c>
      <c r="Q3" s="66" t="s">
        <v>18</v>
      </c>
    </row>
    <row r="4" spans="1:17" ht="45" customHeight="1">
      <c r="A4" s="44" t="s">
        <v>19</v>
      </c>
      <c r="B4" s="45">
        <v>542.88</v>
      </c>
      <c r="C4" s="45">
        <v>9.7654700000000005</v>
      </c>
      <c r="D4" s="45">
        <v>5.0793499999999998</v>
      </c>
      <c r="E4" s="45">
        <f t="shared" ref="E4:E13" si="1">C4*D4</f>
        <v>49.6022400445</v>
      </c>
      <c r="F4" s="46">
        <f t="shared" si="0"/>
        <v>26.928064075358161</v>
      </c>
      <c r="G4" s="47">
        <v>61.485599999999998</v>
      </c>
      <c r="H4" s="48">
        <v>99.905299999999997</v>
      </c>
      <c r="I4" s="49">
        <v>57.718800000000002</v>
      </c>
      <c r="J4" s="48">
        <v>99.933099999999996</v>
      </c>
      <c r="K4" s="47">
        <v>57.3613</v>
      </c>
      <c r="L4" s="48">
        <v>99.919300000000007</v>
      </c>
      <c r="M4" s="47">
        <f>(K4+I4+G4)/3</f>
        <v>58.855233333333331</v>
      </c>
      <c r="N4" s="55">
        <f>(L4+J4+H4)/3</f>
        <v>99.919233333333338</v>
      </c>
      <c r="O4" s="50">
        <v>-3.09375</v>
      </c>
      <c r="P4" s="51">
        <v>0.423815</v>
      </c>
      <c r="Q4" s="52">
        <v>1.2141999999999999</v>
      </c>
    </row>
    <row r="5" spans="1:17" ht="45" customHeight="1">
      <c r="A5" s="44" t="s">
        <v>20</v>
      </c>
      <c r="B5" s="45">
        <v>506.16</v>
      </c>
      <c r="C5" s="45">
        <v>9.3899723999999996</v>
      </c>
      <c r="D5" s="45">
        <v>4.7904999999999998</v>
      </c>
      <c r="E5" s="45">
        <f t="shared" si="1"/>
        <v>44.982662782199995</v>
      </c>
      <c r="F5" s="53">
        <f t="shared" si="0"/>
        <v>22.76842459383835</v>
      </c>
      <c r="G5" s="54">
        <v>60.366700000000002</v>
      </c>
      <c r="H5" s="55">
        <v>99.877600000000001</v>
      </c>
      <c r="I5" s="54">
        <v>56.123800000000003</v>
      </c>
      <c r="J5" s="55">
        <v>99.912099999999995</v>
      </c>
      <c r="K5" s="54">
        <v>55.705300000000001</v>
      </c>
      <c r="L5" s="55">
        <v>99.885499999999993</v>
      </c>
      <c r="M5" s="54">
        <f t="shared" ref="M5:N12" si="2">(K5+I5+G5)/3</f>
        <v>57.398600000000009</v>
      </c>
      <c r="N5" s="48">
        <f t="shared" si="2"/>
        <v>99.891733333333335</v>
      </c>
      <c r="O5" s="56">
        <v>18</v>
      </c>
      <c r="P5" s="57">
        <v>0.69642700000000002</v>
      </c>
      <c r="Q5" s="58">
        <v>1.56755</v>
      </c>
    </row>
    <row r="6" spans="1:17" ht="45" customHeight="1">
      <c r="A6" s="68" t="s">
        <v>21</v>
      </c>
      <c r="B6" s="1">
        <v>448.56</v>
      </c>
      <c r="C6" s="1">
        <v>8.5775819999999996</v>
      </c>
      <c r="D6" s="1">
        <v>4.98346</v>
      </c>
      <c r="E6" s="1">
        <f t="shared" si="1"/>
        <v>42.746036793719995</v>
      </c>
      <c r="F6" s="2">
        <f t="shared" si="0"/>
        <v>19.17416226419104</v>
      </c>
      <c r="G6" s="70">
        <v>56.427900000000001</v>
      </c>
      <c r="H6" s="3">
        <v>99.794799999999995</v>
      </c>
      <c r="I6" s="69">
        <v>52.953099999999999</v>
      </c>
      <c r="J6" s="3">
        <v>99.862799999999993</v>
      </c>
      <c r="K6" s="70">
        <v>52.731400000000001</v>
      </c>
      <c r="L6" s="3">
        <v>99.828699999999998</v>
      </c>
      <c r="M6" s="70">
        <f>(G6+I6+K6)/3</f>
        <v>54.037466666666667</v>
      </c>
      <c r="N6" s="3">
        <f>(L6+J6+H6)/3</f>
        <v>99.828766666666652</v>
      </c>
      <c r="O6" s="87">
        <v>64.40625</v>
      </c>
      <c r="P6" s="88">
        <v>1.3717299999999999</v>
      </c>
      <c r="Q6" s="89">
        <v>5.6968300000000003</v>
      </c>
    </row>
    <row r="7" spans="1:17" ht="45" customHeight="1">
      <c r="A7" s="81" t="s">
        <v>22</v>
      </c>
      <c r="B7" s="82">
        <v>414.36</v>
      </c>
      <c r="C7" s="82">
        <v>7.9784819000000002</v>
      </c>
      <c r="D7" s="82">
        <v>4.5305400000000002</v>
      </c>
      <c r="E7" s="82">
        <f t="shared" si="1"/>
        <v>36.146831387226001</v>
      </c>
      <c r="F7" s="83">
        <f t="shared" si="0"/>
        <v>14.977801053610968</v>
      </c>
      <c r="G7" s="86">
        <v>56.202500000000001</v>
      </c>
      <c r="H7" s="85">
        <v>99.796700000000001</v>
      </c>
      <c r="I7" s="84">
        <v>53.680399999999999</v>
      </c>
      <c r="J7" s="85">
        <v>99.863100000000003</v>
      </c>
      <c r="K7" s="84">
        <v>53.885399999999997</v>
      </c>
      <c r="L7" s="85">
        <v>99.816000000000003</v>
      </c>
      <c r="M7" s="84">
        <f t="shared" si="2"/>
        <v>54.589433333333339</v>
      </c>
      <c r="N7" s="85">
        <f t="shared" si="2"/>
        <v>99.825266666666664</v>
      </c>
      <c r="O7" s="90">
        <v>11.08203125</v>
      </c>
      <c r="P7" s="91">
        <v>1.14469</v>
      </c>
      <c r="Q7" s="92">
        <v>2.6061999999999999</v>
      </c>
    </row>
    <row r="8" spans="1:17" ht="45" customHeight="1">
      <c r="A8" s="71" t="s">
        <v>23</v>
      </c>
      <c r="B8" s="72">
        <v>383.4</v>
      </c>
      <c r="C8" s="72">
        <v>7.4490645000000004</v>
      </c>
      <c r="D8" s="72">
        <v>4.5363600000000002</v>
      </c>
      <c r="E8" s="72">
        <f t="shared" si="1"/>
        <v>33.791638235220006</v>
      </c>
      <c r="F8" s="73">
        <f t="shared" si="0"/>
        <v>12.95571409938335</v>
      </c>
      <c r="G8" s="74">
        <v>53.277500000000003</v>
      </c>
      <c r="H8" s="75">
        <v>99.653400000000005</v>
      </c>
      <c r="I8" s="76">
        <v>50.863</v>
      </c>
      <c r="J8" s="75">
        <v>99.735799999999998</v>
      </c>
      <c r="K8" s="74">
        <v>52.274500000000003</v>
      </c>
      <c r="L8" s="75">
        <v>99.718500000000006</v>
      </c>
      <c r="M8" s="74">
        <f t="shared" si="2"/>
        <v>52.138333333333343</v>
      </c>
      <c r="N8" s="75">
        <f t="shared" si="2"/>
        <v>99.702566666666669</v>
      </c>
      <c r="O8" s="77">
        <v>-16.058</v>
      </c>
      <c r="P8" s="78">
        <v>1.7912699999999999</v>
      </c>
      <c r="Q8" s="79">
        <v>2.10982</v>
      </c>
    </row>
    <row r="9" spans="1:17" ht="45" customHeight="1">
      <c r="A9" s="11" t="s">
        <v>24</v>
      </c>
      <c r="B9" s="12">
        <v>390.24</v>
      </c>
      <c r="C9" s="12">
        <v>7.3109999999999999</v>
      </c>
      <c r="D9" s="12">
        <v>4.4459999999999997</v>
      </c>
      <c r="E9" s="12">
        <f t="shared" si="1"/>
        <v>32.504705999999999</v>
      </c>
      <c r="F9" s="13">
        <f t="shared" si="0"/>
        <v>12.684636469439999</v>
      </c>
      <c r="G9" s="14">
        <v>52.981999999999999</v>
      </c>
      <c r="H9" s="15">
        <v>99.5959</v>
      </c>
      <c r="I9" s="14">
        <v>50.374699999999997</v>
      </c>
      <c r="J9" s="15">
        <v>99.683300000000003</v>
      </c>
      <c r="K9" s="14">
        <v>50.242800000000003</v>
      </c>
      <c r="L9" s="15">
        <v>99.623999999999995</v>
      </c>
      <c r="M9" s="14">
        <f t="shared" si="2"/>
        <v>51.199833333333338</v>
      </c>
      <c r="N9" s="15">
        <f t="shared" si="2"/>
        <v>99.634399999999985</v>
      </c>
      <c r="O9" s="16">
        <v>0</v>
      </c>
      <c r="P9" s="17">
        <v>2.1735799999999998</v>
      </c>
      <c r="Q9" s="18">
        <v>4.5694100000000004</v>
      </c>
    </row>
    <row r="10" spans="1:17" ht="45" customHeight="1">
      <c r="A10" s="4" t="s">
        <v>25</v>
      </c>
      <c r="B10" s="5">
        <v>361.8</v>
      </c>
      <c r="C10" s="5">
        <v>6.6335284999999997</v>
      </c>
      <c r="D10" s="5">
        <v>4.4546700000000001</v>
      </c>
      <c r="E10" s="5">
        <f t="shared" si="1"/>
        <v>29.550180403094998</v>
      </c>
      <c r="F10" s="6">
        <f>E10*B10/1000</f>
        <v>10.69125526983977</v>
      </c>
      <c r="G10" s="7">
        <v>52.0702</v>
      </c>
      <c r="H10" s="8">
        <v>99.526799999999994</v>
      </c>
      <c r="I10" s="7">
        <v>49.540399999999998</v>
      </c>
      <c r="J10" s="8">
        <v>99.638099999999994</v>
      </c>
      <c r="K10" s="7">
        <v>49.849299999999999</v>
      </c>
      <c r="L10" s="8">
        <v>99.573099999999997</v>
      </c>
      <c r="M10" s="7">
        <f t="shared" si="2"/>
        <v>50.486633333333337</v>
      </c>
      <c r="N10" s="8">
        <f t="shared" si="2"/>
        <v>99.579333333333338</v>
      </c>
      <c r="O10" s="80">
        <v>-50.75</v>
      </c>
      <c r="P10" s="9">
        <v>1.97895</v>
      </c>
      <c r="Q10" s="10">
        <v>2.1679200000000001</v>
      </c>
    </row>
    <row r="11" spans="1:17" ht="45" customHeight="1">
      <c r="A11" s="136" t="s">
        <v>26</v>
      </c>
      <c r="B11" s="137">
        <v>344.88</v>
      </c>
      <c r="C11" s="137">
        <v>6.7276667999999997</v>
      </c>
      <c r="D11" s="137">
        <v>4.2613599999999998</v>
      </c>
      <c r="E11" s="137">
        <f t="shared" si="1"/>
        <v>28.669010194847999</v>
      </c>
      <c r="F11" s="138">
        <f>E11*B11/1000</f>
        <v>9.8873682359991779</v>
      </c>
      <c r="G11" s="139">
        <v>52.927700000000002</v>
      </c>
      <c r="H11" s="140">
        <v>99.657899999999998</v>
      </c>
      <c r="I11" s="139">
        <v>50.589599999999997</v>
      </c>
      <c r="J11" s="140">
        <v>99.739000000000004</v>
      </c>
      <c r="K11" s="139">
        <v>51.906700000000001</v>
      </c>
      <c r="L11" s="140">
        <v>99.699299999999994</v>
      </c>
      <c r="M11" s="139">
        <f t="shared" si="2"/>
        <v>51.807999999999993</v>
      </c>
      <c r="N11" s="140">
        <f t="shared" si="2"/>
        <v>99.698733333333337</v>
      </c>
      <c r="O11" s="141">
        <v>-12.125</v>
      </c>
      <c r="P11" s="137">
        <v>1.7656400000000001</v>
      </c>
      <c r="Q11" s="138">
        <v>3.1913399999999998</v>
      </c>
    </row>
    <row r="12" spans="1:17" ht="45" customHeight="1">
      <c r="A12" s="130" t="s">
        <v>27</v>
      </c>
      <c r="B12" s="131">
        <v>346.32</v>
      </c>
      <c r="C12" s="131">
        <v>6.7281683000000001</v>
      </c>
      <c r="D12" s="131">
        <v>4.1805700000000003</v>
      </c>
      <c r="E12" s="131">
        <f t="shared" si="1"/>
        <v>28.127578549931002</v>
      </c>
      <c r="F12" s="132">
        <f>E12*B12/1000</f>
        <v>9.7411430034121036</v>
      </c>
      <c r="G12" s="128">
        <v>52.927700000000002</v>
      </c>
      <c r="H12" s="129">
        <v>99.657899999999998</v>
      </c>
      <c r="I12" s="128">
        <v>50.589599999999997</v>
      </c>
      <c r="J12" s="129">
        <v>99.739000000000004</v>
      </c>
      <c r="K12" s="128">
        <v>51.906700000000001</v>
      </c>
      <c r="L12" s="129">
        <v>99.699299999999994</v>
      </c>
      <c r="M12" s="128">
        <f t="shared" si="2"/>
        <v>51.807999999999993</v>
      </c>
      <c r="N12" s="129">
        <f t="shared" si="2"/>
        <v>99.698733333333337</v>
      </c>
      <c r="O12" s="133">
        <v>-4.125</v>
      </c>
      <c r="P12" s="134">
        <v>1.74888</v>
      </c>
      <c r="Q12" s="135">
        <v>3.0979199999999998</v>
      </c>
    </row>
    <row r="13" spans="1:17" ht="45" customHeight="1">
      <c r="A13" s="130" t="s">
        <v>28</v>
      </c>
      <c r="B13" s="131">
        <v>347.76</v>
      </c>
      <c r="C13" s="131">
        <v>6.6945759000000002</v>
      </c>
      <c r="D13" s="131">
        <v>4.1805700000000003</v>
      </c>
      <c r="E13" s="131">
        <f t="shared" si="1"/>
        <v>27.987143170263003</v>
      </c>
      <c r="F13" s="132">
        <f>B13*E13/1000</f>
        <v>9.7328089088906626</v>
      </c>
      <c r="G13" s="128">
        <v>52.927700000000002</v>
      </c>
      <c r="H13" s="129">
        <v>99.657899999999998</v>
      </c>
      <c r="I13" s="128">
        <v>50.589599999999997</v>
      </c>
      <c r="J13" s="129">
        <v>99.739000000000004</v>
      </c>
      <c r="K13" s="128">
        <v>51.906700000000001</v>
      </c>
      <c r="L13" s="129">
        <v>99.699299999999994</v>
      </c>
      <c r="M13" s="128">
        <f>(K13+I13+G13)/3</f>
        <v>51.807999999999993</v>
      </c>
      <c r="N13" s="129">
        <f>(L13+J13+H13)/3</f>
        <v>99.698733333333337</v>
      </c>
      <c r="O13" s="133">
        <v>-2.625</v>
      </c>
      <c r="P13" s="134">
        <v>1.7475499999999999</v>
      </c>
      <c r="Q13" s="135">
        <v>3.0805600000000002</v>
      </c>
    </row>
    <row r="14" spans="1:17">
      <c r="F14" s="27"/>
      <c r="H14" s="28"/>
      <c r="J14" s="28"/>
      <c r="L14" s="28"/>
      <c r="N14" s="28"/>
      <c r="Q14" s="28"/>
    </row>
    <row r="15" spans="1:17">
      <c r="F15" s="27"/>
      <c r="H15" s="28"/>
      <c r="J15" s="28"/>
      <c r="L15" s="28"/>
      <c r="N15" s="28"/>
      <c r="Q15" s="28"/>
    </row>
    <row r="16" spans="1:17">
      <c r="F16" s="27"/>
      <c r="H16" s="28"/>
      <c r="J16" s="28"/>
      <c r="L16" s="28"/>
      <c r="N16" s="28"/>
      <c r="Q16" s="28"/>
    </row>
    <row r="17" spans="1:17" ht="65" customHeight="1">
      <c r="A17" s="29" t="s">
        <v>29</v>
      </c>
      <c r="B17" s="30">
        <f>-(B3-B11)/B3</f>
        <v>-0.43746330005871997</v>
      </c>
      <c r="C17" s="30">
        <f t="shared" ref="C17:F17" si="3">-(C3-C11)/C3</f>
        <v>-0.4311703464290893</v>
      </c>
      <c r="D17" s="30">
        <f t="shared" si="3"/>
        <v>-0.20099599875500154</v>
      </c>
      <c r="E17" s="30">
        <f t="shared" si="3"/>
        <v>-0.54550283077003603</v>
      </c>
      <c r="F17" s="31">
        <f t="shared" si="3"/>
        <v>-0.74432866228872263</v>
      </c>
      <c r="G17" s="32" t="s">
        <v>18</v>
      </c>
      <c r="H17" s="33" t="s">
        <v>18</v>
      </c>
      <c r="I17" s="32" t="s">
        <v>18</v>
      </c>
      <c r="J17" s="33" t="s">
        <v>18</v>
      </c>
      <c r="K17" s="32" t="s">
        <v>18</v>
      </c>
      <c r="L17" s="33" t="s">
        <v>18</v>
      </c>
      <c r="M17" s="32" t="s">
        <v>18</v>
      </c>
      <c r="N17" s="33" t="s">
        <v>18</v>
      </c>
      <c r="O17" s="32" t="s">
        <v>18</v>
      </c>
      <c r="P17" s="34" t="s">
        <v>18</v>
      </c>
      <c r="Q17" s="33" t="s">
        <v>18</v>
      </c>
    </row>
    <row r="18" spans="1:17" ht="65" customHeight="1">
      <c r="A18" s="99" t="s">
        <v>30</v>
      </c>
      <c r="B18" s="100">
        <f>-(B4-B11)/B4</f>
        <v>-0.36472148541114058</v>
      </c>
      <c r="C18" s="100">
        <f t="shared" ref="C18:N18" si="4">-(C4-C11)/C4</f>
        <v>-0.31107598507803524</v>
      </c>
      <c r="D18" s="100">
        <f t="shared" si="4"/>
        <v>-0.16104225934420743</v>
      </c>
      <c r="E18" s="100">
        <f t="shared" si="4"/>
        <v>-0.42202186495755084</v>
      </c>
      <c r="F18" s="101">
        <f t="shared" si="4"/>
        <v>-0.63282290890539372</v>
      </c>
      <c r="G18" s="102">
        <f t="shared" si="4"/>
        <v>-0.13918543528891311</v>
      </c>
      <c r="H18" s="101">
        <f t="shared" si="4"/>
        <v>-2.4763450988085612E-3</v>
      </c>
      <c r="I18" s="102">
        <f t="shared" si="4"/>
        <v>-0.12351608141541412</v>
      </c>
      <c r="J18" s="101">
        <f t="shared" si="4"/>
        <v>-1.9422993982973783E-3</v>
      </c>
      <c r="K18" s="102">
        <f t="shared" si="4"/>
        <v>-9.5091987106289425E-2</v>
      </c>
      <c r="L18" s="101">
        <f t="shared" si="4"/>
        <v>-2.201776833905092E-3</v>
      </c>
      <c r="M18" s="101">
        <f t="shared" si="4"/>
        <v>-0.11973843164329208</v>
      </c>
      <c r="N18" s="101">
        <f t="shared" si="4"/>
        <v>-2.2067823445402861E-3</v>
      </c>
      <c r="O18" s="35"/>
      <c r="Q18" s="28"/>
    </row>
    <row r="19" spans="1:17" ht="65" customHeight="1">
      <c r="A19" s="99" t="s">
        <v>31</v>
      </c>
      <c r="B19" s="100">
        <f>-(B5-B11)/B5</f>
        <v>-0.31863442389758184</v>
      </c>
      <c r="C19" s="100">
        <f t="shared" ref="C19:N19" si="5">-(C5-C11)/C5</f>
        <v>-0.28352645637169283</v>
      </c>
      <c r="D19" s="100">
        <f t="shared" si="5"/>
        <v>-0.11045611105312597</v>
      </c>
      <c r="E19" s="100">
        <f t="shared" si="5"/>
        <v>-0.36266533767332781</v>
      </c>
      <c r="F19" s="101">
        <f t="shared" si="5"/>
        <v>-0.56574210063374686</v>
      </c>
      <c r="G19" s="102">
        <f t="shared" si="5"/>
        <v>-0.12323019147973965</v>
      </c>
      <c r="H19" s="101">
        <f t="shared" si="5"/>
        <v>-2.1996924235264275E-3</v>
      </c>
      <c r="I19" s="102">
        <f t="shared" si="5"/>
        <v>-9.8607008078569258E-2</v>
      </c>
      <c r="J19" s="101">
        <f t="shared" si="5"/>
        <v>-1.7325228876181257E-3</v>
      </c>
      <c r="K19" s="102">
        <f t="shared" si="5"/>
        <v>-6.8190997984033844E-2</v>
      </c>
      <c r="L19" s="101">
        <f t="shared" si="5"/>
        <v>-1.8641344339268412E-3</v>
      </c>
      <c r="M19" s="101">
        <f t="shared" si="5"/>
        <v>-9.739958814326509E-2</v>
      </c>
      <c r="N19" s="101">
        <f t="shared" si="5"/>
        <v>-1.932091811401122E-3</v>
      </c>
      <c r="O19" s="35"/>
      <c r="Q19" s="28"/>
    </row>
    <row r="20" spans="1:17" ht="65" customHeight="1">
      <c r="A20" s="68" t="s">
        <v>41</v>
      </c>
      <c r="B20" s="103">
        <f>-(B6-B11)/B6</f>
        <v>-0.23113964686998395</v>
      </c>
      <c r="C20" s="103">
        <f t="shared" ref="C20:N20" si="6">-(C6-C11)/C6</f>
        <v>-0.21566861150380143</v>
      </c>
      <c r="D20" s="103">
        <f t="shared" si="6"/>
        <v>-0.14489932697362881</v>
      </c>
      <c r="E20" s="103">
        <f t="shared" si="6"/>
        <v>-0.3293177018211923</v>
      </c>
      <c r="F20" s="104">
        <f t="shared" si="6"/>
        <v>-0.48433897138419113</v>
      </c>
      <c r="G20" s="105">
        <f t="shared" si="6"/>
        <v>-6.2029598833201298E-2</v>
      </c>
      <c r="H20" s="104">
        <f t="shared" si="6"/>
        <v>-1.3718149643067289E-3</v>
      </c>
      <c r="I20" s="105">
        <f t="shared" si="6"/>
        <v>-4.463383635707828E-2</v>
      </c>
      <c r="J20" s="104">
        <f t="shared" si="6"/>
        <v>-1.2397008695929676E-3</v>
      </c>
      <c r="K20" s="105">
        <f t="shared" si="6"/>
        <v>-1.5639637862829358E-2</v>
      </c>
      <c r="L20" s="104">
        <f t="shared" si="6"/>
        <v>-1.2962204255890736E-3</v>
      </c>
      <c r="M20" s="104">
        <f t="shared" si="6"/>
        <v>-4.1257793975044615E-2</v>
      </c>
      <c r="N20" s="104">
        <f t="shared" si="6"/>
        <v>-1.3025637566724993E-3</v>
      </c>
      <c r="O20" s="35" t="s">
        <v>32</v>
      </c>
      <c r="Q20" s="28"/>
    </row>
    <row r="21" spans="1:17" ht="65" customHeight="1">
      <c r="A21" s="108" t="s">
        <v>33</v>
      </c>
      <c r="B21" s="109">
        <f>-(B7-B11)/B7</f>
        <v>-0.16768027801911387</v>
      </c>
      <c r="C21" s="109">
        <f t="shared" ref="C21:N21" si="7">-(C7-C11)/C7</f>
        <v>-0.15677357117273155</v>
      </c>
      <c r="D21" s="109">
        <f t="shared" si="7"/>
        <v>-5.9414551024822737E-2</v>
      </c>
      <c r="E21" s="109">
        <f t="shared" si="7"/>
        <v>-0.20687349085376827</v>
      </c>
      <c r="F21" s="110">
        <f t="shared" si="7"/>
        <v>-0.3398651644117377</v>
      </c>
      <c r="G21" s="111">
        <f t="shared" si="7"/>
        <v>-5.8267870646323543E-2</v>
      </c>
      <c r="H21" s="110">
        <f t="shared" si="7"/>
        <v>-1.3908275524140915E-3</v>
      </c>
      <c r="I21" s="111">
        <f t="shared" si="7"/>
        <v>-5.7577812385898791E-2</v>
      </c>
      <c r="J21" s="110">
        <f t="shared" si="7"/>
        <v>-1.2427012580222179E-3</v>
      </c>
      <c r="K21" s="111">
        <f t="shared" si="7"/>
        <v>-3.6720521699755343E-2</v>
      </c>
      <c r="L21" s="110">
        <f t="shared" si="7"/>
        <v>-1.1691512382785193E-3</v>
      </c>
      <c r="M21" s="110">
        <f t="shared" si="7"/>
        <v>-5.0951863089499241E-2</v>
      </c>
      <c r="N21" s="110">
        <f t="shared" si="7"/>
        <v>-1.2675481624891966E-3</v>
      </c>
      <c r="O21" s="35" t="s">
        <v>34</v>
      </c>
      <c r="Q21" s="28"/>
    </row>
    <row r="22" spans="1:17" ht="65" customHeight="1">
      <c r="A22" s="113" t="s">
        <v>35</v>
      </c>
      <c r="B22" s="114">
        <f>-(B8-B11)/B8</f>
        <v>-0.10046948356807507</v>
      </c>
      <c r="C22" s="114">
        <f t="shared" ref="C22:N22" si="8">-(C8-C11)/C8</f>
        <v>-9.6844066795233233E-2</v>
      </c>
      <c r="D22" s="114">
        <f t="shared" si="8"/>
        <v>-6.0621291079191321E-2</v>
      </c>
      <c r="E22" s="114">
        <f t="shared" si="8"/>
        <v>-0.1515945455119381</v>
      </c>
      <c r="F22" s="115">
        <f t="shared" si="8"/>
        <v>-0.23683340338069173</v>
      </c>
      <c r="G22" s="118">
        <f t="shared" si="8"/>
        <v>-6.5656233869832827E-3</v>
      </c>
      <c r="H22" s="117">
        <f t="shared" si="8"/>
        <v>4.515651247215915E-5</v>
      </c>
      <c r="I22" s="118">
        <f t="shared" si="8"/>
        <v>-5.375223639974093E-3</v>
      </c>
      <c r="J22" s="117">
        <f t="shared" si="8"/>
        <v>3.2084767957009948E-5</v>
      </c>
      <c r="K22" s="118">
        <f t="shared" si="8"/>
        <v>-7.0359353030636836E-3</v>
      </c>
      <c r="L22" s="115">
        <f t="shared" si="8"/>
        <v>-1.9254200574629678E-4</v>
      </c>
      <c r="M22" s="115">
        <f t="shared" si="8"/>
        <v>-6.3357094907780537E-3</v>
      </c>
      <c r="N22" s="117">
        <f t="shared" si="8"/>
        <v>-3.8447689578028474E-5</v>
      </c>
      <c r="O22" s="35" t="s">
        <v>36</v>
      </c>
      <c r="Q22" s="28"/>
    </row>
    <row r="23" spans="1:17" ht="65" customHeight="1">
      <c r="A23" s="36" t="s">
        <v>37</v>
      </c>
      <c r="B23" s="37">
        <f>-(B9-B11)/B9</f>
        <v>-0.11623616236162365</v>
      </c>
      <c r="C23" s="37">
        <f t="shared" ref="C23:N23" si="9">-(C9-C11)/C9</f>
        <v>-7.978842839556835E-2</v>
      </c>
      <c r="D23" s="37">
        <f t="shared" si="9"/>
        <v>-4.1529464687359408E-2</v>
      </c>
      <c r="E23" s="37">
        <f t="shared" si="9"/>
        <v>-0.11800432236341407</v>
      </c>
      <c r="F23" s="38">
        <f t="shared" si="9"/>
        <v>-0.2205241151514305</v>
      </c>
      <c r="G23" s="127">
        <f t="shared" si="9"/>
        <v>-1.0248763731078062E-3</v>
      </c>
      <c r="H23" s="40">
        <f t="shared" si="9"/>
        <v>6.2251558548090445E-4</v>
      </c>
      <c r="I23" s="39">
        <f t="shared" si="9"/>
        <v>4.2660303684190692E-3</v>
      </c>
      <c r="J23" s="40">
        <f t="shared" si="9"/>
        <v>5.5876962339731562E-4</v>
      </c>
      <c r="K23" s="39">
        <f t="shared" si="9"/>
        <v>3.3117182959548394E-2</v>
      </c>
      <c r="L23" s="40">
        <f t="shared" si="9"/>
        <v>7.5584196579136142E-4</v>
      </c>
      <c r="M23" s="40">
        <f t="shared" si="9"/>
        <v>1.1878293874654311E-2</v>
      </c>
      <c r="N23" s="40">
        <f t="shared" si="9"/>
        <v>6.4569399056301413E-4</v>
      </c>
      <c r="O23" s="35" t="s">
        <v>38</v>
      </c>
      <c r="Q23" s="28"/>
    </row>
    <row r="24" spans="1:17" ht="65" customHeight="1" thickBot="1">
      <c r="A24" s="119" t="s">
        <v>39</v>
      </c>
      <c r="B24" s="120">
        <f>-(B10-B11)/B10</f>
        <v>-4.6766169154228897E-2</v>
      </c>
      <c r="C24" s="121">
        <f t="shared" ref="C24:N24" si="10">-(C10-C11)/C10</f>
        <v>1.4191285980002952E-2</v>
      </c>
      <c r="D24" s="120">
        <f t="shared" si="10"/>
        <v>-4.3394909162743883E-2</v>
      </c>
      <c r="E24" s="120">
        <f t="shared" si="10"/>
        <v>-2.981945274874559E-2</v>
      </c>
      <c r="F24" s="122">
        <f t="shared" si="10"/>
        <v>-7.5191080331640042E-2</v>
      </c>
      <c r="G24" s="123">
        <f t="shared" si="10"/>
        <v>1.6468152609362009E-2</v>
      </c>
      <c r="H24" s="125">
        <f t="shared" si="10"/>
        <v>1.3172331472528359E-3</v>
      </c>
      <c r="I24" s="123">
        <f t="shared" si="10"/>
        <v>2.1178674374853636E-2</v>
      </c>
      <c r="J24" s="125">
        <f t="shared" si="10"/>
        <v>1.0126648340344705E-3</v>
      </c>
      <c r="K24" s="123">
        <f t="shared" si="10"/>
        <v>4.1272394998525579E-2</v>
      </c>
      <c r="L24" s="125">
        <f t="shared" si="10"/>
        <v>1.2674105757478397E-3</v>
      </c>
      <c r="M24" s="125">
        <f t="shared" si="10"/>
        <v>2.6172604101811544E-2</v>
      </c>
      <c r="N24" s="125">
        <f t="shared" si="10"/>
        <v>1.1990439783355197E-3</v>
      </c>
      <c r="O24" s="41"/>
      <c r="P24" s="42"/>
      <c r="Q24" s="43"/>
    </row>
    <row r="25" spans="1:17" ht="16" thickTop="1"/>
  </sheetData>
  <mergeCells count="7">
    <mergeCell ref="O1:Q1"/>
    <mergeCell ref="A1:F1"/>
    <mergeCell ref="G1:H1"/>
    <mergeCell ref="I1:J1"/>
    <mergeCell ref="K1:L1"/>
    <mergeCell ref="M1:M2"/>
    <mergeCell ref="N1:N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132-CDED-9444-923F-A963E928E842}">
  <dimension ref="A1:Q25"/>
  <sheetViews>
    <sheetView zoomScale="80" zoomScaleNormal="80" workbookViewId="0">
      <pane ySplit="2" topLeftCell="A7" activePane="bottomLeft" state="frozen"/>
      <selection pane="bottomLeft" activeCell="L27" sqref="L27"/>
    </sheetView>
  </sheetViews>
  <sheetFormatPr baseColWidth="10" defaultRowHeight="15"/>
  <cols>
    <col min="1" max="1" width="37.6640625" customWidth="1"/>
    <col min="2" max="2" width="23" style="26" customWidth="1"/>
    <col min="3" max="3" width="23.6640625" style="26" customWidth="1"/>
    <col min="4" max="4" width="23.1640625" style="26" customWidth="1"/>
    <col min="5" max="5" width="22.33203125" style="26" customWidth="1"/>
    <col min="6" max="6" width="28.5" style="26" customWidth="1"/>
    <col min="7" max="7" width="21.1640625" customWidth="1"/>
    <col min="8" max="8" width="21.5" customWidth="1"/>
    <col min="9" max="9" width="24.5" customWidth="1"/>
    <col min="10" max="12" width="25.5" customWidth="1"/>
    <col min="13" max="13" width="30" customWidth="1"/>
    <col min="14" max="15" width="26.83203125" customWidth="1"/>
  </cols>
  <sheetData>
    <row r="1" spans="1:17" ht="144" customHeight="1">
      <c r="A1" s="142" t="s">
        <v>0</v>
      </c>
      <c r="B1" s="142"/>
      <c r="C1" s="142"/>
      <c r="D1" s="142"/>
      <c r="E1" s="142"/>
      <c r="F1" s="143"/>
      <c r="G1" s="144" t="s">
        <v>1</v>
      </c>
      <c r="H1" s="145"/>
      <c r="I1" s="144" t="s">
        <v>2</v>
      </c>
      <c r="J1" s="145"/>
      <c r="K1" s="144" t="s">
        <v>3</v>
      </c>
      <c r="L1" s="145"/>
      <c r="M1" s="146" t="s">
        <v>4</v>
      </c>
      <c r="N1" s="148" t="s">
        <v>5</v>
      </c>
      <c r="O1" s="142" t="s">
        <v>6</v>
      </c>
      <c r="P1" s="142"/>
      <c r="Q1" s="143"/>
    </row>
    <row r="2" spans="1:17" ht="40" customHeight="1">
      <c r="A2" s="93" t="s">
        <v>7</v>
      </c>
      <c r="B2" s="93" t="s">
        <v>8</v>
      </c>
      <c r="C2" s="93" t="s">
        <v>9</v>
      </c>
      <c r="D2" s="93" t="s">
        <v>10</v>
      </c>
      <c r="E2" s="93" t="s">
        <v>11</v>
      </c>
      <c r="F2" s="94" t="s">
        <v>12</v>
      </c>
      <c r="G2" s="95" t="s">
        <v>13</v>
      </c>
      <c r="H2" s="94" t="s">
        <v>14</v>
      </c>
      <c r="I2" s="95" t="s">
        <v>13</v>
      </c>
      <c r="J2" s="94" t="s">
        <v>14</v>
      </c>
      <c r="K2" s="95" t="s">
        <v>13</v>
      </c>
      <c r="L2" s="94" t="s">
        <v>14</v>
      </c>
      <c r="M2" s="147"/>
      <c r="N2" s="145"/>
      <c r="O2" s="97" t="s">
        <v>15</v>
      </c>
      <c r="P2" s="96" t="s">
        <v>40</v>
      </c>
      <c r="Q2" s="98" t="s">
        <v>16</v>
      </c>
    </row>
    <row r="3" spans="1:17" ht="45" customHeight="1">
      <c r="A3" s="59" t="s">
        <v>17</v>
      </c>
      <c r="B3" s="60">
        <v>613.08000000000004</v>
      </c>
      <c r="C3" s="60">
        <v>11.827208300000001</v>
      </c>
      <c r="D3" s="60">
        <v>5.3333399999999997</v>
      </c>
      <c r="E3" s="61">
        <f>D3*C3</f>
        <v>63.078523114722003</v>
      </c>
      <c r="F3" s="62">
        <f t="shared" ref="F3:F9" si="0">E3*B3/1000</f>
        <v>38.672180951173765</v>
      </c>
      <c r="G3" s="63" t="s">
        <v>18</v>
      </c>
      <c r="H3" s="64" t="s">
        <v>18</v>
      </c>
      <c r="I3" s="65" t="s">
        <v>18</v>
      </c>
      <c r="J3" s="66" t="s">
        <v>18</v>
      </c>
      <c r="K3" s="65" t="s">
        <v>18</v>
      </c>
      <c r="L3" s="66" t="s">
        <v>18</v>
      </c>
      <c r="M3" s="65" t="s">
        <v>18</v>
      </c>
      <c r="N3" s="66" t="s">
        <v>18</v>
      </c>
      <c r="O3" s="65" t="s">
        <v>18</v>
      </c>
      <c r="P3" s="67" t="s">
        <v>18</v>
      </c>
      <c r="Q3" s="66" t="s">
        <v>18</v>
      </c>
    </row>
    <row r="4" spans="1:17" ht="45" customHeight="1">
      <c r="A4" s="44" t="s">
        <v>19</v>
      </c>
      <c r="B4" s="45">
        <v>542.88</v>
      </c>
      <c r="C4" s="45">
        <v>9.7654700000000005</v>
      </c>
      <c r="D4" s="45">
        <v>5.0793499999999998</v>
      </c>
      <c r="E4" s="45">
        <f t="shared" ref="E4:E13" si="1">C4*D4</f>
        <v>49.6022400445</v>
      </c>
      <c r="F4" s="46">
        <f t="shared" si="0"/>
        <v>26.928064075358161</v>
      </c>
      <c r="G4" s="47">
        <v>56.23</v>
      </c>
      <c r="H4" s="48">
        <v>99.946200000000005</v>
      </c>
      <c r="I4" s="49">
        <v>73.238</v>
      </c>
      <c r="J4" s="48">
        <v>99.880600000000001</v>
      </c>
      <c r="K4" s="47">
        <v>53.508000000000003</v>
      </c>
      <c r="L4" s="48">
        <v>99.808099999999996</v>
      </c>
      <c r="M4" s="47">
        <f>(K4+I4+G4)/3</f>
        <v>60.991999999999997</v>
      </c>
      <c r="N4" s="55">
        <f>(L4+J4+H4)/3</f>
        <v>99.87830000000001</v>
      </c>
      <c r="O4" s="50">
        <v>-3.09375</v>
      </c>
      <c r="P4" s="51">
        <v>0.423815</v>
      </c>
      <c r="Q4" s="52">
        <v>1.2141999999999999</v>
      </c>
    </row>
    <row r="5" spans="1:17" ht="45" customHeight="1">
      <c r="A5" s="44" t="s">
        <v>20</v>
      </c>
      <c r="B5" s="45">
        <v>506.16</v>
      </c>
      <c r="C5" s="45">
        <v>9.3899723999999996</v>
      </c>
      <c r="D5" s="45">
        <v>4.7904999999999998</v>
      </c>
      <c r="E5" s="45">
        <f t="shared" si="1"/>
        <v>44.982662782199995</v>
      </c>
      <c r="F5" s="53">
        <f t="shared" si="0"/>
        <v>22.76842459383835</v>
      </c>
      <c r="G5" s="54">
        <v>53.681708</v>
      </c>
      <c r="H5" s="55">
        <v>99.924300000000002</v>
      </c>
      <c r="I5" s="54">
        <v>71.835800000000006</v>
      </c>
      <c r="J5" s="55">
        <v>99.811300000000003</v>
      </c>
      <c r="K5" s="54">
        <v>51.5946</v>
      </c>
      <c r="L5" s="55">
        <v>99.747600000000006</v>
      </c>
      <c r="M5" s="54">
        <f t="shared" ref="M5:N12" si="2">(K5+I5+G5)/3</f>
        <v>59.037369333333338</v>
      </c>
      <c r="N5" s="48">
        <f t="shared" si="2"/>
        <v>99.827733333333342</v>
      </c>
      <c r="O5" s="56">
        <v>18</v>
      </c>
      <c r="P5" s="57">
        <v>0.69642700000000002</v>
      </c>
      <c r="Q5" s="58">
        <v>1.56755</v>
      </c>
    </row>
    <row r="6" spans="1:17" ht="45" customHeight="1">
      <c r="A6" s="68" t="s">
        <v>21</v>
      </c>
      <c r="B6" s="1">
        <v>448.56</v>
      </c>
      <c r="C6" s="1">
        <v>8.5775819999999996</v>
      </c>
      <c r="D6" s="1">
        <v>4.98346</v>
      </c>
      <c r="E6" s="1">
        <f t="shared" si="1"/>
        <v>42.746036793719995</v>
      </c>
      <c r="F6" s="2">
        <f t="shared" si="0"/>
        <v>19.17416226419104</v>
      </c>
      <c r="G6" s="70">
        <v>49.390990000000002</v>
      </c>
      <c r="H6" s="3">
        <v>99.6815</v>
      </c>
      <c r="I6" s="69">
        <v>48.108499999999999</v>
      </c>
      <c r="J6" s="3">
        <v>99.61</v>
      </c>
      <c r="K6" s="70">
        <v>44.8474</v>
      </c>
      <c r="L6" s="3">
        <v>98.657700000000006</v>
      </c>
      <c r="M6" s="70">
        <f>(G6+I6+K6)/3</f>
        <v>47.448963333333332</v>
      </c>
      <c r="N6" s="3">
        <f>(L6+J6+H6)/3</f>
        <v>99.316400000000002</v>
      </c>
      <c r="O6" s="87">
        <v>64.40625</v>
      </c>
      <c r="P6" s="88">
        <v>1.3717299999999999</v>
      </c>
      <c r="Q6" s="89">
        <v>5.6968300000000003</v>
      </c>
    </row>
    <row r="7" spans="1:17" ht="45" customHeight="1">
      <c r="A7" s="81" t="s">
        <v>22</v>
      </c>
      <c r="B7" s="82">
        <v>414.36</v>
      </c>
      <c r="C7" s="82">
        <v>7.9784819000000002</v>
      </c>
      <c r="D7" s="82">
        <v>4.5305400000000002</v>
      </c>
      <c r="E7" s="82">
        <f t="shared" si="1"/>
        <v>36.146831387226001</v>
      </c>
      <c r="F7" s="83">
        <f t="shared" si="0"/>
        <v>14.977801053610968</v>
      </c>
      <c r="G7" s="86">
        <v>50.769334999999998</v>
      </c>
      <c r="H7" s="85">
        <v>99.83</v>
      </c>
      <c r="I7" s="84">
        <v>59.364100000000001</v>
      </c>
      <c r="J7" s="85">
        <v>99.656300000000002</v>
      </c>
      <c r="K7" s="84">
        <v>48.428600000000003</v>
      </c>
      <c r="L7" s="85">
        <v>99.409000000000006</v>
      </c>
      <c r="M7" s="84">
        <f t="shared" si="2"/>
        <v>52.854011666666658</v>
      </c>
      <c r="N7" s="85">
        <f t="shared" si="2"/>
        <v>99.631766666666678</v>
      </c>
      <c r="O7" s="90">
        <v>11.08203125</v>
      </c>
      <c r="P7" s="91">
        <v>1.14469</v>
      </c>
      <c r="Q7" s="92">
        <v>2.6061999999999999</v>
      </c>
    </row>
    <row r="8" spans="1:17" ht="45" customHeight="1">
      <c r="A8" s="71" t="s">
        <v>23</v>
      </c>
      <c r="B8" s="72">
        <v>383.4</v>
      </c>
      <c r="C8" s="72">
        <v>7.4490645000000004</v>
      </c>
      <c r="D8" s="72">
        <v>4.5363600000000002</v>
      </c>
      <c r="E8" s="72">
        <f t="shared" si="1"/>
        <v>33.791638235220006</v>
      </c>
      <c r="F8" s="73">
        <f t="shared" si="0"/>
        <v>12.95571409938335</v>
      </c>
      <c r="G8" s="74">
        <v>48.385558000000003</v>
      </c>
      <c r="H8" s="75">
        <v>99.763499999999993</v>
      </c>
      <c r="I8" s="76">
        <v>48.389299999999999</v>
      </c>
      <c r="J8" s="75">
        <v>99.3917</v>
      </c>
      <c r="K8" s="74">
        <v>46.642400000000002</v>
      </c>
      <c r="L8" s="75">
        <v>99.199600000000004</v>
      </c>
      <c r="M8" s="74">
        <f t="shared" si="2"/>
        <v>47.80575266666667</v>
      </c>
      <c r="N8" s="75">
        <f t="shared" si="2"/>
        <v>99.451599999999985</v>
      </c>
      <c r="O8" s="77">
        <v>-16.058</v>
      </c>
      <c r="P8" s="78">
        <v>1.7912699999999999</v>
      </c>
      <c r="Q8" s="79">
        <v>2.10982</v>
      </c>
    </row>
    <row r="9" spans="1:17" ht="45" customHeight="1">
      <c r="A9" s="11" t="s">
        <v>24</v>
      </c>
      <c r="B9" s="12">
        <v>390.24</v>
      </c>
      <c r="C9" s="12">
        <v>7.3109999999999999</v>
      </c>
      <c r="D9" s="12">
        <v>4.4459999999999997</v>
      </c>
      <c r="E9" s="12">
        <f t="shared" si="1"/>
        <v>32.504705999999999</v>
      </c>
      <c r="F9" s="13">
        <f t="shared" si="0"/>
        <v>12.684636469439999</v>
      </c>
      <c r="G9" s="14">
        <v>46.915025</v>
      </c>
      <c r="H9" s="15">
        <v>99.588200000000001</v>
      </c>
      <c r="I9" s="14">
        <v>56.040399999999998</v>
      </c>
      <c r="J9" s="15">
        <v>99.2059</v>
      </c>
      <c r="K9" s="14">
        <v>43.702800000000003</v>
      </c>
      <c r="L9" s="15">
        <v>98.328900000000004</v>
      </c>
      <c r="M9" s="14">
        <f t="shared" si="2"/>
        <v>48.886075000000005</v>
      </c>
      <c r="N9" s="15">
        <f t="shared" si="2"/>
        <v>99.041000000000011</v>
      </c>
      <c r="O9" s="16">
        <v>0</v>
      </c>
      <c r="P9" s="17">
        <v>2.1735799999999998</v>
      </c>
      <c r="Q9" s="18">
        <v>4.5694100000000004</v>
      </c>
    </row>
    <row r="10" spans="1:17" ht="45" customHeight="1">
      <c r="A10" s="4" t="s">
        <v>25</v>
      </c>
      <c r="B10" s="5">
        <v>361.8</v>
      </c>
      <c r="C10" s="5">
        <v>6.6335284999999997</v>
      </c>
      <c r="D10" s="5">
        <v>4.4546700000000001</v>
      </c>
      <c r="E10" s="5">
        <f t="shared" si="1"/>
        <v>29.550180403094998</v>
      </c>
      <c r="F10" s="6">
        <f>E10*B10/1000</f>
        <v>10.69125526983977</v>
      </c>
      <c r="G10" s="7">
        <v>48.045895999999999</v>
      </c>
      <c r="H10" s="8">
        <v>99.7851</v>
      </c>
      <c r="I10" s="7">
        <v>67.376599999999996</v>
      </c>
      <c r="J10" s="8">
        <v>99.352000000000004</v>
      </c>
      <c r="K10" s="7">
        <v>46.4818</v>
      </c>
      <c r="L10" s="8">
        <v>99.316299999999998</v>
      </c>
      <c r="M10" s="7">
        <f t="shared" si="2"/>
        <v>53.968098666666663</v>
      </c>
      <c r="N10" s="8">
        <f t="shared" si="2"/>
        <v>99.484466666666663</v>
      </c>
      <c r="O10" s="80">
        <v>-50.75</v>
      </c>
      <c r="P10" s="9">
        <v>1.97895</v>
      </c>
      <c r="Q10" s="10">
        <v>2.1679200000000001</v>
      </c>
    </row>
    <row r="11" spans="1:17" ht="45" customHeight="1">
      <c r="A11" s="19" t="s">
        <v>26</v>
      </c>
      <c r="B11" s="20">
        <v>344.88</v>
      </c>
      <c r="C11" s="20">
        <v>6.7276667999999997</v>
      </c>
      <c r="D11" s="20">
        <v>4.2613599999999998</v>
      </c>
      <c r="E11" s="20">
        <f t="shared" si="1"/>
        <v>28.669010194847999</v>
      </c>
      <c r="F11" s="21">
        <f>E11*B11/1000</f>
        <v>9.8873682359991779</v>
      </c>
      <c r="G11" s="22">
        <v>48.487507000000001</v>
      </c>
      <c r="H11" s="23">
        <v>99.764799999999994</v>
      </c>
      <c r="I11" s="22">
        <v>57.114100000000001</v>
      </c>
      <c r="J11" s="23">
        <v>99.491200000000006</v>
      </c>
      <c r="K11" s="22">
        <v>46.180500000000002</v>
      </c>
      <c r="L11" s="23">
        <v>99.178100000000001</v>
      </c>
      <c r="M11" s="22">
        <f t="shared" si="2"/>
        <v>50.594035666666663</v>
      </c>
      <c r="N11" s="23">
        <f t="shared" si="2"/>
        <v>99.478033333333329</v>
      </c>
      <c r="O11" s="126">
        <v>-12.125</v>
      </c>
      <c r="P11" s="20">
        <v>1.7656400000000001</v>
      </c>
      <c r="Q11" s="21">
        <v>3.1913399999999998</v>
      </c>
    </row>
    <row r="12" spans="1:17" ht="45" customHeight="1">
      <c r="A12" s="19" t="s">
        <v>27</v>
      </c>
      <c r="B12" s="20">
        <v>346.32</v>
      </c>
      <c r="C12" s="20">
        <v>6.7281683000000001</v>
      </c>
      <c r="D12" s="20">
        <v>4.1805700000000003</v>
      </c>
      <c r="E12" s="20">
        <f t="shared" si="1"/>
        <v>28.127578549931002</v>
      </c>
      <c r="F12" s="21">
        <f>E12*B12/1000</f>
        <v>9.7411430034121036</v>
      </c>
      <c r="G12" s="22">
        <v>48.559434000000003</v>
      </c>
      <c r="H12" s="23">
        <v>99.773200000000003</v>
      </c>
      <c r="I12" s="22">
        <v>65.706100000000006</v>
      </c>
      <c r="J12" s="23">
        <v>99.506</v>
      </c>
      <c r="K12" s="22">
        <v>46.205300000000001</v>
      </c>
      <c r="L12" s="23">
        <v>99.283000000000001</v>
      </c>
      <c r="M12" s="22">
        <f t="shared" si="2"/>
        <v>53.490278000000011</v>
      </c>
      <c r="N12" s="23">
        <f t="shared" si="2"/>
        <v>99.520733333333325</v>
      </c>
      <c r="O12" s="126">
        <v>-4.125</v>
      </c>
      <c r="P12" s="24">
        <v>1.74888</v>
      </c>
      <c r="Q12" s="25">
        <v>3.0979199999999998</v>
      </c>
    </row>
    <row r="13" spans="1:17" ht="45" customHeight="1">
      <c r="A13" s="19" t="s">
        <v>28</v>
      </c>
      <c r="B13" s="20">
        <v>347.76</v>
      </c>
      <c r="C13" s="20">
        <v>6.6945759000000002</v>
      </c>
      <c r="D13" s="20">
        <v>4.1805700000000003</v>
      </c>
      <c r="E13" s="20">
        <f t="shared" si="1"/>
        <v>27.987143170263003</v>
      </c>
      <c r="F13" s="21">
        <f>B13*E13/1000</f>
        <v>9.7328089088906626</v>
      </c>
      <c r="G13" s="22">
        <v>48.550479000000003</v>
      </c>
      <c r="H13" s="23">
        <v>99.769300000000001</v>
      </c>
      <c r="I13" s="22">
        <v>65.692499999999995</v>
      </c>
      <c r="J13" s="23">
        <v>99.507000000000005</v>
      </c>
      <c r="K13" s="22">
        <v>46.177199999999999</v>
      </c>
      <c r="L13" s="23">
        <v>99.259600000000006</v>
      </c>
      <c r="M13" s="22">
        <f>(K13+I13+G13)/3</f>
        <v>53.473392999999994</v>
      </c>
      <c r="N13" s="23">
        <f>(L13+J13+H13)/3</f>
        <v>99.51196666666668</v>
      </c>
      <c r="O13" s="126">
        <v>-2.625</v>
      </c>
      <c r="P13" s="24">
        <v>1.7475499999999999</v>
      </c>
      <c r="Q13" s="25">
        <v>3.0805600000000002</v>
      </c>
    </row>
    <row r="14" spans="1:17">
      <c r="F14" s="27"/>
      <c r="H14" s="28"/>
      <c r="J14" s="28"/>
      <c r="L14" s="28"/>
      <c r="N14" s="28"/>
      <c r="Q14" s="28"/>
    </row>
    <row r="15" spans="1:17">
      <c r="F15" s="27"/>
      <c r="H15" s="28"/>
      <c r="J15" s="28"/>
      <c r="L15" s="28"/>
      <c r="N15" s="28"/>
      <c r="Q15" s="28"/>
    </row>
    <row r="16" spans="1:17">
      <c r="F16" s="27"/>
      <c r="H16" s="28"/>
      <c r="J16" s="28"/>
      <c r="L16" s="28"/>
      <c r="N16" s="28"/>
      <c r="Q16" s="28"/>
    </row>
    <row r="17" spans="1:17" ht="55" customHeight="1">
      <c r="A17" s="29" t="s">
        <v>29</v>
      </c>
      <c r="B17" s="30">
        <f>-(B3-B11)/B3</f>
        <v>-0.43746330005871997</v>
      </c>
      <c r="C17" s="30">
        <f t="shared" ref="C17:F17" si="3">-(C3-C11)/C3</f>
        <v>-0.4311703464290893</v>
      </c>
      <c r="D17" s="30">
        <f t="shared" si="3"/>
        <v>-0.20099599875500154</v>
      </c>
      <c r="E17" s="30">
        <f t="shared" si="3"/>
        <v>-0.54550283077003603</v>
      </c>
      <c r="F17" s="30">
        <f t="shared" si="3"/>
        <v>-0.74432866228872263</v>
      </c>
      <c r="G17" s="32" t="s">
        <v>18</v>
      </c>
      <c r="H17" s="33" t="s">
        <v>18</v>
      </c>
      <c r="I17" s="32" t="s">
        <v>18</v>
      </c>
      <c r="J17" s="33" t="s">
        <v>18</v>
      </c>
      <c r="K17" s="32" t="s">
        <v>18</v>
      </c>
      <c r="L17" s="33" t="s">
        <v>18</v>
      </c>
      <c r="M17" s="32" t="s">
        <v>18</v>
      </c>
      <c r="N17" s="33" t="s">
        <v>18</v>
      </c>
      <c r="O17" s="32" t="s">
        <v>18</v>
      </c>
      <c r="P17" s="34" t="s">
        <v>18</v>
      </c>
      <c r="Q17" s="33" t="s">
        <v>18</v>
      </c>
    </row>
    <row r="18" spans="1:17" ht="55" customHeight="1">
      <c r="A18" s="99" t="s">
        <v>30</v>
      </c>
      <c r="B18" s="100">
        <f>-(B4-B11)/B4</f>
        <v>-0.36472148541114058</v>
      </c>
      <c r="C18" s="100">
        <f t="shared" ref="C18:F18" si="4">-(C4-C11)/C4</f>
        <v>-0.31107598507803524</v>
      </c>
      <c r="D18" s="100">
        <f t="shared" si="4"/>
        <v>-0.16104225934420743</v>
      </c>
      <c r="E18" s="100">
        <f t="shared" si="4"/>
        <v>-0.42202186495755084</v>
      </c>
      <c r="F18" s="100">
        <f t="shared" si="4"/>
        <v>-0.63282290890539372</v>
      </c>
      <c r="G18" s="102">
        <f t="shared" ref="G18:N18" si="5">-(G4-G12)/G4</f>
        <v>-0.13641412057620478</v>
      </c>
      <c r="H18" s="101">
        <f t="shared" si="5"/>
        <v>-1.7309312410076802E-3</v>
      </c>
      <c r="I18" s="102">
        <f t="shared" si="5"/>
        <v>-0.10284142112018342</v>
      </c>
      <c r="J18" s="101">
        <f t="shared" si="5"/>
        <v>-3.7504780708165642E-3</v>
      </c>
      <c r="K18" s="102">
        <f t="shared" si="5"/>
        <v>-0.13647865739702478</v>
      </c>
      <c r="L18" s="101">
        <f t="shared" si="5"/>
        <v>-5.261096043307054E-3</v>
      </c>
      <c r="M18" s="102">
        <f t="shared" si="5"/>
        <v>-0.12299517969569758</v>
      </c>
      <c r="N18" s="101">
        <f t="shared" si="5"/>
        <v>-3.5800235553336886E-3</v>
      </c>
      <c r="O18" s="35"/>
      <c r="Q18" s="28"/>
    </row>
    <row r="19" spans="1:17" ht="55" customHeight="1">
      <c r="A19" s="99" t="s">
        <v>31</v>
      </c>
      <c r="B19" s="100">
        <f>-(B5-B11)/B5</f>
        <v>-0.31863442389758184</v>
      </c>
      <c r="C19" s="100">
        <f t="shared" ref="C19:F19" si="6">-(C5-C11)/C5</f>
        <v>-0.28352645637169283</v>
      </c>
      <c r="D19" s="100">
        <f t="shared" si="6"/>
        <v>-0.11045611105312597</v>
      </c>
      <c r="E19" s="100">
        <f t="shared" si="6"/>
        <v>-0.36266533767332781</v>
      </c>
      <c r="F19" s="100">
        <f t="shared" si="6"/>
        <v>-0.56574210063374686</v>
      </c>
      <c r="G19" s="102">
        <f t="shared" ref="G19:N19" si="7">-(G5-G12)/G5</f>
        <v>-9.5419355881895512E-2</v>
      </c>
      <c r="H19" s="101">
        <f t="shared" si="7"/>
        <v>-1.5121446935330001E-3</v>
      </c>
      <c r="I19" s="102">
        <f t="shared" si="7"/>
        <v>-8.5329320478090304E-2</v>
      </c>
      <c r="J19" s="101">
        <f t="shared" si="7"/>
        <v>-3.0587719025801942E-3</v>
      </c>
      <c r="K19" s="102">
        <f t="shared" si="7"/>
        <v>-0.1044547297585406</v>
      </c>
      <c r="L19" s="101">
        <f t="shared" si="7"/>
        <v>-4.6577561765897557E-3</v>
      </c>
      <c r="M19" s="102">
        <f t="shared" si="7"/>
        <v>-9.3958985570879103E-2</v>
      </c>
      <c r="N19" s="101">
        <f t="shared" si="7"/>
        <v>-3.0752977128601839E-3</v>
      </c>
      <c r="O19" s="35"/>
      <c r="Q19" s="28"/>
    </row>
    <row r="20" spans="1:17" ht="55" customHeight="1">
      <c r="A20" s="68" t="s">
        <v>41</v>
      </c>
      <c r="B20" s="103">
        <f>-(B6-B11)/B6</f>
        <v>-0.23113964686998395</v>
      </c>
      <c r="C20" s="103">
        <f t="shared" ref="C20:F20" si="8">-(C6-C11)/C6</f>
        <v>-0.21566861150380143</v>
      </c>
      <c r="D20" s="103">
        <f t="shared" si="8"/>
        <v>-0.14489932697362881</v>
      </c>
      <c r="E20" s="103">
        <f t="shared" si="8"/>
        <v>-0.3293177018211923</v>
      </c>
      <c r="F20" s="103">
        <f t="shared" si="8"/>
        <v>-0.48433897138419113</v>
      </c>
      <c r="G20" s="105">
        <f t="shared" ref="G20:N20" si="9">-(G6-G12)/G6</f>
        <v>-1.6836188138767801E-2</v>
      </c>
      <c r="H20" s="106">
        <f t="shared" si="9"/>
        <v>9.1992997697670081E-4</v>
      </c>
      <c r="I20" s="107">
        <f t="shared" si="9"/>
        <v>0.36578982924015524</v>
      </c>
      <c r="J20" s="104">
        <f t="shared" si="9"/>
        <v>-1.0440718803332919E-3</v>
      </c>
      <c r="K20" s="107">
        <f t="shared" si="9"/>
        <v>3.0278232405891996E-2</v>
      </c>
      <c r="L20" s="106">
        <f t="shared" si="9"/>
        <v>6.3380759940683366E-3</v>
      </c>
      <c r="M20" s="107">
        <f t="shared" si="9"/>
        <v>0.12732237423662743</v>
      </c>
      <c r="N20" s="106">
        <f t="shared" si="9"/>
        <v>2.0573977040380413E-3</v>
      </c>
      <c r="O20" s="35" t="s">
        <v>32</v>
      </c>
      <c r="Q20" s="28"/>
    </row>
    <row r="21" spans="1:17" ht="55" customHeight="1">
      <c r="A21" s="108" t="s">
        <v>33</v>
      </c>
      <c r="B21" s="109">
        <f>-(B7-B11)/B7</f>
        <v>-0.16768027801911387</v>
      </c>
      <c r="C21" s="109">
        <f t="shared" ref="C21:F21" si="10">-(C7-C11)/C7</f>
        <v>-0.15677357117273155</v>
      </c>
      <c r="D21" s="109">
        <f t="shared" si="10"/>
        <v>-5.9414551024822737E-2</v>
      </c>
      <c r="E21" s="109">
        <f t="shared" si="10"/>
        <v>-0.20687349085376827</v>
      </c>
      <c r="F21" s="109">
        <f t="shared" si="10"/>
        <v>-0.3398651644117377</v>
      </c>
      <c r="G21" s="111">
        <f t="shared" ref="G21:N21" si="11">-(G7-G12)/G7</f>
        <v>-4.3528263665458589E-2</v>
      </c>
      <c r="H21" s="110">
        <f t="shared" si="11"/>
        <v>-5.6896724431529117E-4</v>
      </c>
      <c r="I21" s="112">
        <f t="shared" si="11"/>
        <v>0.10683224372979638</v>
      </c>
      <c r="J21" s="110">
        <f t="shared" si="11"/>
        <v>-1.508183627126448E-3</v>
      </c>
      <c r="K21" s="111">
        <f t="shared" si="11"/>
        <v>-4.590882247267114E-2</v>
      </c>
      <c r="L21" s="110">
        <f t="shared" si="11"/>
        <v>-1.267490871047941E-3</v>
      </c>
      <c r="M21" s="112">
        <f t="shared" si="11"/>
        <v>1.2038184298026063E-2</v>
      </c>
      <c r="N21" s="110">
        <f t="shared" si="11"/>
        <v>-1.1144370620751096E-3</v>
      </c>
      <c r="O21" s="35" t="s">
        <v>34</v>
      </c>
      <c r="Q21" s="28"/>
    </row>
    <row r="22" spans="1:17" ht="55" customHeight="1">
      <c r="A22" s="113" t="s">
        <v>35</v>
      </c>
      <c r="B22" s="114">
        <f>-(B8-B11)/B8</f>
        <v>-0.10046948356807507</v>
      </c>
      <c r="C22" s="114">
        <f t="shared" ref="C22:F22" si="12">-(C8-C11)/C8</f>
        <v>-9.6844066795233233E-2</v>
      </c>
      <c r="D22" s="114">
        <f t="shared" si="12"/>
        <v>-6.0621291079191321E-2</v>
      </c>
      <c r="E22" s="114">
        <f t="shared" si="12"/>
        <v>-0.1515945455119381</v>
      </c>
      <c r="F22" s="114">
        <f t="shared" si="12"/>
        <v>-0.23683340338069173</v>
      </c>
      <c r="G22" s="116">
        <f t="shared" ref="G22:N22" si="13">-(G8-G12)/G8</f>
        <v>3.5935516130660289E-3</v>
      </c>
      <c r="H22" s="117">
        <f t="shared" si="13"/>
        <v>9.7229948829074446E-5</v>
      </c>
      <c r="I22" s="116">
        <f t="shared" si="13"/>
        <v>0.3578642385816701</v>
      </c>
      <c r="J22" s="117">
        <f t="shared" si="13"/>
        <v>1.1499954221529571E-3</v>
      </c>
      <c r="K22" s="118">
        <f t="shared" si="13"/>
        <v>-9.3713016482856997E-3</v>
      </c>
      <c r="L22" s="117">
        <f t="shared" si="13"/>
        <v>8.4072919648867008E-4</v>
      </c>
      <c r="M22" s="116">
        <f t="shared" si="13"/>
        <v>0.1189088136101446</v>
      </c>
      <c r="N22" s="117">
        <f t="shared" si="13"/>
        <v>6.9514551131746882E-4</v>
      </c>
      <c r="O22" s="35" t="s">
        <v>36</v>
      </c>
      <c r="Q22" s="28"/>
    </row>
    <row r="23" spans="1:17" ht="55" customHeight="1">
      <c r="A23" s="36" t="s">
        <v>37</v>
      </c>
      <c r="B23" s="37">
        <f>-(B9-B11)/B9</f>
        <v>-0.11623616236162365</v>
      </c>
      <c r="C23" s="37">
        <f t="shared" ref="C23:F23" si="14">-(C9-C11)/C9</f>
        <v>-7.978842839556835E-2</v>
      </c>
      <c r="D23" s="37">
        <f t="shared" si="14"/>
        <v>-4.1529464687359408E-2</v>
      </c>
      <c r="E23" s="37">
        <f t="shared" si="14"/>
        <v>-0.11800432236341407</v>
      </c>
      <c r="F23" s="37">
        <f t="shared" si="14"/>
        <v>-0.2205241151514305</v>
      </c>
      <c r="G23" s="39">
        <f t="shared" ref="G23:N23" si="15">-(G9-G12)/G9</f>
        <v>3.505079662645396E-2</v>
      </c>
      <c r="H23" s="40">
        <f t="shared" si="15"/>
        <v>1.8576498018841817E-3</v>
      </c>
      <c r="I23" s="39">
        <f t="shared" si="15"/>
        <v>0.17247735562201569</v>
      </c>
      <c r="J23" s="40">
        <f t="shared" si="15"/>
        <v>3.0250216972982501E-3</v>
      </c>
      <c r="K23" s="39">
        <f t="shared" si="15"/>
        <v>5.7261777277428393E-2</v>
      </c>
      <c r="L23" s="40">
        <f t="shared" si="15"/>
        <v>9.703149328427316E-3</v>
      </c>
      <c r="M23" s="39">
        <f t="shared" si="15"/>
        <v>9.41823003789935E-2</v>
      </c>
      <c r="N23" s="40">
        <f t="shared" si="15"/>
        <v>4.8437852337245603E-3</v>
      </c>
      <c r="O23" s="35" t="s">
        <v>38</v>
      </c>
      <c r="Q23" s="28"/>
    </row>
    <row r="24" spans="1:17" ht="55" customHeight="1" thickBot="1">
      <c r="A24" s="119" t="s">
        <v>39</v>
      </c>
      <c r="B24" s="120">
        <f t="shared" ref="B24:N24" si="16">-(B10-B12)/B10</f>
        <v>-4.2786069651741344E-2</v>
      </c>
      <c r="C24" s="121">
        <f t="shared" si="16"/>
        <v>1.4266886770743562E-2</v>
      </c>
      <c r="D24" s="120">
        <f t="shared" si="16"/>
        <v>-6.1530932706575295E-2</v>
      </c>
      <c r="E24" s="120">
        <f t="shared" si="16"/>
        <v>-4.8141900785654675E-2</v>
      </c>
      <c r="F24" s="122">
        <f t="shared" si="16"/>
        <v>-8.8868167717213786E-2</v>
      </c>
      <c r="G24" s="123">
        <f t="shared" si="16"/>
        <v>1.0688488357049353E-2</v>
      </c>
      <c r="H24" s="122">
        <f t="shared" si="16"/>
        <v>-1.1925628174945092E-4</v>
      </c>
      <c r="I24" s="124">
        <f t="shared" si="16"/>
        <v>-2.4793474292261555E-2</v>
      </c>
      <c r="J24" s="125">
        <f t="shared" si="16"/>
        <v>1.5500442869795913E-3</v>
      </c>
      <c r="K24" s="124">
        <f t="shared" si="16"/>
        <v>-5.9485648146155833E-3</v>
      </c>
      <c r="L24" s="122">
        <f t="shared" si="16"/>
        <v>-3.3529239409842089E-4</v>
      </c>
      <c r="M24" s="124">
        <f t="shared" si="16"/>
        <v>-8.8537613603530078E-3</v>
      </c>
      <c r="N24" s="125">
        <f t="shared" si="16"/>
        <v>3.6454602293017278E-4</v>
      </c>
      <c r="O24" s="41"/>
      <c r="P24" s="42"/>
      <c r="Q24" s="43"/>
    </row>
    <row r="25" spans="1:17" ht="16" thickTop="1"/>
  </sheetData>
  <mergeCells count="7">
    <mergeCell ref="O1:Q1"/>
    <mergeCell ref="A1:F1"/>
    <mergeCell ref="G1:H1"/>
    <mergeCell ref="I1:J1"/>
    <mergeCell ref="K1:L1"/>
    <mergeCell ref="M1:M2"/>
    <mergeCell ref="N1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 Results</vt:lpstr>
      <vt:lpstr>Re-Synthesis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S234446002</dc:creator>
  <cp:lastModifiedBy>S234446002</cp:lastModifiedBy>
  <dcterms:created xsi:type="dcterms:W3CDTF">2024-09-25T05:40:53Z</dcterms:created>
  <dcterms:modified xsi:type="dcterms:W3CDTF">2024-10-07T03:49:20Z</dcterms:modified>
</cp:coreProperties>
</file>