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anyaodong/Documents/GitHubRepos/Thesis-Design/"/>
    </mc:Choice>
  </mc:AlternateContent>
  <xr:revisionPtr revIDLastSave="0" documentId="13_ncr:1_{4D208812-8643-5346-B952-9F7DBABA4F5D}" xr6:coauthVersionLast="47" xr6:coauthVersionMax="47" xr10:uidLastSave="{00000000-0000-0000-0000-000000000000}"/>
  <bookViews>
    <workbookView xWindow="0" yWindow="500" windowWidth="46080" windowHeight="23420" xr2:uid="{3C81682F-460F-7C46-A26C-031C04812297}"/>
  </bookViews>
  <sheets>
    <sheet name="Re-Synthesi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 s="1"/>
  <c r="F24" i="1" s="1"/>
  <c r="E8" i="1"/>
  <c r="E22" i="1" s="1"/>
  <c r="E6" i="1"/>
  <c r="F6" i="1" s="1"/>
  <c r="L24" i="1"/>
  <c r="K24" i="1"/>
  <c r="J24" i="1"/>
  <c r="I24" i="1"/>
  <c r="H24" i="1"/>
  <c r="G24" i="1"/>
  <c r="D24" i="1"/>
  <c r="C24" i="1"/>
  <c r="B24" i="1"/>
  <c r="M23" i="1"/>
  <c r="L23" i="1"/>
  <c r="K23" i="1"/>
  <c r="J23" i="1"/>
  <c r="I23" i="1"/>
  <c r="H23" i="1"/>
  <c r="G23" i="1"/>
  <c r="E23" i="1"/>
  <c r="D23" i="1"/>
  <c r="C23" i="1"/>
  <c r="B23" i="1"/>
  <c r="L22" i="1"/>
  <c r="K22" i="1"/>
  <c r="J22" i="1"/>
  <c r="I22" i="1"/>
  <c r="H22" i="1"/>
  <c r="G22" i="1"/>
  <c r="D22" i="1"/>
  <c r="C22" i="1"/>
  <c r="B22" i="1"/>
  <c r="M21" i="1"/>
  <c r="L21" i="1"/>
  <c r="K21" i="1"/>
  <c r="J21" i="1"/>
  <c r="I21" i="1"/>
  <c r="H21" i="1"/>
  <c r="G21" i="1"/>
  <c r="D21" i="1"/>
  <c r="C21" i="1"/>
  <c r="B21" i="1"/>
  <c r="N20" i="1"/>
  <c r="M20" i="1"/>
  <c r="L20" i="1"/>
  <c r="K20" i="1"/>
  <c r="J20" i="1"/>
  <c r="I20" i="1"/>
  <c r="H20" i="1"/>
  <c r="G20" i="1"/>
  <c r="D20" i="1"/>
  <c r="C20" i="1"/>
  <c r="B20" i="1"/>
  <c r="L19" i="1"/>
  <c r="K19" i="1"/>
  <c r="J19" i="1"/>
  <c r="I19" i="1"/>
  <c r="H19" i="1"/>
  <c r="G19" i="1"/>
  <c r="E19" i="1"/>
  <c r="D19" i="1"/>
  <c r="C19" i="1"/>
  <c r="B19" i="1"/>
  <c r="L18" i="1"/>
  <c r="K18" i="1"/>
  <c r="J18" i="1"/>
  <c r="I18" i="1"/>
  <c r="H18" i="1"/>
  <c r="G18" i="1"/>
  <c r="D18" i="1"/>
  <c r="C18" i="1"/>
  <c r="B18" i="1"/>
  <c r="E17" i="1"/>
  <c r="D17" i="1"/>
  <c r="C17" i="1"/>
  <c r="B17" i="1"/>
  <c r="N13" i="1"/>
  <c r="M13" i="1"/>
  <c r="E13" i="1"/>
  <c r="F13" i="1" s="1"/>
  <c r="N12" i="1"/>
  <c r="N19" i="1" s="1"/>
  <c r="M12" i="1"/>
  <c r="F12" i="1"/>
  <c r="E12" i="1"/>
  <c r="N11" i="1"/>
  <c r="M11" i="1"/>
  <c r="F11" i="1"/>
  <c r="E11" i="1"/>
  <c r="N10" i="1"/>
  <c r="N24" i="1" s="1"/>
  <c r="M10" i="1"/>
  <c r="M24" i="1" s="1"/>
  <c r="E24" i="1"/>
  <c r="N9" i="1"/>
  <c r="N23" i="1" s="1"/>
  <c r="M9" i="1"/>
  <c r="F9" i="1"/>
  <c r="F23" i="1" s="1"/>
  <c r="E9" i="1"/>
  <c r="N8" i="1"/>
  <c r="N22" i="1" s="1"/>
  <c r="M8" i="1"/>
  <c r="M22" i="1" s="1"/>
  <c r="N7" i="1"/>
  <c r="N21" i="1" s="1"/>
  <c r="M7" i="1"/>
  <c r="F7" i="1"/>
  <c r="F21" i="1" s="1"/>
  <c r="E7" i="1"/>
  <c r="E21" i="1" s="1"/>
  <c r="N6" i="1"/>
  <c r="M6" i="1"/>
  <c r="E20" i="1"/>
  <c r="N5" i="1"/>
  <c r="M5" i="1"/>
  <c r="M19" i="1" s="1"/>
  <c r="F5" i="1"/>
  <c r="E5" i="1"/>
  <c r="N4" i="1"/>
  <c r="N18" i="1" s="1"/>
  <c r="M4" i="1"/>
  <c r="M18" i="1" s="1"/>
  <c r="F4" i="1"/>
  <c r="F18" i="1" s="1"/>
  <c r="E4" i="1"/>
  <c r="E18" i="1" s="1"/>
  <c r="F3" i="1"/>
  <c r="F17" i="1" s="1"/>
  <c r="E3" i="1"/>
  <c r="F20" i="1" l="1"/>
  <c r="F8" i="1"/>
  <c r="F22" i="1" s="1"/>
  <c r="F19" i="1"/>
</calcChain>
</file>

<file path=xl/sharedStrings.xml><?xml version="1.0" encoding="utf-8"?>
<sst xmlns="http://schemas.openxmlformats.org/spreadsheetml/2006/main" count="67" uniqueCount="42">
  <si>
    <t>Synthesis Results</t>
    <phoneticPr fontId="2" type="noConversion"/>
  </si>
  <si>
    <r>
      <t xml:space="preserve">CIFAR-10 (60000 photos 32*32 </t>
    </r>
    <r>
      <rPr>
        <b/>
        <sz val="26"/>
        <color theme="1"/>
        <rFont val="SimSun"/>
        <family val="1"/>
        <charset val="134"/>
      </rPr>
      <t>每次</t>
    </r>
    <r>
      <rPr>
        <b/>
        <sz val="26"/>
        <color theme="1"/>
        <rFont val="Cambria"/>
        <family val="1"/>
      </rPr>
      <t xml:space="preserve"> 60000 </t>
    </r>
    <r>
      <rPr>
        <b/>
        <sz val="26"/>
        <color theme="1"/>
        <rFont val="SimSun"/>
        <family val="1"/>
        <charset val="134"/>
      </rPr>
      <t>张随机合成, 5次运行</t>
    </r>
    <r>
      <rPr>
        <b/>
        <sz val="26"/>
        <color theme="1"/>
        <rFont val="Cambria"/>
        <family val="1"/>
      </rPr>
      <t>)</t>
    </r>
    <phoneticPr fontId="2" type="noConversion"/>
  </si>
  <si>
    <r>
      <t xml:space="preserve">Kodak(24 photos 768*512 / 512*768 </t>
    </r>
    <r>
      <rPr>
        <b/>
        <sz val="26"/>
        <color theme="1"/>
        <rFont val="SimSun"/>
        <family val="1"/>
        <charset val="134"/>
      </rPr>
      <t>遍历所有</t>
    </r>
    <r>
      <rPr>
        <b/>
        <sz val="26"/>
        <color theme="1"/>
        <rFont val="Cambria"/>
        <family val="1"/>
      </rPr>
      <t>)</t>
    </r>
    <phoneticPr fontId="2" type="noConversion"/>
  </si>
  <si>
    <r>
      <t xml:space="preserve">DIV2K (2040*1356    439 photos </t>
    </r>
    <r>
      <rPr>
        <b/>
        <sz val="26"/>
        <color theme="1"/>
        <rFont val="SimSun"/>
        <family val="1"/>
        <charset val="134"/>
      </rPr>
      <t>随机组合</t>
    </r>
    <r>
      <rPr>
        <b/>
        <sz val="26"/>
        <color theme="1"/>
        <rFont val="Cambria"/>
        <family val="1"/>
      </rPr>
      <t>)</t>
    </r>
    <phoneticPr fontId="2" type="noConversion"/>
  </si>
  <si>
    <t>Mean PSNR(dB)</t>
    <phoneticPr fontId="2" type="noConversion"/>
  </si>
  <si>
    <t>Mean SSIM(%)</t>
    <phoneticPr fontId="2" type="noConversion"/>
  </si>
  <si>
    <t>Error Metrics</t>
    <phoneticPr fontId="2" type="noConversion"/>
  </si>
  <si>
    <t>Design</t>
  </si>
  <si>
    <t>Area  (μm²)</t>
    <phoneticPr fontId="2" type="noConversion"/>
  </si>
  <si>
    <t>Power (μW )</t>
  </si>
  <si>
    <t>Delay (ns)</t>
  </si>
  <si>
    <t>PDP (f J)</t>
  </si>
  <si>
    <t>PDAP(pJ·μm²)</t>
    <phoneticPr fontId="2" type="noConversion"/>
  </si>
  <si>
    <t>PSNR(dB)</t>
    <phoneticPr fontId="2" type="noConversion"/>
  </si>
  <si>
    <t>SSIM(%)</t>
    <phoneticPr fontId="2" type="noConversion"/>
  </si>
  <si>
    <t>ME</t>
    <phoneticPr fontId="2" type="noConversion"/>
  </si>
  <si>
    <t>MRED(%)</t>
    <phoneticPr fontId="2" type="noConversion"/>
  </si>
  <si>
    <t>Exact</t>
    <phoneticPr fontId="2" type="noConversion"/>
  </si>
  <si>
    <t>/</t>
    <phoneticPr fontId="2" type="noConversion"/>
  </si>
  <si>
    <t>MUL2</t>
    <phoneticPr fontId="2" type="noConversion"/>
  </si>
  <si>
    <t>MUL4</t>
    <phoneticPr fontId="2" type="noConversion"/>
  </si>
  <si>
    <t>AFA_MUL4</t>
    <phoneticPr fontId="2" type="noConversion"/>
  </si>
  <si>
    <t>ZHANG</t>
    <phoneticPr fontId="2" type="noConversion"/>
  </si>
  <si>
    <t>Kumari</t>
    <phoneticPr fontId="2" type="noConversion"/>
  </si>
  <si>
    <t>Zero-ME 7-8</t>
    <phoneticPr fontId="2" type="noConversion"/>
  </si>
  <si>
    <t>KUMAR</t>
    <phoneticPr fontId="2" type="noConversion"/>
  </si>
  <si>
    <t>Proposed[1]</t>
    <phoneticPr fontId="2" type="noConversion"/>
  </si>
  <si>
    <t>NEW Proposed[2]</t>
    <phoneticPr fontId="2" type="noConversion"/>
  </si>
  <si>
    <t>NEW Proposed[3]</t>
    <phoneticPr fontId="2" type="noConversion"/>
  </si>
  <si>
    <r>
      <t xml:space="preserve">Reduced( Compared with </t>
    </r>
    <r>
      <rPr>
        <b/>
        <sz val="20"/>
        <color theme="1"/>
        <rFont val="Times New Roman"/>
        <family val="1"/>
      </rPr>
      <t>Exact</t>
    </r>
    <r>
      <rPr>
        <sz val="20"/>
        <color theme="1"/>
        <rFont val="Times New Roman"/>
        <family val="1"/>
      </rPr>
      <t>)</t>
    </r>
    <phoneticPr fontId="2" type="noConversion"/>
  </si>
  <si>
    <r>
      <t xml:space="preserve">Reduced( Compared with </t>
    </r>
    <r>
      <rPr>
        <b/>
        <sz val="20"/>
        <color theme="1"/>
        <rFont val="Times New Roman"/>
        <family val="1"/>
      </rPr>
      <t>MUL2</t>
    </r>
    <r>
      <rPr>
        <sz val="20"/>
        <color theme="1"/>
        <rFont val="Times New Roman"/>
        <family val="1"/>
      </rPr>
      <t>)</t>
    </r>
    <phoneticPr fontId="2" type="noConversion"/>
  </si>
  <si>
    <r>
      <t xml:space="preserve">Reduced( Compared with </t>
    </r>
    <r>
      <rPr>
        <b/>
        <sz val="20"/>
        <color theme="1"/>
        <rFont val="Times New Roman"/>
        <family val="1"/>
      </rPr>
      <t>MUL4</t>
    </r>
    <r>
      <rPr>
        <sz val="20"/>
        <color theme="1"/>
        <rFont val="Times New Roman"/>
        <family val="1"/>
      </rPr>
      <t>)</t>
    </r>
    <phoneticPr fontId="2" type="noConversion"/>
  </si>
  <si>
    <t>Stage 2 Approximate</t>
    <phoneticPr fontId="2" type="noConversion"/>
  </si>
  <si>
    <r>
      <t xml:space="preserve">Reduced( Compared with </t>
    </r>
    <r>
      <rPr>
        <b/>
        <sz val="20"/>
        <color theme="1"/>
        <rFont val="Times New Roman"/>
        <family val="1"/>
      </rPr>
      <t>ZHANG</t>
    </r>
    <r>
      <rPr>
        <sz val="20"/>
        <color theme="1"/>
        <rFont val="Times New Roman"/>
        <family val="1"/>
      </rPr>
      <t>)</t>
    </r>
    <phoneticPr fontId="2" type="noConversion"/>
  </si>
  <si>
    <t>Stage 2 Approximate + Constant 0110</t>
    <phoneticPr fontId="2" type="noConversion"/>
  </si>
  <si>
    <r>
      <t xml:space="preserve">Reduced( Compared with </t>
    </r>
    <r>
      <rPr>
        <b/>
        <sz val="20"/>
        <color theme="1"/>
        <rFont val="Times New Roman"/>
        <family val="1"/>
      </rPr>
      <t>Kumari</t>
    </r>
    <r>
      <rPr>
        <sz val="20"/>
        <color theme="1"/>
        <rFont val="Times New Roman"/>
        <family val="1"/>
      </rPr>
      <t>)</t>
    </r>
    <phoneticPr fontId="2" type="noConversion"/>
  </si>
  <si>
    <t>Constant 0110</t>
    <phoneticPr fontId="2" type="noConversion"/>
  </si>
  <si>
    <r>
      <t xml:space="preserve">Reduced( Compared with </t>
    </r>
    <r>
      <rPr>
        <b/>
        <sz val="20"/>
        <color theme="1"/>
        <rFont val="Times New Roman"/>
        <family val="1"/>
      </rPr>
      <t xml:space="preserve"> Zero-ME 7-8</t>
    </r>
    <r>
      <rPr>
        <sz val="20"/>
        <color theme="1"/>
        <rFont val="Times New Roman"/>
        <family val="1"/>
      </rPr>
      <t>)</t>
    </r>
    <phoneticPr fontId="2" type="noConversion"/>
  </si>
  <si>
    <t>Stage 2 Approximate + Constant 1000</t>
    <phoneticPr fontId="2" type="noConversion"/>
  </si>
  <si>
    <r>
      <t xml:space="preserve">Reduced( Compared with </t>
    </r>
    <r>
      <rPr>
        <b/>
        <sz val="20"/>
        <color theme="1"/>
        <rFont val="Times New Roman"/>
        <family val="1"/>
      </rPr>
      <t>KUMAR</t>
    </r>
    <r>
      <rPr>
        <sz val="20"/>
        <color theme="1"/>
        <rFont val="Times New Roman"/>
        <family val="1"/>
      </rPr>
      <t>)</t>
    </r>
    <phoneticPr fontId="2" type="noConversion"/>
  </si>
  <si>
    <r>
      <t>NMED(10</t>
    </r>
    <r>
      <rPr>
        <b/>
        <vertAlign val="superscript"/>
        <sz val="22"/>
        <color theme="1"/>
        <rFont val="Times New Roman"/>
        <family val="1"/>
      </rPr>
      <t>-3</t>
    </r>
    <r>
      <rPr>
        <b/>
        <sz val="22"/>
        <color theme="1"/>
        <rFont val="Times New Roman"/>
        <family val="1"/>
      </rPr>
      <t>)</t>
    </r>
    <phoneticPr fontId="2" type="noConversion"/>
  </si>
  <si>
    <r>
      <rPr>
        <sz val="20"/>
        <color theme="1"/>
        <rFont val="Times New Roman"/>
        <family val="1"/>
      </rPr>
      <t>Reduced( Compared with</t>
    </r>
    <r>
      <rPr>
        <b/>
        <sz val="20"/>
        <color theme="1"/>
        <rFont val="Times New Roman"/>
        <family val="1"/>
      </rPr>
      <t xml:space="preserve"> AFA_MUL4</t>
    </r>
    <r>
      <rPr>
        <sz val="20"/>
        <color theme="1"/>
        <rFont val="Times New Roman"/>
        <family val="1"/>
      </rPr>
      <t>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</si>
</sst>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0_);[Red]\(0.0000\)"/>
    <numFmt numFmtId="178" formatCode="0.00000_);[Red]\(0.00000\)"/>
    <numFmt numFmtId="179" formatCode="0.0000"/>
    <numFmt numFmtId="180" formatCode="0.000"/>
  </numFmts>
  <fonts count="10">
    <font>
      <sz val="11"/>
      <color theme="1"/>
      <name val="等线"/>
      <family val="2"/>
      <scheme val="minor"/>
    </font>
    <font>
      <b/>
      <sz val="36"/>
      <color theme="1"/>
      <name val="Cambria"/>
      <family val="1"/>
    </font>
    <font>
      <sz val="9"/>
      <name val="等线"/>
      <family val="3"/>
      <charset val="134"/>
      <scheme val="minor"/>
    </font>
    <font>
      <b/>
      <sz val="26"/>
      <color theme="1"/>
      <name val="Cambria"/>
      <family val="1"/>
    </font>
    <font>
      <b/>
      <sz val="26"/>
      <color theme="1"/>
      <name val="SimSun"/>
      <family val="1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2"/>
      <color theme="1"/>
      <name val="Times New Roman"/>
      <family val="1"/>
    </font>
    <font>
      <b/>
      <vertAlign val="superscript"/>
      <sz val="2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76" fontId="5" fillId="3" borderId="4" xfId="0" applyNumberFormat="1" applyFont="1" applyFill="1" applyBorder="1" applyAlignment="1">
      <alignment horizontal="center" vertical="center"/>
    </xf>
    <xf numFmtId="176" fontId="5" fillId="3" borderId="5" xfId="0" applyNumberFormat="1" applyFont="1" applyFill="1" applyBorder="1" applyAlignment="1">
      <alignment horizontal="center" vertical="center"/>
    </xf>
    <xf numFmtId="177" fontId="5" fillId="3" borderId="6" xfId="0" applyNumberFormat="1" applyFont="1" applyFill="1" applyBorder="1" applyAlignment="1">
      <alignment horizontal="center" vertical="center"/>
    </xf>
    <xf numFmtId="177" fontId="5" fillId="3" borderId="5" xfId="0" applyNumberFormat="1" applyFont="1" applyFill="1" applyBorder="1" applyAlignment="1">
      <alignment horizontal="center" vertical="center"/>
    </xf>
    <xf numFmtId="180" fontId="5" fillId="3" borderId="4" xfId="0" applyNumberFormat="1" applyFont="1" applyFill="1" applyBorder="1" applyAlignment="1">
      <alignment horizontal="center" vertical="center" wrapText="1"/>
    </xf>
    <xf numFmtId="180" fontId="5" fillId="3" borderId="5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76" fontId="5" fillId="4" borderId="4" xfId="0" applyNumberFormat="1" applyFont="1" applyFill="1" applyBorder="1" applyAlignment="1">
      <alignment horizontal="center" vertical="center"/>
    </xf>
    <xf numFmtId="176" fontId="5" fillId="4" borderId="5" xfId="0" applyNumberFormat="1" applyFont="1" applyFill="1" applyBorder="1" applyAlignment="1">
      <alignment horizontal="center" vertical="center"/>
    </xf>
    <xf numFmtId="177" fontId="5" fillId="4" borderId="6" xfId="0" applyNumberFormat="1" applyFont="1" applyFill="1" applyBorder="1" applyAlignment="1">
      <alignment horizontal="center" vertical="center"/>
    </xf>
    <xf numFmtId="177" fontId="5" fillId="4" borderId="5" xfId="0" applyNumberFormat="1" applyFont="1" applyFill="1" applyBorder="1" applyAlignment="1">
      <alignment horizontal="center" vertical="center"/>
    </xf>
    <xf numFmtId="180" fontId="5" fillId="4" borderId="11" xfId="0" applyNumberFormat="1" applyFont="1" applyFill="1" applyBorder="1" applyAlignment="1">
      <alignment horizontal="center" vertical="center"/>
    </xf>
    <xf numFmtId="180" fontId="5" fillId="4" borderId="12" xfId="0" applyNumberFormat="1" applyFont="1" applyFill="1" applyBorder="1" applyAlignment="1">
      <alignment horizontal="center" vertical="center"/>
    </xf>
    <xf numFmtId="180" fontId="5" fillId="4" borderId="13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7" fontId="5" fillId="5" borderId="6" xfId="0" applyNumberFormat="1" applyFont="1" applyFill="1" applyBorder="1" applyAlignment="1">
      <alignment horizontal="center" vertical="center"/>
    </xf>
    <xf numFmtId="177" fontId="5" fillId="5" borderId="5" xfId="0" applyNumberFormat="1" applyFont="1" applyFill="1" applyBorder="1" applyAlignment="1">
      <alignment horizontal="center" vertical="center"/>
    </xf>
    <xf numFmtId="179" fontId="5" fillId="5" borderId="6" xfId="0" applyNumberFormat="1" applyFont="1" applyFill="1" applyBorder="1" applyAlignment="1">
      <alignment horizontal="center" vertical="center"/>
    </xf>
    <xf numFmtId="179" fontId="5" fillId="5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6" fillId="6" borderId="4" xfId="0" applyFont="1" applyFill="1" applyBorder="1" applyAlignment="1">
      <alignment horizontal="center" vertical="center" wrapText="1"/>
    </xf>
    <xf numFmtId="10" fontId="7" fillId="6" borderId="4" xfId="0" applyNumberFormat="1" applyFont="1" applyFill="1" applyBorder="1" applyAlignment="1">
      <alignment horizontal="center" vertical="center"/>
    </xf>
    <xf numFmtId="10" fontId="7" fillId="6" borderId="5" xfId="0" applyNumberFormat="1" applyFont="1" applyFill="1" applyBorder="1" applyAlignment="1">
      <alignment horizontal="center" vertical="center"/>
    </xf>
    <xf numFmtId="10" fontId="5" fillId="6" borderId="6" xfId="0" applyNumberFormat="1" applyFont="1" applyFill="1" applyBorder="1" applyAlignment="1">
      <alignment horizontal="center" vertical="center"/>
    </xf>
    <xf numFmtId="10" fontId="5" fillId="6" borderId="5" xfId="0" applyNumberFormat="1" applyFont="1" applyFill="1" applyBorder="1" applyAlignment="1">
      <alignment horizontal="center" vertical="center"/>
    </xf>
    <xf numFmtId="10" fontId="5" fillId="6" borderId="4" xfId="0" applyNumberFormat="1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0" fontId="7" fillId="4" borderId="4" xfId="0" applyNumberFormat="1" applyFont="1" applyFill="1" applyBorder="1" applyAlignment="1">
      <alignment horizontal="center" vertical="center"/>
    </xf>
    <xf numFmtId="10" fontId="7" fillId="4" borderId="5" xfId="0" applyNumberFormat="1" applyFont="1" applyFill="1" applyBorder="1" applyAlignment="1">
      <alignment horizontal="center" vertical="center"/>
    </xf>
    <xf numFmtId="10" fontId="5" fillId="4" borderId="6" xfId="0" applyNumberFormat="1" applyFont="1" applyFill="1" applyBorder="1" applyAlignment="1">
      <alignment horizontal="center" vertical="center"/>
    </xf>
    <xf numFmtId="10" fontId="5" fillId="4" borderId="5" xfId="0" applyNumberFormat="1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5" fillId="8" borderId="4" xfId="0" applyFont="1" applyFill="1" applyBorder="1" applyAlignment="1">
      <alignment horizontal="center" vertical="center"/>
    </xf>
    <xf numFmtId="176" fontId="5" fillId="8" borderId="4" xfId="0" applyNumberFormat="1" applyFont="1" applyFill="1" applyBorder="1" applyAlignment="1">
      <alignment horizontal="center" vertical="center"/>
    </xf>
    <xf numFmtId="176" fontId="5" fillId="8" borderId="8" xfId="0" applyNumberFormat="1" applyFont="1" applyFill="1" applyBorder="1" applyAlignment="1">
      <alignment horizontal="center" vertical="center"/>
    </xf>
    <xf numFmtId="177" fontId="5" fillId="8" borderId="9" xfId="0" applyNumberFormat="1" applyFont="1" applyFill="1" applyBorder="1" applyAlignment="1">
      <alignment horizontal="center" vertical="center"/>
    </xf>
    <xf numFmtId="177" fontId="5" fillId="8" borderId="8" xfId="0" applyNumberFormat="1" applyFont="1" applyFill="1" applyBorder="1" applyAlignment="1">
      <alignment horizontal="center" vertical="center"/>
    </xf>
    <xf numFmtId="177" fontId="5" fillId="8" borderId="10" xfId="0" applyNumberFormat="1" applyFont="1" applyFill="1" applyBorder="1" applyAlignment="1">
      <alignment horizontal="center" vertical="center"/>
    </xf>
    <xf numFmtId="180" fontId="5" fillId="8" borderId="9" xfId="0" applyNumberFormat="1" applyFont="1" applyFill="1" applyBorder="1" applyAlignment="1">
      <alignment horizontal="center" vertical="center"/>
    </xf>
    <xf numFmtId="180" fontId="5" fillId="8" borderId="10" xfId="0" applyNumberFormat="1" applyFont="1" applyFill="1" applyBorder="1" applyAlignment="1">
      <alignment horizontal="center" vertical="center"/>
    </xf>
    <xf numFmtId="180" fontId="5" fillId="8" borderId="8" xfId="0" applyNumberFormat="1" applyFont="1" applyFill="1" applyBorder="1" applyAlignment="1">
      <alignment horizontal="center" vertical="center"/>
    </xf>
    <xf numFmtId="176" fontId="5" fillId="8" borderId="5" xfId="0" applyNumberFormat="1" applyFont="1" applyFill="1" applyBorder="1" applyAlignment="1">
      <alignment horizontal="center" vertical="center"/>
    </xf>
    <xf numFmtId="177" fontId="5" fillId="8" borderId="6" xfId="0" applyNumberFormat="1" applyFont="1" applyFill="1" applyBorder="1" applyAlignment="1">
      <alignment horizontal="center" vertical="center"/>
    </xf>
    <xf numFmtId="177" fontId="5" fillId="8" borderId="5" xfId="0" applyNumberFormat="1" applyFont="1" applyFill="1" applyBorder="1" applyAlignment="1">
      <alignment horizontal="center" vertical="center"/>
    </xf>
    <xf numFmtId="180" fontId="5" fillId="8" borderId="6" xfId="0" applyNumberFormat="1" applyFont="1" applyFill="1" applyBorder="1" applyAlignment="1">
      <alignment horizontal="center" vertical="center"/>
    </xf>
    <xf numFmtId="180" fontId="5" fillId="8" borderId="4" xfId="0" applyNumberFormat="1" applyFont="1" applyFill="1" applyBorder="1" applyAlignment="1">
      <alignment horizontal="center" vertical="center"/>
    </xf>
    <xf numFmtId="180" fontId="5" fillId="8" borderId="5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76" fontId="5" fillId="6" borderId="4" xfId="0" applyNumberFormat="1" applyFont="1" applyFill="1" applyBorder="1" applyAlignment="1">
      <alignment horizontal="center" vertical="center"/>
    </xf>
    <xf numFmtId="176" fontId="5" fillId="6" borderId="7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176" fontId="5" fillId="6" borderId="6" xfId="0" applyNumberFormat="1" applyFont="1" applyFill="1" applyBorder="1" applyAlignment="1">
      <alignment horizontal="center" vertical="center"/>
    </xf>
    <xf numFmtId="177" fontId="5" fillId="6" borderId="5" xfId="0" applyNumberFormat="1" applyFont="1" applyFill="1" applyBorder="1" applyAlignment="1">
      <alignment horizontal="center" vertical="center"/>
    </xf>
    <xf numFmtId="178" fontId="5" fillId="6" borderId="6" xfId="0" applyNumberFormat="1" applyFont="1" applyFill="1" applyBorder="1" applyAlignment="1">
      <alignment horizontal="center" vertical="center"/>
    </xf>
    <xf numFmtId="178" fontId="5" fillId="6" borderId="5" xfId="0" applyNumberFormat="1" applyFont="1" applyFill="1" applyBorder="1" applyAlignment="1">
      <alignment horizontal="center" vertical="center"/>
    </xf>
    <xf numFmtId="178" fontId="5" fillId="6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>
      <alignment horizontal="center" vertical="center"/>
    </xf>
    <xf numFmtId="177" fontId="5" fillId="2" borderId="6" xfId="0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176" fontId="5" fillId="9" borderId="4" xfId="0" applyNumberFormat="1" applyFont="1" applyFill="1" applyBorder="1" applyAlignment="1">
      <alignment horizontal="center" vertical="center"/>
    </xf>
    <xf numFmtId="176" fontId="5" fillId="9" borderId="5" xfId="0" applyNumberFormat="1" applyFont="1" applyFill="1" applyBorder="1" applyAlignment="1">
      <alignment horizontal="center" vertical="center"/>
    </xf>
    <xf numFmtId="177" fontId="5" fillId="9" borderId="6" xfId="0" applyNumberFormat="1" applyFont="1" applyFill="1" applyBorder="1" applyAlignment="1">
      <alignment horizontal="center" vertical="center"/>
    </xf>
    <xf numFmtId="177" fontId="5" fillId="9" borderId="5" xfId="0" applyNumberFormat="1" applyFont="1" applyFill="1" applyBorder="1" applyAlignment="1">
      <alignment horizontal="center" vertical="center"/>
    </xf>
    <xf numFmtId="177" fontId="5" fillId="9" borderId="4" xfId="0" applyNumberFormat="1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180" fontId="5" fillId="9" borderId="4" xfId="0" applyNumberFormat="1" applyFont="1" applyFill="1" applyBorder="1" applyAlignment="1">
      <alignment horizontal="center" vertical="center" wrapText="1"/>
    </xf>
    <xf numFmtId="180" fontId="5" fillId="9" borderId="5" xfId="0" applyNumberFormat="1" applyFont="1" applyFill="1" applyBorder="1" applyAlignment="1">
      <alignment horizontal="center" vertical="center" wrapText="1"/>
    </xf>
    <xf numFmtId="180" fontId="5" fillId="3" borderId="6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176" fontId="5" fillId="10" borderId="4" xfId="0" applyNumberFormat="1" applyFont="1" applyFill="1" applyBorder="1" applyAlignment="1">
      <alignment horizontal="center" vertical="center"/>
    </xf>
    <xf numFmtId="176" fontId="5" fillId="10" borderId="5" xfId="0" applyNumberFormat="1" applyFont="1" applyFill="1" applyBorder="1" applyAlignment="1">
      <alignment horizontal="center" vertical="center"/>
    </xf>
    <xf numFmtId="177" fontId="5" fillId="10" borderId="6" xfId="0" applyNumberFormat="1" applyFont="1" applyFill="1" applyBorder="1" applyAlignment="1">
      <alignment horizontal="center" vertical="center"/>
    </xf>
    <xf numFmtId="177" fontId="5" fillId="10" borderId="5" xfId="0" applyNumberFormat="1" applyFont="1" applyFill="1" applyBorder="1" applyAlignment="1">
      <alignment horizontal="center" vertical="center"/>
    </xf>
    <xf numFmtId="177" fontId="5" fillId="10" borderId="4" xfId="0" applyNumberFormat="1" applyFont="1" applyFill="1" applyBorder="1" applyAlignment="1">
      <alignment horizontal="center" vertical="center"/>
    </xf>
    <xf numFmtId="180" fontId="5" fillId="2" borderId="6" xfId="0" applyNumberFormat="1" applyFont="1" applyFill="1" applyBorder="1" applyAlignment="1">
      <alignment horizontal="center" vertical="center" wrapText="1"/>
    </xf>
    <xf numFmtId="180" fontId="5" fillId="2" borderId="4" xfId="0" applyNumberFormat="1" applyFont="1" applyFill="1" applyBorder="1" applyAlignment="1">
      <alignment horizontal="center" vertical="center" wrapText="1"/>
    </xf>
    <xf numFmtId="180" fontId="5" fillId="2" borderId="5" xfId="0" applyNumberFormat="1" applyFont="1" applyFill="1" applyBorder="1" applyAlignment="1">
      <alignment horizontal="center" vertical="center" wrapText="1"/>
    </xf>
    <xf numFmtId="180" fontId="5" fillId="10" borderId="6" xfId="0" applyNumberFormat="1" applyFont="1" applyFill="1" applyBorder="1" applyAlignment="1">
      <alignment horizontal="center" vertical="center"/>
    </xf>
    <xf numFmtId="180" fontId="5" fillId="10" borderId="4" xfId="0" applyNumberFormat="1" applyFont="1" applyFill="1" applyBorder="1" applyAlignment="1">
      <alignment horizontal="center" vertical="center"/>
    </xf>
    <xf numFmtId="180" fontId="5" fillId="10" borderId="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49" fontId="8" fillId="0" borderId="5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0" fontId="7" fillId="8" borderId="4" xfId="0" applyNumberFormat="1" applyFont="1" applyFill="1" applyBorder="1" applyAlignment="1">
      <alignment horizontal="center" vertical="center"/>
    </xf>
    <xf numFmtId="10" fontId="7" fillId="8" borderId="5" xfId="0" applyNumberFormat="1" applyFont="1" applyFill="1" applyBorder="1" applyAlignment="1">
      <alignment horizontal="center" vertical="center"/>
    </xf>
    <xf numFmtId="10" fontId="7" fillId="8" borderId="6" xfId="0" applyNumberFormat="1" applyFont="1" applyFill="1" applyBorder="1" applyAlignment="1">
      <alignment horizontal="center" vertical="center"/>
    </xf>
    <xf numFmtId="10" fontId="7" fillId="2" borderId="4" xfId="0" applyNumberFormat="1" applyFont="1" applyFill="1" applyBorder="1" applyAlignment="1">
      <alignment horizontal="center" vertical="center"/>
    </xf>
    <xf numFmtId="10" fontId="7" fillId="2" borderId="5" xfId="0" applyNumberFormat="1" applyFont="1" applyFill="1" applyBorder="1" applyAlignment="1">
      <alignment horizontal="center" vertical="center"/>
    </xf>
    <xf numFmtId="10" fontId="7" fillId="2" borderId="6" xfId="0" applyNumberFormat="1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  <xf numFmtId="10" fontId="5" fillId="2" borderId="6" xfId="0" applyNumberFormat="1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10" fontId="7" fillId="10" borderId="4" xfId="0" applyNumberFormat="1" applyFont="1" applyFill="1" applyBorder="1" applyAlignment="1">
      <alignment horizontal="center" vertical="center"/>
    </xf>
    <xf numFmtId="10" fontId="7" fillId="10" borderId="5" xfId="0" applyNumberFormat="1" applyFont="1" applyFill="1" applyBorder="1" applyAlignment="1">
      <alignment horizontal="center" vertical="center"/>
    </xf>
    <xf numFmtId="10" fontId="7" fillId="10" borderId="6" xfId="0" applyNumberFormat="1" applyFont="1" applyFill="1" applyBorder="1" applyAlignment="1">
      <alignment horizontal="center" vertical="center"/>
    </xf>
    <xf numFmtId="10" fontId="5" fillId="10" borderId="6" xfId="0" applyNumberFormat="1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 wrapText="1"/>
    </xf>
    <xf numFmtId="10" fontId="7" fillId="9" borderId="4" xfId="0" applyNumberFormat="1" applyFont="1" applyFill="1" applyBorder="1" applyAlignment="1">
      <alignment horizontal="center" vertical="center"/>
    </xf>
    <xf numFmtId="10" fontId="7" fillId="9" borderId="5" xfId="0" applyNumberFormat="1" applyFont="1" applyFill="1" applyBorder="1" applyAlignment="1">
      <alignment horizontal="center" vertical="center"/>
    </xf>
    <xf numFmtId="10" fontId="5" fillId="9" borderId="6" xfId="0" applyNumberFormat="1" applyFont="1" applyFill="1" applyBorder="1" applyAlignment="1">
      <alignment horizontal="center" vertical="center"/>
    </xf>
    <xf numFmtId="10" fontId="5" fillId="9" borderId="5" xfId="0" applyNumberFormat="1" applyFont="1" applyFill="1" applyBorder="1" applyAlignment="1">
      <alignment horizontal="center" vertical="center"/>
    </xf>
    <xf numFmtId="10" fontId="7" fillId="9" borderId="6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10" fontId="7" fillId="3" borderId="14" xfId="0" applyNumberFormat="1" applyFont="1" applyFill="1" applyBorder="1" applyAlignment="1">
      <alignment horizontal="center" vertical="center"/>
    </xf>
    <xf numFmtId="10" fontId="5" fillId="3" borderId="14" xfId="0" applyNumberFormat="1" applyFont="1" applyFill="1" applyBorder="1" applyAlignment="1">
      <alignment horizontal="center" vertical="center"/>
    </xf>
    <xf numFmtId="10" fontId="7" fillId="3" borderId="15" xfId="0" applyNumberFormat="1" applyFont="1" applyFill="1" applyBorder="1" applyAlignment="1">
      <alignment horizontal="center" vertical="center"/>
    </xf>
    <xf numFmtId="10" fontId="5" fillId="3" borderId="16" xfId="0" applyNumberFormat="1" applyFont="1" applyFill="1" applyBorder="1" applyAlignment="1">
      <alignment horizontal="center" vertical="center"/>
    </xf>
    <xf numFmtId="10" fontId="7" fillId="3" borderId="16" xfId="0" applyNumberFormat="1" applyFont="1" applyFill="1" applyBorder="1" applyAlignment="1">
      <alignment horizontal="center" vertical="center"/>
    </xf>
    <xf numFmtId="10" fontId="5" fillId="3" borderId="15" xfId="0" applyNumberFormat="1" applyFont="1" applyFill="1" applyBorder="1" applyAlignment="1">
      <alignment horizontal="center" vertical="center"/>
    </xf>
    <xf numFmtId="180" fontId="5" fillId="5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8132-CDED-9444-923F-A963E928E842}">
  <dimension ref="A1:Q25"/>
  <sheetViews>
    <sheetView tabSelected="1" zoomScale="80" zoomScaleNormal="80" workbookViewId="0">
      <pane ySplit="2" topLeftCell="A3" activePane="bottomLeft" state="frozen"/>
      <selection pane="bottomLeft" activeCell="T12" sqref="T12"/>
    </sheetView>
  </sheetViews>
  <sheetFormatPr baseColWidth="10" defaultRowHeight="15"/>
  <cols>
    <col min="1" max="1" width="37.6640625" customWidth="1"/>
    <col min="2" max="2" width="23" style="31" customWidth="1"/>
    <col min="3" max="3" width="23.6640625" style="31" customWidth="1"/>
    <col min="4" max="4" width="23.1640625" style="31" customWidth="1"/>
    <col min="5" max="5" width="22.33203125" style="31" customWidth="1"/>
    <col min="6" max="6" width="28.5" style="31" customWidth="1"/>
    <col min="7" max="7" width="22.1640625" customWidth="1"/>
    <col min="8" max="8" width="21" customWidth="1"/>
    <col min="9" max="9" width="21.1640625" customWidth="1"/>
    <col min="10" max="10" width="21.5" customWidth="1"/>
    <col min="11" max="11" width="24.5" customWidth="1"/>
    <col min="12" max="14" width="25.5" customWidth="1"/>
    <col min="15" max="15" width="30" customWidth="1"/>
    <col min="16" max="17" width="26.83203125" customWidth="1"/>
  </cols>
  <sheetData>
    <row r="1" spans="1:17" ht="144" customHeight="1">
      <c r="A1" s="1" t="s">
        <v>0</v>
      </c>
      <c r="B1" s="1"/>
      <c r="C1" s="1"/>
      <c r="D1" s="1"/>
      <c r="E1" s="1"/>
      <c r="F1" s="2"/>
      <c r="G1" s="3" t="s">
        <v>1</v>
      </c>
      <c r="H1" s="4"/>
      <c r="I1" s="3" t="s">
        <v>2</v>
      </c>
      <c r="J1" s="4"/>
      <c r="K1" s="3" t="s">
        <v>3</v>
      </c>
      <c r="L1" s="4"/>
      <c r="M1" s="104" t="s">
        <v>4</v>
      </c>
      <c r="N1" s="5" t="s">
        <v>5</v>
      </c>
      <c r="O1" s="1" t="s">
        <v>6</v>
      </c>
      <c r="P1" s="1"/>
      <c r="Q1" s="2"/>
    </row>
    <row r="2" spans="1:17" ht="40" customHeight="1">
      <c r="A2" s="98" t="s">
        <v>7</v>
      </c>
      <c r="B2" s="98" t="s">
        <v>8</v>
      </c>
      <c r="C2" s="98" t="s">
        <v>9</v>
      </c>
      <c r="D2" s="98" t="s">
        <v>10</v>
      </c>
      <c r="E2" s="98" t="s">
        <v>11</v>
      </c>
      <c r="F2" s="99" t="s">
        <v>12</v>
      </c>
      <c r="G2" s="100" t="s">
        <v>13</v>
      </c>
      <c r="H2" s="99" t="s">
        <v>14</v>
      </c>
      <c r="I2" s="100" t="s">
        <v>13</v>
      </c>
      <c r="J2" s="99" t="s">
        <v>14</v>
      </c>
      <c r="K2" s="100" t="s">
        <v>13</v>
      </c>
      <c r="L2" s="99" t="s">
        <v>14</v>
      </c>
      <c r="M2" s="105"/>
      <c r="N2" s="4"/>
      <c r="O2" s="102" t="s">
        <v>15</v>
      </c>
      <c r="P2" s="101" t="s">
        <v>40</v>
      </c>
      <c r="Q2" s="103" t="s">
        <v>16</v>
      </c>
    </row>
    <row r="3" spans="1:17" ht="45" customHeight="1">
      <c r="A3" s="64" t="s">
        <v>17</v>
      </c>
      <c r="B3" s="65">
        <v>613.08000000000004</v>
      </c>
      <c r="C3" s="65">
        <v>11.827208300000001</v>
      </c>
      <c r="D3" s="65">
        <v>5.3333399999999997</v>
      </c>
      <c r="E3" s="66">
        <f>D3*C3</f>
        <v>63.078523114722003</v>
      </c>
      <c r="F3" s="67">
        <f t="shared" ref="F3:F9" si="0">E3*B3/1000</f>
        <v>38.672180951173765</v>
      </c>
      <c r="G3" s="68" t="s">
        <v>18</v>
      </c>
      <c r="H3" s="69" t="s">
        <v>18</v>
      </c>
      <c r="I3" s="70" t="s">
        <v>18</v>
      </c>
      <c r="J3" s="71" t="s">
        <v>18</v>
      </c>
      <c r="K3" s="70" t="s">
        <v>18</v>
      </c>
      <c r="L3" s="71" t="s">
        <v>18</v>
      </c>
      <c r="M3" s="70" t="s">
        <v>18</v>
      </c>
      <c r="N3" s="71" t="s">
        <v>18</v>
      </c>
      <c r="O3" s="70" t="s">
        <v>18</v>
      </c>
      <c r="P3" s="72" t="s">
        <v>18</v>
      </c>
      <c r="Q3" s="71" t="s">
        <v>18</v>
      </c>
    </row>
    <row r="4" spans="1:17" ht="45" customHeight="1">
      <c r="A4" s="49" t="s">
        <v>19</v>
      </c>
      <c r="B4" s="50">
        <v>542.88</v>
      </c>
      <c r="C4" s="50">
        <v>9.7654700000000005</v>
      </c>
      <c r="D4" s="50">
        <v>5.0793499999999998</v>
      </c>
      <c r="E4" s="50">
        <f>C4*D4</f>
        <v>49.6022400445</v>
      </c>
      <c r="F4" s="51">
        <f t="shared" si="0"/>
        <v>26.928064075358161</v>
      </c>
      <c r="G4" s="52">
        <v>56.23</v>
      </c>
      <c r="H4" s="53">
        <v>99.946200000000005</v>
      </c>
      <c r="I4" s="54">
        <v>73.238</v>
      </c>
      <c r="J4" s="53">
        <v>99.880600000000001</v>
      </c>
      <c r="K4" s="52">
        <v>53.508000000000003</v>
      </c>
      <c r="L4" s="53">
        <v>99.808099999999996</v>
      </c>
      <c r="M4" s="52">
        <f>(K4+I4+G4)/3</f>
        <v>60.991999999999997</v>
      </c>
      <c r="N4" s="60">
        <f>(L4+J4+H4)/3</f>
        <v>99.87830000000001</v>
      </c>
      <c r="O4" s="55">
        <v>-3.09375</v>
      </c>
      <c r="P4" s="56">
        <v>0.423815</v>
      </c>
      <c r="Q4" s="57">
        <v>1.2141999999999999</v>
      </c>
    </row>
    <row r="5" spans="1:17" ht="45" customHeight="1">
      <c r="A5" s="49" t="s">
        <v>20</v>
      </c>
      <c r="B5" s="50">
        <v>506.16</v>
      </c>
      <c r="C5" s="50">
        <v>9.3899723999999996</v>
      </c>
      <c r="D5" s="50">
        <v>4.7904999999999998</v>
      </c>
      <c r="E5" s="50">
        <f>C5*D5</f>
        <v>44.982662782199995</v>
      </c>
      <c r="F5" s="58">
        <f t="shared" si="0"/>
        <v>22.76842459383835</v>
      </c>
      <c r="G5" s="59">
        <v>53.681708</v>
      </c>
      <c r="H5" s="60">
        <v>99.924300000000002</v>
      </c>
      <c r="I5" s="59">
        <v>71.835800000000006</v>
      </c>
      <c r="J5" s="60">
        <v>99.811300000000003</v>
      </c>
      <c r="K5" s="59">
        <v>51.5946</v>
      </c>
      <c r="L5" s="60">
        <v>99.747600000000006</v>
      </c>
      <c r="M5" s="59">
        <f t="shared" ref="M5:N12" si="1">(K5+I5+G5)/3</f>
        <v>59.037369333333338</v>
      </c>
      <c r="N5" s="53">
        <f t="shared" si="1"/>
        <v>99.827733333333342</v>
      </c>
      <c r="O5" s="61">
        <v>18</v>
      </c>
      <c r="P5" s="62">
        <v>0.69642700000000002</v>
      </c>
      <c r="Q5" s="63">
        <v>1.56755</v>
      </c>
    </row>
    <row r="6" spans="1:17" ht="45" customHeight="1">
      <c r="A6" s="73" t="s">
        <v>21</v>
      </c>
      <c r="B6" s="6">
        <v>448.56</v>
      </c>
      <c r="C6" s="6">
        <v>8.5775819999999996</v>
      </c>
      <c r="D6" s="6">
        <v>4.98346</v>
      </c>
      <c r="E6" s="6">
        <f>C6*D6</f>
        <v>42.746036793719995</v>
      </c>
      <c r="F6" s="7">
        <f t="shared" si="0"/>
        <v>19.17416226419104</v>
      </c>
      <c r="G6" s="75">
        <v>49.390990000000002</v>
      </c>
      <c r="H6" s="8">
        <v>99.6815</v>
      </c>
      <c r="I6" s="74">
        <v>48.108499999999999</v>
      </c>
      <c r="J6" s="8">
        <v>99.61</v>
      </c>
      <c r="K6" s="75">
        <v>44.8474</v>
      </c>
      <c r="L6" s="8">
        <v>98.657700000000006</v>
      </c>
      <c r="M6" s="75">
        <f>(G6+I6+K6)/3</f>
        <v>47.448963333333332</v>
      </c>
      <c r="N6" s="8">
        <f>(L6+J6+H6)/3</f>
        <v>99.316400000000002</v>
      </c>
      <c r="O6" s="92">
        <v>64.40625</v>
      </c>
      <c r="P6" s="93">
        <v>1.3717299999999999</v>
      </c>
      <c r="Q6" s="94">
        <v>5.6968300000000003</v>
      </c>
    </row>
    <row r="7" spans="1:17" ht="45" customHeight="1">
      <c r="A7" s="86" t="s">
        <v>22</v>
      </c>
      <c r="B7" s="87">
        <v>414.36</v>
      </c>
      <c r="C7" s="87">
        <v>7.9784819000000002</v>
      </c>
      <c r="D7" s="87">
        <v>4.5305400000000002</v>
      </c>
      <c r="E7" s="87">
        <f>C7*D7</f>
        <v>36.146831387226001</v>
      </c>
      <c r="F7" s="88">
        <f t="shared" si="0"/>
        <v>14.977801053610968</v>
      </c>
      <c r="G7" s="91">
        <v>50.769334999999998</v>
      </c>
      <c r="H7" s="90">
        <v>99.83</v>
      </c>
      <c r="I7" s="89">
        <v>59.364100000000001</v>
      </c>
      <c r="J7" s="90">
        <v>99.656300000000002</v>
      </c>
      <c r="K7" s="89">
        <v>48.428600000000003</v>
      </c>
      <c r="L7" s="90">
        <v>99.409000000000006</v>
      </c>
      <c r="M7" s="89">
        <f t="shared" si="1"/>
        <v>52.854011666666658</v>
      </c>
      <c r="N7" s="90">
        <f t="shared" si="1"/>
        <v>99.631766666666678</v>
      </c>
      <c r="O7" s="95">
        <v>11.08203125</v>
      </c>
      <c r="P7" s="96">
        <v>1.14469</v>
      </c>
      <c r="Q7" s="97">
        <v>2.6061999999999999</v>
      </c>
    </row>
    <row r="8" spans="1:17" ht="45" customHeight="1">
      <c r="A8" s="76" t="s">
        <v>23</v>
      </c>
      <c r="B8" s="77">
        <v>383.4</v>
      </c>
      <c r="C8" s="77">
        <v>7.4490645000000004</v>
      </c>
      <c r="D8" s="77">
        <v>4.5363600000000002</v>
      </c>
      <c r="E8" s="77">
        <f>C8*D8</f>
        <v>33.791638235220006</v>
      </c>
      <c r="F8" s="78">
        <f t="shared" si="0"/>
        <v>12.95571409938335</v>
      </c>
      <c r="G8" s="79">
        <v>48.385558000000003</v>
      </c>
      <c r="H8" s="80">
        <v>99.763499999999993</v>
      </c>
      <c r="I8" s="81">
        <v>48.389299999999999</v>
      </c>
      <c r="J8" s="80">
        <v>99.3917</v>
      </c>
      <c r="K8" s="79">
        <v>46.642400000000002</v>
      </c>
      <c r="L8" s="80">
        <v>99.199600000000004</v>
      </c>
      <c r="M8" s="79">
        <f t="shared" si="1"/>
        <v>47.80575266666667</v>
      </c>
      <c r="N8" s="80">
        <f t="shared" si="1"/>
        <v>99.451599999999985</v>
      </c>
      <c r="O8" s="82">
        <v>-16.058</v>
      </c>
      <c r="P8" s="83">
        <v>1.7912699999999999</v>
      </c>
      <c r="Q8" s="84">
        <v>2.10982</v>
      </c>
    </row>
    <row r="9" spans="1:17" ht="45" customHeight="1">
      <c r="A9" s="16" t="s">
        <v>24</v>
      </c>
      <c r="B9" s="17">
        <v>390.24</v>
      </c>
      <c r="C9" s="17">
        <v>7.3109999999999999</v>
      </c>
      <c r="D9" s="17">
        <v>4.4459999999999997</v>
      </c>
      <c r="E9" s="17">
        <f>C9*D9</f>
        <v>32.504705999999999</v>
      </c>
      <c r="F9" s="18">
        <f t="shared" si="0"/>
        <v>12.684636469439999</v>
      </c>
      <c r="G9" s="19">
        <v>46.915025</v>
      </c>
      <c r="H9" s="20">
        <v>99.588200000000001</v>
      </c>
      <c r="I9" s="19">
        <v>56.040399999999998</v>
      </c>
      <c r="J9" s="20">
        <v>99.2059</v>
      </c>
      <c r="K9" s="19">
        <v>43.702800000000003</v>
      </c>
      <c r="L9" s="20">
        <v>98.328900000000004</v>
      </c>
      <c r="M9" s="19">
        <f t="shared" si="1"/>
        <v>48.886075000000005</v>
      </c>
      <c r="N9" s="20">
        <f t="shared" si="1"/>
        <v>99.041000000000011</v>
      </c>
      <c r="O9" s="21">
        <v>0</v>
      </c>
      <c r="P9" s="22">
        <v>2.1735799999999998</v>
      </c>
      <c r="Q9" s="23">
        <v>4.5694100000000004</v>
      </c>
    </row>
    <row r="10" spans="1:17" ht="45" customHeight="1">
      <c r="A10" s="9" t="s">
        <v>25</v>
      </c>
      <c r="B10" s="10">
        <v>361.8</v>
      </c>
      <c r="C10" s="10">
        <v>6.6335284999999997</v>
      </c>
      <c r="D10" s="10">
        <v>4.4546700000000001</v>
      </c>
      <c r="E10" s="10">
        <f>C10*D10</f>
        <v>29.550180403094998</v>
      </c>
      <c r="F10" s="11">
        <f>E10*B10/1000</f>
        <v>10.69125526983977</v>
      </c>
      <c r="G10" s="12">
        <v>48.045895999999999</v>
      </c>
      <c r="H10" s="13">
        <v>99.7851</v>
      </c>
      <c r="I10" s="12">
        <v>67.376599999999996</v>
      </c>
      <c r="J10" s="13">
        <v>99.352000000000004</v>
      </c>
      <c r="K10" s="12">
        <v>46.4818</v>
      </c>
      <c r="L10" s="13">
        <v>99.316299999999998</v>
      </c>
      <c r="M10" s="12">
        <f t="shared" si="1"/>
        <v>53.968098666666663</v>
      </c>
      <c r="N10" s="13">
        <f t="shared" si="1"/>
        <v>99.484466666666663</v>
      </c>
      <c r="O10" s="85">
        <v>-50.75</v>
      </c>
      <c r="P10" s="14">
        <v>1.97895</v>
      </c>
      <c r="Q10" s="15">
        <v>2.1679200000000001</v>
      </c>
    </row>
    <row r="11" spans="1:17" ht="45" customHeight="1">
      <c r="A11" s="24" t="s">
        <v>26</v>
      </c>
      <c r="B11" s="25">
        <v>344.88</v>
      </c>
      <c r="C11" s="25">
        <v>6.7276667999999997</v>
      </c>
      <c r="D11" s="25">
        <v>4.2613599999999998</v>
      </c>
      <c r="E11" s="25">
        <f>C11*D11</f>
        <v>28.669010194847999</v>
      </c>
      <c r="F11" s="26">
        <f>E11*B11/1000</f>
        <v>9.8873682359991779</v>
      </c>
      <c r="G11" s="27">
        <v>48.487507000000001</v>
      </c>
      <c r="H11" s="28">
        <v>99.764799999999994</v>
      </c>
      <c r="I11" s="27">
        <v>57.114100000000001</v>
      </c>
      <c r="J11" s="28">
        <v>99.491200000000006</v>
      </c>
      <c r="K11" s="27">
        <v>46.180500000000002</v>
      </c>
      <c r="L11" s="28">
        <v>99.178100000000001</v>
      </c>
      <c r="M11" s="27">
        <f t="shared" si="1"/>
        <v>50.594035666666663</v>
      </c>
      <c r="N11" s="28">
        <f t="shared" si="1"/>
        <v>99.478033333333329</v>
      </c>
      <c r="O11" s="133">
        <v>-12.125</v>
      </c>
      <c r="P11" s="25">
        <v>1.7656400000000001</v>
      </c>
      <c r="Q11" s="26">
        <v>3.1913399999999998</v>
      </c>
    </row>
    <row r="12" spans="1:17" ht="45" customHeight="1">
      <c r="A12" s="24" t="s">
        <v>27</v>
      </c>
      <c r="B12" s="25">
        <v>346.32</v>
      </c>
      <c r="C12" s="25">
        <v>6.7281683000000001</v>
      </c>
      <c r="D12" s="25">
        <v>4.1805700000000003</v>
      </c>
      <c r="E12" s="25">
        <f>C12*D12</f>
        <v>28.127578549931002</v>
      </c>
      <c r="F12" s="26">
        <f>E12*B12/1000</f>
        <v>9.7411430034121036</v>
      </c>
      <c r="G12" s="27">
        <v>48.559434000000003</v>
      </c>
      <c r="H12" s="28">
        <v>99.773200000000003</v>
      </c>
      <c r="I12" s="27">
        <v>65.706100000000006</v>
      </c>
      <c r="J12" s="28">
        <v>99.506</v>
      </c>
      <c r="K12" s="27">
        <v>46.205300000000001</v>
      </c>
      <c r="L12" s="28">
        <v>99.283000000000001</v>
      </c>
      <c r="M12" s="27">
        <f t="shared" si="1"/>
        <v>53.490278000000011</v>
      </c>
      <c r="N12" s="28">
        <f t="shared" si="1"/>
        <v>99.520733333333325</v>
      </c>
      <c r="O12" s="133">
        <v>-4.125</v>
      </c>
      <c r="P12" s="29">
        <v>1.74888</v>
      </c>
      <c r="Q12" s="30">
        <v>3.0979199999999998</v>
      </c>
    </row>
    <row r="13" spans="1:17" ht="45" customHeight="1">
      <c r="A13" s="24" t="s">
        <v>28</v>
      </c>
      <c r="B13" s="25">
        <v>347.76</v>
      </c>
      <c r="C13" s="25">
        <v>6.6945759000000002</v>
      </c>
      <c r="D13" s="25">
        <v>4.1805700000000003</v>
      </c>
      <c r="E13" s="25">
        <f>C13*D13</f>
        <v>27.987143170263003</v>
      </c>
      <c r="F13" s="26">
        <f>B13*E13/1000</f>
        <v>9.7328089088906626</v>
      </c>
      <c r="G13" s="27">
        <v>48.550479000000003</v>
      </c>
      <c r="H13" s="28">
        <v>99.769300000000001</v>
      </c>
      <c r="I13" s="27">
        <v>65.692499999999995</v>
      </c>
      <c r="J13" s="28">
        <v>99.507000000000005</v>
      </c>
      <c r="K13" s="27">
        <v>46.177199999999999</v>
      </c>
      <c r="L13" s="28">
        <v>99.259600000000006</v>
      </c>
      <c r="M13" s="27">
        <f>(K13+I13+G13)/3</f>
        <v>53.473392999999994</v>
      </c>
      <c r="N13" s="28">
        <f>(L13+J13+H13)/3</f>
        <v>99.51196666666668</v>
      </c>
      <c r="O13" s="133">
        <v>-2.625</v>
      </c>
      <c r="P13" s="29">
        <v>1.7475499999999999</v>
      </c>
      <c r="Q13" s="30">
        <v>3.0805600000000002</v>
      </c>
    </row>
    <row r="14" spans="1:17">
      <c r="F14" s="32"/>
      <c r="H14" s="33"/>
      <c r="J14" s="33"/>
      <c r="L14" s="33"/>
      <c r="N14" s="33"/>
      <c r="Q14" s="33"/>
    </row>
    <row r="15" spans="1:17">
      <c r="F15" s="32"/>
      <c r="H15" s="33"/>
      <c r="J15" s="33"/>
      <c r="L15" s="33"/>
      <c r="N15" s="33"/>
      <c r="Q15" s="33"/>
    </row>
    <row r="16" spans="1:17">
      <c r="F16" s="32"/>
      <c r="H16" s="33"/>
      <c r="J16" s="33"/>
      <c r="L16" s="33"/>
      <c r="N16" s="33"/>
      <c r="Q16" s="33"/>
    </row>
    <row r="17" spans="1:17" ht="55" customHeight="1">
      <c r="A17" s="34" t="s">
        <v>29</v>
      </c>
      <c r="B17" s="35">
        <f>-(B3-B12)/B3</f>
        <v>-0.43511450381679395</v>
      </c>
      <c r="C17" s="35">
        <f>-(C3-C12)/C3</f>
        <v>-0.43112794419964684</v>
      </c>
      <c r="D17" s="35">
        <f>-(D3-D12)/D3</f>
        <v>-0.21614410481986887</v>
      </c>
      <c r="E17" s="35">
        <f>-(E3-E12)/E3</f>
        <v>-0.55408628545765271</v>
      </c>
      <c r="F17" s="36">
        <f>-(F3-F12)/F3</f>
        <v>-0.74810981010584965</v>
      </c>
      <c r="G17" s="37" t="s">
        <v>18</v>
      </c>
      <c r="H17" s="38" t="s">
        <v>18</v>
      </c>
      <c r="I17" s="37" t="s">
        <v>18</v>
      </c>
      <c r="J17" s="38" t="s">
        <v>18</v>
      </c>
      <c r="K17" s="37" t="s">
        <v>18</v>
      </c>
      <c r="L17" s="38" t="s">
        <v>18</v>
      </c>
      <c r="M17" s="37" t="s">
        <v>18</v>
      </c>
      <c r="N17" s="38" t="s">
        <v>18</v>
      </c>
      <c r="O17" s="37" t="s">
        <v>18</v>
      </c>
      <c r="P17" s="39" t="s">
        <v>18</v>
      </c>
      <c r="Q17" s="38" t="s">
        <v>18</v>
      </c>
    </row>
    <row r="18" spans="1:17" ht="55" customHeight="1">
      <c r="A18" s="106" t="s">
        <v>30</v>
      </c>
      <c r="B18" s="107">
        <f t="shared" ref="B18:N18" si="2">-(B4-B12)/B4</f>
        <v>-0.36206896551724138</v>
      </c>
      <c r="C18" s="107">
        <f t="shared" si="2"/>
        <v>-0.3110246306629379</v>
      </c>
      <c r="D18" s="107">
        <f t="shared" si="2"/>
        <v>-0.17694783781389342</v>
      </c>
      <c r="E18" s="107">
        <f t="shared" si="2"/>
        <v>-0.43293733257415967</v>
      </c>
      <c r="F18" s="108">
        <f t="shared" si="2"/>
        <v>-0.63825312595248129</v>
      </c>
      <c r="G18" s="109">
        <f t="shared" si="2"/>
        <v>-0.13641412057620478</v>
      </c>
      <c r="H18" s="108">
        <f t="shared" si="2"/>
        <v>-1.7309312410076802E-3</v>
      </c>
      <c r="I18" s="109">
        <f t="shared" si="2"/>
        <v>-0.10284142112018342</v>
      </c>
      <c r="J18" s="108">
        <f t="shared" si="2"/>
        <v>-3.7504780708165642E-3</v>
      </c>
      <c r="K18" s="109">
        <f t="shared" si="2"/>
        <v>-0.13647865739702478</v>
      </c>
      <c r="L18" s="108">
        <f t="shared" si="2"/>
        <v>-5.261096043307054E-3</v>
      </c>
      <c r="M18" s="109">
        <f t="shared" si="2"/>
        <v>-0.12299517969569758</v>
      </c>
      <c r="N18" s="108">
        <f t="shared" si="2"/>
        <v>-3.5800235553336886E-3</v>
      </c>
      <c r="O18" s="40"/>
      <c r="Q18" s="33"/>
    </row>
    <row r="19" spans="1:17" ht="55" customHeight="1">
      <c r="A19" s="106" t="s">
        <v>31</v>
      </c>
      <c r="B19" s="107">
        <f t="shared" ref="B19:N19" si="3">-(B5-B12)/B5</f>
        <v>-0.31578947368421056</v>
      </c>
      <c r="C19" s="107">
        <f t="shared" si="3"/>
        <v>-0.28347304833398657</v>
      </c>
      <c r="D19" s="107">
        <f t="shared" si="3"/>
        <v>-0.12732073896252991</v>
      </c>
      <c r="E19" s="107">
        <f t="shared" si="3"/>
        <v>-0.37470178930667231</v>
      </c>
      <c r="F19" s="108">
        <f t="shared" si="3"/>
        <v>-0.57216438215719689</v>
      </c>
      <c r="G19" s="109">
        <f t="shared" si="3"/>
        <v>-9.5419355881895512E-2</v>
      </c>
      <c r="H19" s="108">
        <f t="shared" si="3"/>
        <v>-1.5121446935330001E-3</v>
      </c>
      <c r="I19" s="109">
        <f t="shared" si="3"/>
        <v>-8.5329320478090304E-2</v>
      </c>
      <c r="J19" s="108">
        <f t="shared" si="3"/>
        <v>-3.0587719025801942E-3</v>
      </c>
      <c r="K19" s="109">
        <f t="shared" si="3"/>
        <v>-0.1044547297585406</v>
      </c>
      <c r="L19" s="108">
        <f t="shared" si="3"/>
        <v>-4.6577561765897557E-3</v>
      </c>
      <c r="M19" s="109">
        <f t="shared" si="3"/>
        <v>-9.3958985570879103E-2</v>
      </c>
      <c r="N19" s="108">
        <f t="shared" si="3"/>
        <v>-3.0752977128601839E-3</v>
      </c>
      <c r="O19" s="40"/>
      <c r="Q19" s="33"/>
    </row>
    <row r="20" spans="1:17" ht="55" customHeight="1">
      <c r="A20" s="73" t="s">
        <v>41</v>
      </c>
      <c r="B20" s="110">
        <f>-(B6-B12)/B6</f>
        <v>-0.22792937399678975</v>
      </c>
      <c r="C20" s="110">
        <f t="shared" ref="C20:N20" si="4">-(C6-C12)/C6</f>
        <v>-0.21561014514346813</v>
      </c>
      <c r="D20" s="110">
        <f t="shared" si="4"/>
        <v>-0.16111095503926984</v>
      </c>
      <c r="E20" s="110">
        <f t="shared" si="4"/>
        <v>-0.34198394378251817</v>
      </c>
      <c r="F20" s="111">
        <f t="shared" si="4"/>
        <v>-0.49196513155600524</v>
      </c>
      <c r="G20" s="112">
        <f t="shared" si="4"/>
        <v>-1.6836188138767801E-2</v>
      </c>
      <c r="H20" s="113">
        <f t="shared" si="4"/>
        <v>9.1992997697670081E-4</v>
      </c>
      <c r="I20" s="114">
        <f t="shared" si="4"/>
        <v>0.36578982924015524</v>
      </c>
      <c r="J20" s="111">
        <f t="shared" si="4"/>
        <v>-1.0440718803332919E-3</v>
      </c>
      <c r="K20" s="114">
        <f t="shared" si="4"/>
        <v>3.0278232405891996E-2</v>
      </c>
      <c r="L20" s="113">
        <f t="shared" si="4"/>
        <v>6.3380759940683366E-3</v>
      </c>
      <c r="M20" s="114">
        <f t="shared" si="4"/>
        <v>0.12732237423662743</v>
      </c>
      <c r="N20" s="113">
        <f t="shared" si="4"/>
        <v>2.0573977040380413E-3</v>
      </c>
      <c r="O20" s="40" t="s">
        <v>32</v>
      </c>
      <c r="Q20" s="33"/>
    </row>
    <row r="21" spans="1:17" ht="55" customHeight="1">
      <c r="A21" s="115" t="s">
        <v>33</v>
      </c>
      <c r="B21" s="116">
        <f t="shared" ref="B21:N21" si="5">-(B7-B12)/B7</f>
        <v>-0.16420503909643791</v>
      </c>
      <c r="C21" s="116">
        <f t="shared" si="5"/>
        <v>-0.15671071460348868</v>
      </c>
      <c r="D21" s="116">
        <f t="shared" si="5"/>
        <v>-7.7246862404923011E-2</v>
      </c>
      <c r="E21" s="116">
        <f t="shared" si="5"/>
        <v>-0.22185216600005883</v>
      </c>
      <c r="F21" s="117">
        <f t="shared" si="5"/>
        <v>-0.34962796150482778</v>
      </c>
      <c r="G21" s="118">
        <f t="shared" si="5"/>
        <v>-4.3528263665458589E-2</v>
      </c>
      <c r="H21" s="117">
        <f t="shared" si="5"/>
        <v>-5.6896724431529117E-4</v>
      </c>
      <c r="I21" s="119">
        <f t="shared" si="5"/>
        <v>0.10683224372979638</v>
      </c>
      <c r="J21" s="117">
        <f t="shared" si="5"/>
        <v>-1.508183627126448E-3</v>
      </c>
      <c r="K21" s="118">
        <f t="shared" si="5"/>
        <v>-4.590882247267114E-2</v>
      </c>
      <c r="L21" s="117">
        <f t="shared" si="5"/>
        <v>-1.267490871047941E-3</v>
      </c>
      <c r="M21" s="119">
        <f t="shared" si="5"/>
        <v>1.2038184298026063E-2</v>
      </c>
      <c r="N21" s="117">
        <f t="shared" si="5"/>
        <v>-1.1144370620751096E-3</v>
      </c>
      <c r="O21" s="40" t="s">
        <v>34</v>
      </c>
      <c r="Q21" s="33"/>
    </row>
    <row r="22" spans="1:17" ht="55" customHeight="1">
      <c r="A22" s="120" t="s">
        <v>35</v>
      </c>
      <c r="B22" s="121">
        <f t="shared" ref="B22:N22" si="6">-(B8-B12)/B8</f>
        <v>-9.6713615023474142E-2</v>
      </c>
      <c r="C22" s="121">
        <f t="shared" si="6"/>
        <v>-9.6776742905099064E-2</v>
      </c>
      <c r="D22" s="121">
        <f t="shared" si="6"/>
        <v>-7.8430724192965248E-2</v>
      </c>
      <c r="E22" s="121">
        <f t="shared" si="6"/>
        <v>-0.16761719706698108</v>
      </c>
      <c r="F22" s="122">
        <f t="shared" si="6"/>
        <v>-0.24811994702200549</v>
      </c>
      <c r="G22" s="123">
        <f t="shared" si="6"/>
        <v>3.5935516130660289E-3</v>
      </c>
      <c r="H22" s="124">
        <f t="shared" si="6"/>
        <v>9.7229948829074446E-5</v>
      </c>
      <c r="I22" s="123">
        <f t="shared" si="6"/>
        <v>0.3578642385816701</v>
      </c>
      <c r="J22" s="124">
        <f t="shared" si="6"/>
        <v>1.1499954221529571E-3</v>
      </c>
      <c r="K22" s="125">
        <f t="shared" si="6"/>
        <v>-9.3713016482856997E-3</v>
      </c>
      <c r="L22" s="124">
        <f t="shared" si="6"/>
        <v>8.4072919648867008E-4</v>
      </c>
      <c r="M22" s="123">
        <f t="shared" si="6"/>
        <v>0.1189088136101446</v>
      </c>
      <c r="N22" s="124">
        <f t="shared" si="6"/>
        <v>6.9514551131746882E-4</v>
      </c>
      <c r="O22" s="40" t="s">
        <v>36</v>
      </c>
      <c r="Q22" s="33"/>
    </row>
    <row r="23" spans="1:17" ht="55" customHeight="1">
      <c r="A23" s="41" t="s">
        <v>37</v>
      </c>
      <c r="B23" s="42">
        <f>-(B9-B12)/B9</f>
        <v>-0.11254612546125466</v>
      </c>
      <c r="C23" s="42">
        <f t="shared" ref="C23:N23" si="7">-(C9-C12)/C9</f>
        <v>-7.9719833128163026E-2</v>
      </c>
      <c r="D23" s="42">
        <f t="shared" si="7"/>
        <v>-5.9700854700854566E-2</v>
      </c>
      <c r="E23" s="42">
        <f t="shared" si="7"/>
        <v>-0.13466134565465682</v>
      </c>
      <c r="F23" s="43">
        <f t="shared" si="7"/>
        <v>-0.2320518584130811</v>
      </c>
      <c r="G23" s="44">
        <f t="shared" si="7"/>
        <v>3.505079662645396E-2</v>
      </c>
      <c r="H23" s="45">
        <f t="shared" si="7"/>
        <v>1.8576498018841817E-3</v>
      </c>
      <c r="I23" s="44">
        <f t="shared" si="7"/>
        <v>0.17247735562201569</v>
      </c>
      <c r="J23" s="45">
        <f t="shared" si="7"/>
        <v>3.0250216972982501E-3</v>
      </c>
      <c r="K23" s="44">
        <f t="shared" si="7"/>
        <v>5.7261777277428393E-2</v>
      </c>
      <c r="L23" s="45">
        <f t="shared" si="7"/>
        <v>9.703149328427316E-3</v>
      </c>
      <c r="M23" s="44">
        <f t="shared" si="7"/>
        <v>9.41823003789935E-2</v>
      </c>
      <c r="N23" s="45">
        <f t="shared" si="7"/>
        <v>4.8437852337245603E-3</v>
      </c>
      <c r="O23" s="40" t="s">
        <v>38</v>
      </c>
      <c r="Q23" s="33"/>
    </row>
    <row r="24" spans="1:17" ht="55" customHeight="1" thickBot="1">
      <c r="A24" s="126" t="s">
        <v>39</v>
      </c>
      <c r="B24" s="127">
        <f t="shared" ref="B24:N24" si="8">-(B10-B12)/B10</f>
        <v>-4.2786069651741344E-2</v>
      </c>
      <c r="C24" s="128">
        <f t="shared" si="8"/>
        <v>1.4266886770743562E-2</v>
      </c>
      <c r="D24" s="127">
        <f t="shared" si="8"/>
        <v>-6.1530932706575295E-2</v>
      </c>
      <c r="E24" s="127">
        <f t="shared" si="8"/>
        <v>-4.8141900785654675E-2</v>
      </c>
      <c r="F24" s="129">
        <f t="shared" si="8"/>
        <v>-8.8868167717213786E-2</v>
      </c>
      <c r="G24" s="130">
        <f t="shared" si="8"/>
        <v>1.0688488357049353E-2</v>
      </c>
      <c r="H24" s="129">
        <f t="shared" si="8"/>
        <v>-1.1925628174945092E-4</v>
      </c>
      <c r="I24" s="131">
        <f t="shared" si="8"/>
        <v>-2.4793474292261555E-2</v>
      </c>
      <c r="J24" s="132">
        <f t="shared" si="8"/>
        <v>1.5500442869795913E-3</v>
      </c>
      <c r="K24" s="131">
        <f t="shared" si="8"/>
        <v>-5.9485648146155833E-3</v>
      </c>
      <c r="L24" s="129">
        <f t="shared" si="8"/>
        <v>-3.3529239409842089E-4</v>
      </c>
      <c r="M24" s="131">
        <f t="shared" si="8"/>
        <v>-8.8537613603530078E-3</v>
      </c>
      <c r="N24" s="132">
        <f t="shared" si="8"/>
        <v>3.6454602293017278E-4</v>
      </c>
      <c r="O24" s="46"/>
      <c r="P24" s="47"/>
      <c r="Q24" s="48"/>
    </row>
    <row r="25" spans="1:17" ht="16" thickTop="1"/>
  </sheetData>
  <mergeCells count="7">
    <mergeCell ref="O1:Q1"/>
    <mergeCell ref="A1:F1"/>
    <mergeCell ref="G1:H1"/>
    <mergeCell ref="I1:J1"/>
    <mergeCell ref="K1:L1"/>
    <mergeCell ref="M1:M2"/>
    <mergeCell ref="N1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Re-Synthesis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S234446002</dc:creator>
  <cp:lastModifiedBy>S234446002</cp:lastModifiedBy>
  <dcterms:created xsi:type="dcterms:W3CDTF">2024-09-25T05:40:53Z</dcterms:created>
  <dcterms:modified xsi:type="dcterms:W3CDTF">2024-09-25T05:53:28Z</dcterms:modified>
</cp:coreProperties>
</file>