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4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4" i="1" l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<sst xmlns="http://schemas.openxmlformats.org/spreadsheetml/2006/main" count="508" uniqueCount="508">
  <si>
    <t>FellAsleepAt</t>
  </si>
  <si>
    <t>AwokeAt</t>
  </si>
  <si>
    <t>TotalTimeSlept</t>
  </si>
  <si>
    <t>TotalTimeSleptInSeconds</t>
  </si>
  <si>
    <t>TimeInLightSleep</t>
  </si>
  <si>
    <t>TimeInLightSleepSeconds</t>
  </si>
  <si>
    <t>PercentTimeInLightSleep</t>
  </si>
  <si>
    <t>TimeInDeepSleep</t>
  </si>
  <si>
    <t>imeInDeepSleepSeconds</t>
  </si>
  <si>
    <t>PercentTimeInDeepSleep</t>
  </si>
  <si>
    <t>TimeAwake</t>
  </si>
  <si>
    <t>TimeAwakeSeconds</t>
  </si>
  <si>
    <t>PercentTimeAwake</t>
  </si>
  <si>
    <t>SleepGraphImageURL</t>
  </si>
  <si>
    <t>5h 44m</t>
  </si>
  <si>
    <t>2h 30m</t>
  </si>
  <si>
    <t>3h 14m</t>
  </si>
  <si>
    <t>43m</t>
  </si>
  <si>
    <t>5h 56m</t>
  </si>
  <si>
    <t>2h 51m</t>
  </si>
  <si>
    <t>3h 5m</t>
  </si>
  <si>
    <t>43m</t>
  </si>
  <si>
    <t>6h 1m</t>
  </si>
  <si>
    <t>3h 38m</t>
  </si>
  <si>
    <t>2h 23m</t>
  </si>
  <si>
    <t>36m</t>
  </si>
  <si>
    <t>7h 16m</t>
  </si>
  <si>
    <t>3h 14m</t>
  </si>
  <si>
    <t>4h 2m</t>
  </si>
  <si>
    <t>1h 33m</t>
  </si>
  <si>
    <t>8h 22m</t>
  </si>
  <si>
    <t>4h 8m</t>
  </si>
  <si>
    <t>4h 13m</t>
  </si>
  <si>
    <t>11m</t>
  </si>
  <si>
    <t>8h 4m</t>
  </si>
  <si>
    <t>4h 44m</t>
  </si>
  <si>
    <t>3h 19m</t>
  </si>
  <si>
    <t>1h 5m</t>
  </si>
  <si>
    <t>5h 45m</t>
  </si>
  <si>
    <t>2h 12m</t>
  </si>
  <si>
    <t>3h 32m</t>
  </si>
  <si>
    <t>40m</t>
  </si>
  <si>
    <t>6m</t>
  </si>
  <si>
    <t>6m</t>
  </si>
  <si>
    <t>12m</t>
  </si>
  <si>
    <t>5h 57m</t>
  </si>
  <si>
    <t>2h 47m</t>
  </si>
  <si>
    <t>3h 10m</t>
  </si>
  <si>
    <t>1h 21m</t>
  </si>
  <si>
    <t>34m</t>
  </si>
  <si>
    <t>16m</t>
  </si>
  <si>
    <t>18m</t>
  </si>
  <si>
    <t>26m</t>
  </si>
  <si>
    <t>6h 32m</t>
  </si>
  <si>
    <t>2h 50m</t>
  </si>
  <si>
    <t>3h 42m</t>
  </si>
  <si>
    <t>1h 25m</t>
  </si>
  <si>
    <t>5h 12m</t>
  </si>
  <si>
    <t>2h 0m</t>
  </si>
  <si>
    <t>3h 5m</t>
  </si>
  <si>
    <t>1h 10m</t>
  </si>
  <si>
    <t>7h 14m</t>
  </si>
  <si>
    <t>5h 9m</t>
  </si>
  <si>
    <t>2h 4m</t>
  </si>
  <si>
    <t>32m</t>
  </si>
  <si>
    <t>7h 4m</t>
  </si>
  <si>
    <t>4h 10m</t>
  </si>
  <si>
    <t>2h 53m</t>
  </si>
  <si>
    <t>32m</t>
  </si>
  <si>
    <t>1h 41m</t>
  </si>
  <si>
    <t>50m</t>
  </si>
  <si>
    <t>51m</t>
  </si>
  <si>
    <t>11m</t>
  </si>
  <si>
    <t>6h 45m</t>
  </si>
  <si>
    <t>4h 4m</t>
  </si>
  <si>
    <t>2h 40m</t>
  </si>
  <si>
    <t>1h 39m</t>
  </si>
  <si>
    <t>5h 59m</t>
  </si>
  <si>
    <t>3h 13m</t>
  </si>
  <si>
    <t>2h 46m</t>
  </si>
  <si>
    <t>30m</t>
  </si>
  <si>
    <t>6h 9m</t>
  </si>
  <si>
    <t>2h 55m</t>
  </si>
  <si>
    <t>3h 13m</t>
  </si>
  <si>
    <t>43m</t>
  </si>
  <si>
    <t>6h 54m</t>
  </si>
  <si>
    <t>4h 40m</t>
  </si>
  <si>
    <t>2h 14m</t>
  </si>
  <si>
    <t>48m</t>
  </si>
  <si>
    <t>7h 27m</t>
  </si>
  <si>
    <t>3h 12m</t>
  </si>
  <si>
    <t>4h 15m</t>
  </si>
  <si>
    <t>43m</t>
  </si>
  <si>
    <t>4m</t>
  </si>
  <si>
    <t>4m</t>
  </si>
  <si>
    <t>1h 8m</t>
  </si>
  <si>
    <t>5h 10m</t>
  </si>
  <si>
    <t>2h 57m</t>
  </si>
  <si>
    <t>2h 12m</t>
  </si>
  <si>
    <t>1h 34m</t>
  </si>
  <si>
    <t>7h 54m</t>
  </si>
  <si>
    <t>4h 36m</t>
  </si>
  <si>
    <t>3h 18m</t>
  </si>
  <si>
    <t>52m</t>
  </si>
  <si>
    <t>6h 30m</t>
  </si>
  <si>
    <t>4h 44m</t>
  </si>
  <si>
    <t>1h 46m</t>
  </si>
  <si>
    <t>2h 12m</t>
  </si>
  <si>
    <t>5h 11m</t>
  </si>
  <si>
    <t>3h 31m</t>
  </si>
  <si>
    <t>1h 40m</t>
  </si>
  <si>
    <t>49m</t>
  </si>
  <si>
    <t>5h 29m</t>
  </si>
  <si>
    <t>3h 11m</t>
  </si>
  <si>
    <t>2h 18m</t>
  </si>
  <si>
    <t>45m</t>
  </si>
  <si>
    <t>5h 35m</t>
  </si>
  <si>
    <t>3h 0m</t>
  </si>
  <si>
    <t>2h 35m</t>
  </si>
  <si>
    <t>45m</t>
  </si>
  <si>
    <t>6h 23m</t>
  </si>
  <si>
    <t>3h 35m</t>
  </si>
  <si>
    <t>2h 48m</t>
  </si>
  <si>
    <t>46m</t>
  </si>
  <si>
    <t>5m</t>
  </si>
  <si>
    <t>5m</t>
  </si>
  <si>
    <t>11m</t>
  </si>
  <si>
    <t>4h 55m</t>
  </si>
  <si>
    <t>1h 43m</t>
  </si>
  <si>
    <t>3h 12m</t>
  </si>
  <si>
    <t>1h 9m</t>
  </si>
  <si>
    <t>7h 28m</t>
  </si>
  <si>
    <t>4h 52m</t>
  </si>
  <si>
    <t>2h 35m</t>
  </si>
  <si>
    <t>1h 18m</t>
  </si>
  <si>
    <t>7h 25m</t>
  </si>
  <si>
    <t>2h 42m</t>
  </si>
  <si>
    <t>4h 43m</t>
  </si>
  <si>
    <t>1h 21m</t>
  </si>
  <si>
    <t>9h 35m</t>
  </si>
  <si>
    <t>5h 25m</t>
  </si>
  <si>
    <t>4h 9m</t>
  </si>
  <si>
    <t>55m</t>
  </si>
  <si>
    <t>5h 51m</t>
  </si>
  <si>
    <t>3h 52m</t>
  </si>
  <si>
    <t>1h 57m</t>
  </si>
  <si>
    <t>47m</t>
  </si>
  <si>
    <t>6h 36m</t>
  </si>
  <si>
    <t>4h 48m</t>
  </si>
  <si>
    <t>1h 44m</t>
  </si>
  <si>
    <t>1h 29m</t>
  </si>
  <si>
    <t>6h 51m</t>
  </si>
  <si>
    <t>4h 33m</t>
  </si>
  <si>
    <t>2h 17m</t>
  </si>
  <si>
    <t>17m</t>
  </si>
  <si>
    <t>6h 30m</t>
  </si>
  <si>
    <t>4h 40m</t>
  </si>
  <si>
    <t>1h 50m</t>
  </si>
  <si>
    <t>30m</t>
  </si>
  <si>
    <t>7h 49m</t>
  </si>
  <si>
    <t>5h 0m</t>
  </si>
  <si>
    <t>2h 48m</t>
  </si>
  <si>
    <t>35m</t>
  </si>
  <si>
    <t>8h 40m</t>
  </si>
  <si>
    <t>4h 43m</t>
  </si>
  <si>
    <t>3h 57m</t>
  </si>
  <si>
    <t>29m</t>
  </si>
  <si>
    <t>5h 28m</t>
  </si>
  <si>
    <t>3h 0m</t>
  </si>
  <si>
    <t>2h 27m</t>
  </si>
  <si>
    <t>25m</t>
  </si>
  <si>
    <t>6h 15m</t>
  </si>
  <si>
    <t>3h 13m</t>
  </si>
  <si>
    <t>3h 1m</t>
  </si>
  <si>
    <t>40m</t>
  </si>
  <si>
    <t>5h 29m</t>
  </si>
  <si>
    <t>3h 26m</t>
  </si>
  <si>
    <t>2h 2m</t>
  </si>
  <si>
    <t>1h 1m</t>
  </si>
  <si>
    <t>2m</t>
  </si>
  <si>
    <t>2m</t>
  </si>
  <si>
    <t>11m</t>
  </si>
  <si>
    <t>6h 17m</t>
  </si>
  <si>
    <t>3h 34m</t>
  </si>
  <si>
    <t>2h 33m</t>
  </si>
  <si>
    <t>57m</t>
  </si>
  <si>
    <t>6h 9m</t>
  </si>
  <si>
    <t>2h 11m</t>
  </si>
  <si>
    <t>3h 58m</t>
  </si>
  <si>
    <t>16m</t>
  </si>
  <si>
    <t>7h 36m</t>
  </si>
  <si>
    <t>3h 29m</t>
  </si>
  <si>
    <t>4h 6m</t>
  </si>
  <si>
    <t>38m</t>
  </si>
  <si>
    <t>9h 22m</t>
  </si>
  <si>
    <t>7h 24m</t>
  </si>
  <si>
    <t>1h 57m</t>
  </si>
  <si>
    <t>22m</t>
  </si>
  <si>
    <t>5h 40m</t>
  </si>
  <si>
    <t>3h 50m</t>
  </si>
  <si>
    <t>1h 50m</t>
  </si>
  <si>
    <t>1h 18m</t>
  </si>
  <si>
    <t>5h 59m</t>
  </si>
  <si>
    <t>4h 1m</t>
  </si>
  <si>
    <t>1h 57m</t>
  </si>
  <si>
    <t>22m</t>
  </si>
  <si>
    <t>5h 57m</t>
  </si>
  <si>
    <t>3h 29m</t>
  </si>
  <si>
    <t>2h 27m</t>
  </si>
  <si>
    <t>1h 20m</t>
  </si>
  <si>
    <t>6h 24m</t>
  </si>
  <si>
    <t>3h 56m</t>
  </si>
  <si>
    <t>2h 27m</t>
  </si>
  <si>
    <t>54m</t>
  </si>
  <si>
    <t>6h 50m</t>
  </si>
  <si>
    <t>3h 47m</t>
  </si>
  <si>
    <t>3h 2m</t>
  </si>
  <si>
    <t>20m</t>
  </si>
  <si>
    <t>7h 34m</t>
  </si>
  <si>
    <t>4h 53m</t>
  </si>
  <si>
    <t>2h 29m</t>
  </si>
  <si>
    <t>1h 44m</t>
  </si>
  <si>
    <t>9h 0m</t>
  </si>
  <si>
    <t>5h 17m</t>
  </si>
  <si>
    <t>3h 43m</t>
  </si>
  <si>
    <t>1h 18m</t>
  </si>
  <si>
    <t>6h 18m</t>
  </si>
  <si>
    <t>4h 8m</t>
  </si>
  <si>
    <t>2h 10m</t>
  </si>
  <si>
    <t>31m</t>
  </si>
  <si>
    <t>6h 13m</t>
  </si>
  <si>
    <t>3h 6m</t>
  </si>
  <si>
    <t>3h 7m</t>
  </si>
  <si>
    <t>1h 8m</t>
  </si>
  <si>
    <t>7h 1m</t>
  </si>
  <si>
    <t>4h 42m</t>
  </si>
  <si>
    <t>2h 19m</t>
  </si>
  <si>
    <t>47m</t>
  </si>
  <si>
    <t>6h 47m</t>
  </si>
  <si>
    <t>4h 37m</t>
  </si>
  <si>
    <t>2h 9m</t>
  </si>
  <si>
    <t>46m</t>
  </si>
  <si>
    <t>6h 59m</t>
  </si>
  <si>
    <t>4h 23m</t>
  </si>
  <si>
    <t>2h 36m</t>
  </si>
  <si>
    <t>1h 2m</t>
  </si>
  <si>
    <t>7h 55m</t>
  </si>
  <si>
    <t>5h 29m</t>
  </si>
  <si>
    <t>2h 25m</t>
  </si>
  <si>
    <t>1h 37m</t>
  </si>
  <si>
    <t>9h 10m</t>
  </si>
  <si>
    <t>5h 18m</t>
  </si>
  <si>
    <t>3h 51m</t>
  </si>
  <si>
    <t>52m</t>
  </si>
  <si>
    <t>5h 12m</t>
  </si>
  <si>
    <t>3h 3m</t>
  </si>
  <si>
    <t>2h 9m</t>
  </si>
  <si>
    <t>33m</t>
  </si>
  <si>
    <t>6h 16m</t>
  </si>
  <si>
    <t>3h 51m</t>
  </si>
  <si>
    <t>2h 25m</t>
  </si>
  <si>
    <t>1h 38m</t>
  </si>
  <si>
    <t>6h 11m</t>
  </si>
  <si>
    <t>3h 8m</t>
  </si>
  <si>
    <t>2h 53m</t>
  </si>
  <si>
    <t>1h 52m</t>
  </si>
  <si>
    <t>6h 4m</t>
  </si>
  <si>
    <t>3h 56m</t>
  </si>
  <si>
    <t>2h 8m</t>
  </si>
  <si>
    <t>52m</t>
  </si>
  <si>
    <t>5h 42m</t>
  </si>
  <si>
    <t>2h 28m</t>
  </si>
  <si>
    <t>3h 13m</t>
  </si>
  <si>
    <t>1h 9m</t>
  </si>
  <si>
    <t>8h 56m</t>
  </si>
  <si>
    <t>3h 51m</t>
  </si>
  <si>
    <t>5h 4m</t>
  </si>
  <si>
    <t>1h 18m</t>
  </si>
  <si>
    <t>7h 53m</t>
  </si>
  <si>
    <t>4h 10m</t>
  </si>
  <si>
    <t>3h 42m</t>
  </si>
  <si>
    <t>35m</t>
  </si>
  <si>
    <t>5h 47m</t>
  </si>
  <si>
    <t>3h 44m</t>
  </si>
  <si>
    <t>2h 3m</t>
  </si>
  <si>
    <t>20m</t>
  </si>
  <si>
    <t>6h 41m</t>
  </si>
  <si>
    <t>2h 52m</t>
  </si>
  <si>
    <t>3h 47m</t>
  </si>
  <si>
    <t>35m</t>
  </si>
  <si>
    <t>6h 32m</t>
  </si>
  <si>
    <t>3h 28m</t>
  </si>
  <si>
    <t>3h 1m</t>
  </si>
  <si>
    <t>36m</t>
  </si>
  <si>
    <t>6h 11m</t>
  </si>
  <si>
    <t>3h 23m</t>
  </si>
  <si>
    <t>2h 47m</t>
  </si>
  <si>
    <t>38m</t>
  </si>
  <si>
    <t>8h 1m</t>
  </si>
  <si>
    <t>5h 1m</t>
  </si>
  <si>
    <t>2h 48m</t>
  </si>
  <si>
    <t>1h 42m</t>
  </si>
  <si>
    <t>9h 44m</t>
  </si>
  <si>
    <t>6h 56m</t>
  </si>
  <si>
    <t>2h 47m</t>
  </si>
  <si>
    <t>1h 1m</t>
  </si>
  <si>
    <t>5h 48m</t>
  </si>
  <si>
    <t>3h 25m</t>
  </si>
  <si>
    <t>2h 22m</t>
  </si>
  <si>
    <t>34m</t>
  </si>
  <si>
    <t>21m</t>
  </si>
  <si>
    <t>13m</t>
  </si>
  <si>
    <t>8m</t>
  </si>
  <si>
    <t>38m</t>
  </si>
  <si>
    <t>7h 7m</t>
  </si>
  <si>
    <t>5h 4m</t>
  </si>
  <si>
    <t>2h 2m</t>
  </si>
  <si>
    <t>48m</t>
  </si>
  <si>
    <t>6h 59m</t>
  </si>
  <si>
    <t>4h 11m</t>
  </si>
  <si>
    <t>2h 48m</t>
  </si>
  <si>
    <t>30m</t>
  </si>
  <si>
    <t>5h 52m</t>
  </si>
  <si>
    <t>2h 54m</t>
  </si>
  <si>
    <t>2h 56m</t>
  </si>
  <si>
    <t>1h 24m</t>
  </si>
  <si>
    <t>6h 25m</t>
  </si>
  <si>
    <t>3h 11m</t>
  </si>
  <si>
    <t>3h 10m</t>
  </si>
  <si>
    <t>1h 12m</t>
  </si>
  <si>
    <t>7h 34m</t>
  </si>
  <si>
    <t>3h 47m</t>
  </si>
  <si>
    <t>3h 19m</t>
  </si>
  <si>
    <t>1h 42m</t>
  </si>
  <si>
    <t>7h 58m</t>
  </si>
  <si>
    <t>4h 15m</t>
  </si>
  <si>
    <t>3h 42m</t>
  </si>
  <si>
    <t>55m</t>
  </si>
  <si>
    <t>6h 36m</t>
  </si>
  <si>
    <t>3h 56m</t>
  </si>
  <si>
    <t>2h 40m</t>
  </si>
  <si>
    <t>22m</t>
  </si>
  <si>
    <t>August 05, 2014  01:09AM</t>
  </si>
  <si>
    <t>August 05, 2014  07:05AM</t>
  </si>
  <si>
    <t>August 06, 2014  01:35AM</t>
  </si>
  <si>
    <t>August 06, 2014  07:30AM</t>
  </si>
  <si>
    <t>August 07, 2014  01:13AM</t>
  </si>
  <si>
    <t>August 07, 2014  07:10AM</t>
  </si>
  <si>
    <t>August 08, 2014  12:38AM</t>
  </si>
  <si>
    <t>August 08, 2014  08:55AM</t>
  </si>
  <si>
    <t>August 09, 2014  01:49AM</t>
  </si>
  <si>
    <t>August 09, 2014  10:10AM</t>
  </si>
  <si>
    <t>August 10, 2014  01:37AM</t>
  </si>
  <si>
    <t>August 10, 2014  10:00AM</t>
  </si>
  <si>
    <t>August 11, 2014  01:07AM</t>
  </si>
  <si>
    <t>August 11, 2014  06:50AM</t>
  </si>
  <si>
    <t>August 11, 2014  06:48PM</t>
  </si>
  <si>
    <t>August 11, 2014  06:55PM</t>
  </si>
  <si>
    <t>August 12, 2014  01:21AM</t>
  </si>
  <si>
    <t>August 12, 2014  07:25AM</t>
  </si>
  <si>
    <t>August 12, 2014  08:27AM</t>
  </si>
  <si>
    <t>August 12, 2014  09:00AM</t>
  </si>
  <si>
    <t>August 13, 2014  12:50AM</t>
  </si>
  <si>
    <t>August 13, 2014  07:25AM</t>
  </si>
  <si>
    <t>August 14, 2014  01:48AM</t>
  </si>
  <si>
    <t>August 14, 2014  07:10AM</t>
  </si>
  <si>
    <t>August 15, 2014  12:53AM</t>
  </si>
  <si>
    <t>August 15, 2014  08:05AM</t>
  </si>
  <si>
    <t>August 16, 2014  12:43AM</t>
  </si>
  <si>
    <t>August 16, 2014  07:45AM</t>
  </si>
  <si>
    <t>August 16, 2014  01:58PM</t>
  </si>
  <si>
    <t>August 16, 2014  03:45PM</t>
  </si>
  <si>
    <t>August 17, 2014  02:49AM</t>
  </si>
  <si>
    <t>August 17, 2014  09:45AM</t>
  </si>
  <si>
    <t>August 18, 2014  12:45AM</t>
  </si>
  <si>
    <t>August 18, 2014  06:45AM</t>
  </si>
  <si>
    <t>August 19, 2014  01:16AM</t>
  </si>
  <si>
    <t>August 19, 2014  07:25AM</t>
  </si>
  <si>
    <t>August 20, 2014  12:32AM</t>
  </si>
  <si>
    <t>August 20, 2014  07:25AM</t>
  </si>
  <si>
    <t>August 21, 2014  12:47AM</t>
  </si>
  <si>
    <t>August 21, 2014  08:20AM</t>
  </si>
  <si>
    <t>August 21, 2014  04:13PM</t>
  </si>
  <si>
    <t>August 21, 2014  04:14PM</t>
  </si>
  <si>
    <t>August 22, 2014  02:08AM</t>
  </si>
  <si>
    <t>August 22, 2014  07:15AM</t>
  </si>
  <si>
    <t>August 23, 2014  01:42AM</t>
  </si>
  <si>
    <t>August 23, 2014  09:35AM</t>
  </si>
  <si>
    <t>August 24, 2014  02:30AM</t>
  </si>
  <si>
    <t>August 24, 2014  09:30AM</t>
  </si>
  <si>
    <t>August 25, 2014  01:34AM</t>
  </si>
  <si>
    <t>August 25, 2014  06:45AM</t>
  </si>
  <si>
    <t>August 26, 2014  01:18AM</t>
  </si>
  <si>
    <t>August 26, 2014  06:50AM</t>
  </si>
  <si>
    <t>August 27, 2014  01:07AM</t>
  </si>
  <si>
    <t>August 27, 2014  06:40AM</t>
  </si>
  <si>
    <t>August 28, 2014  01:07AM</t>
  </si>
  <si>
    <t>August 28, 2014  07:30AM</t>
  </si>
  <si>
    <t>August 28, 2014  07:17PM</t>
  </si>
  <si>
    <t>August 28, 2014  07:07PM</t>
  </si>
  <si>
    <t>August 29, 2014  01:38AM</t>
  </si>
  <si>
    <t>August 29, 2014  06:35AM</t>
  </si>
  <si>
    <t>August 30, 2014  01:41AM</t>
  </si>
  <si>
    <t>August 30, 2014  09:20AM</t>
  </si>
  <si>
    <t>August 31, 2014  01:28AM</t>
  </si>
  <si>
    <t>August 31, 2014  09:10AM</t>
  </si>
  <si>
    <t>September 01, 2014  01:27AM</t>
  </si>
  <si>
    <t>September 01, 2014  11:40AM</t>
  </si>
  <si>
    <t>September 02, 2014  01:02AM</t>
  </si>
  <si>
    <t>September 02, 2014  06:50AM</t>
  </si>
  <si>
    <t>September 03, 2014  12:39AM</t>
  </si>
  <si>
    <t>September 03, 2014  07:45AM</t>
  </si>
  <si>
    <t>September 04, 2014  12:35AM</t>
  </si>
  <si>
    <t>September 04, 2014  07:25AM</t>
  </si>
  <si>
    <t>September 05, 2014  12:56AM</t>
  </si>
  <si>
    <t>September 05, 2014  07:25AM</t>
  </si>
  <si>
    <t>September 06, 2014  01:19AM</t>
  </si>
  <si>
    <t>September 06, 2014  09:05AM</t>
  </si>
  <si>
    <t>September 07, 2014  01:04AM</t>
  </si>
  <si>
    <t>September 07, 2014  09:50AM</t>
  </si>
  <si>
    <t>September 08, 2014  01:12AM</t>
  </si>
  <si>
    <t>September 08, 2014  06:55AM</t>
  </si>
  <si>
    <t>September 09, 2014  01:02AM</t>
  </si>
  <si>
    <t>September 09, 2014  07:15AM</t>
  </si>
  <si>
    <t>September 10, 2014  01:30AM</t>
  </si>
  <si>
    <t>September 10, 2014  06:55AM</t>
  </si>
  <si>
    <t>September 10, 2014  02:38PM</t>
  </si>
  <si>
    <t>September 10, 2014  02:27PM</t>
  </si>
  <si>
    <t>September 11, 2014  01:14AM</t>
  </si>
  <si>
    <t>September 11, 2014  07:20AM</t>
  </si>
  <si>
    <t>September 12, 2014  01:05AM</t>
  </si>
  <si>
    <t>September 12, 2014  07:15AM</t>
  </si>
  <si>
    <t>September 13, 2014  01:07AM</t>
  </si>
  <si>
    <t>September 13, 2014  08:45AM</t>
  </si>
  <si>
    <t>September 14, 2014  01:14AM</t>
  </si>
  <si>
    <t>September 14, 2014  10:35AM</t>
  </si>
  <si>
    <t>September 15, 2014  01:12AM</t>
  </si>
  <si>
    <t>September 15, 2014  06:55AM</t>
  </si>
  <si>
    <t>September 16, 2014  01:32AM</t>
  </si>
  <si>
    <t>September 16, 2014  07:30AM</t>
  </si>
  <si>
    <t>September 17, 2014  01:37AM</t>
  </si>
  <si>
    <t>September 17, 2014  07:35AM</t>
  </si>
  <si>
    <t>September 18, 2014  01:15AM</t>
  </si>
  <si>
    <t>September 18, 2014  07:45AM</t>
  </si>
  <si>
    <t>September 19, 2014  12:42AM</t>
  </si>
  <si>
    <t>September 19, 2014  07:30AM</t>
  </si>
  <si>
    <t>September 20, 2014  02:20AM</t>
  </si>
  <si>
    <t>September 20, 2014  09:55AM</t>
  </si>
  <si>
    <t>September 21, 2014  01:31AM</t>
  </si>
  <si>
    <t>September 21, 2014  10:40AM</t>
  </si>
  <si>
    <t>September 22, 2014  12:34AM</t>
  </si>
  <si>
    <t>September 22, 2014  06:50AM</t>
  </si>
  <si>
    <t>September 23, 2014  01:13AM</t>
  </si>
  <si>
    <t>September 23, 2014  07:30AM</t>
  </si>
  <si>
    <t>September 24, 2014  12:47AM</t>
  </si>
  <si>
    <t>September 24, 2014  08:20AM</t>
  </si>
  <si>
    <t>September 25, 2014  12:23AM</t>
  </si>
  <si>
    <t>September 25, 2014  07:45AM</t>
  </si>
  <si>
    <t>September 26, 2014  12:58AM</t>
  </si>
  <si>
    <t>September 26, 2014  08:05AM</t>
  </si>
  <si>
    <t>September 27, 2014  02:53AM</t>
  </si>
  <si>
    <t>September 27, 2014  11:00AM</t>
  </si>
  <si>
    <t>September 28, 2014  01:45AM</t>
  </si>
  <si>
    <t>September 28, 2014  11:05AM</t>
  </si>
  <si>
    <t>September 29, 2014  01:24AM</t>
  </si>
  <si>
    <t>September 29, 2014  06:50AM</t>
  </si>
  <si>
    <t>September 30, 2014  01:17AM</t>
  </si>
  <si>
    <t>September 30, 2014  08:05AM</t>
  </si>
  <si>
    <t>October 01, 2014  01:29AM</t>
  </si>
  <si>
    <t>October 01, 2014  07:25AM</t>
  </si>
  <si>
    <t>October 02, 2014  01:42AM</t>
  </si>
  <si>
    <t>October 02, 2014  07:50AM</t>
  </si>
  <si>
    <t>October 03, 2014  01:52AM</t>
  </si>
  <si>
    <t>October 03, 2014  08:00AM</t>
  </si>
  <si>
    <t>October 04, 2014  01:48AM</t>
  </si>
  <si>
    <t>October 04, 2014  10:40AM</t>
  </si>
  <si>
    <t>October 05, 2014  02:19AM</t>
  </si>
  <si>
    <t>October 05, 2014  10:10AM</t>
  </si>
  <si>
    <t>October 06, 2014  12:59AM</t>
  </si>
  <si>
    <t>October 06, 2014  06:45AM</t>
  </si>
  <si>
    <t>October 07, 2014  12:53AM</t>
  </si>
  <si>
    <t>October 07, 2014  07:35AM</t>
  </si>
  <si>
    <t>October 09, 2014  12:39AM</t>
  </si>
  <si>
    <t>October 09, 2014  07:10AM</t>
  </si>
  <si>
    <t>October 10, 2014  01:20AM</t>
  </si>
  <si>
    <t>October 10, 2014  07:30AM</t>
  </si>
  <si>
    <t>October 11, 2014  02:26AM</t>
  </si>
  <si>
    <t>October 11, 2014  10:30AM</t>
  </si>
  <si>
    <t>October 12, 2014  01:34AM</t>
  </si>
  <si>
    <t>October 12, 2014  11:20AM</t>
  </si>
  <si>
    <t>October 13, 2014  01:02AM</t>
  </si>
  <si>
    <t>October 13, 2014  06:50AM</t>
  </si>
  <si>
    <t>October 13, 2014  07:38AM</t>
  </si>
  <si>
    <t>October 13, 2014  07:55AM</t>
  </si>
  <si>
    <t>October 14, 2014  01:11AM</t>
  </si>
  <si>
    <t>October 14, 2014  08:15AM</t>
  </si>
  <si>
    <t>October 15, 2014  12:32AM</t>
  </si>
  <si>
    <t>October 15, 2014  07:30AM</t>
  </si>
  <si>
    <t>October 16, 2014  01:40AM</t>
  </si>
  <si>
    <t>October 16, 2014  07:25AM</t>
  </si>
  <si>
    <t>October 17, 2014  02:02AM</t>
  </si>
  <si>
    <t>October 17, 2014  08:25AM</t>
  </si>
  <si>
    <t>October 18, 2014  02:01AM</t>
  </si>
  <si>
    <t>October 18, 2014  09:35AM</t>
  </si>
  <si>
    <t>October 19, 2014  12:51AM</t>
  </si>
  <si>
    <t>October 19, 2014  08:50AM</t>
  </si>
  <si>
    <t>October 20, 2014  12:12AM</t>
  </si>
  <si>
    <t>October 20, 2014  06:50AM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</si>
</sst>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/>
    <xf numFmtId="10" fontId="1" fillId="0" borderId="1" xfId="0" applyNumberFormat="1" applyFont="1" applyBorder="1" applyAlignment="1"/>
    <xf numFmtId="0" fontId="1" fillId="0" borderId="1" xfId="0" applyFont="1" applyBorder="1" applyAlignment="1"/>
    <xf numFmtId="165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workbookViewId="0">
      <selection activeCell="B12" sqref="B12"/>
    </sheetView>
  </sheetViews>
  <sheetFormatPr baseColWidth="10" defaultColWidth="14.5" defaultRowHeight="15.75" customHeight="1" x14ac:dyDescent="0"/>
  <cols>
    <col min="1" max="2" width="24.6640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4" t="s">
        <v>342</v>
      </c>
      <c r="B2" s="1" t="s">
        <v>343</v>
      </c>
      <c r="C2" s="1" t="s">
        <v>14</v>
      </c>
      <c r="D2" s="1">
        <v>20689</v>
      </c>
      <c r="E2" s="1" t="s">
        <v>15</v>
      </c>
      <c r="F2" s="1">
        <v>9000</v>
      </c>
      <c r="G2" s="2">
        <v>0.38629999999999998</v>
      </c>
      <c r="H2" s="1" t="s">
        <v>16</v>
      </c>
      <c r="I2" s="1">
        <v>11689</v>
      </c>
      <c r="J2" s="2">
        <v>0.50180000000000002</v>
      </c>
      <c r="K2" s="1" t="s">
        <v>17</v>
      </c>
      <c r="L2" s="1">
        <v>2607</v>
      </c>
      <c r="M2" s="2">
        <v>0.1119</v>
      </c>
      <c r="N2" t="e">
        <f ca="1">IMAGE("http://ift.tt/1oatgBq",1)</f>
        <v>#NAME?</v>
      </c>
    </row>
    <row r="3" spans="1:14" ht="15.75" customHeight="1">
      <c r="A3" s="1" t="s">
        <v>344</v>
      </c>
      <c r="B3" s="1" t="s">
        <v>345</v>
      </c>
      <c r="C3" s="1" t="s">
        <v>18</v>
      </c>
      <c r="D3" s="1">
        <v>21374</v>
      </c>
      <c r="E3" s="1" t="s">
        <v>19</v>
      </c>
      <c r="F3" s="1">
        <v>10274</v>
      </c>
      <c r="G3" s="2">
        <v>0.42820000000000003</v>
      </c>
      <c r="H3" s="1" t="s">
        <v>20</v>
      </c>
      <c r="I3" s="1">
        <v>11100</v>
      </c>
      <c r="J3" s="2">
        <v>0.46260000000000001</v>
      </c>
      <c r="K3" s="1" t="s">
        <v>21</v>
      </c>
      <c r="L3" s="1">
        <v>2622</v>
      </c>
      <c r="M3" s="2">
        <v>0.10929999999999999</v>
      </c>
      <c r="N3" t="e">
        <f ca="1">IMAGE("http://ift.tt/1mlLU4J",1)</f>
        <v>#NAME?</v>
      </c>
    </row>
    <row r="4" spans="1:14" ht="15.75" customHeight="1">
      <c r="A4" s="1" t="s">
        <v>346</v>
      </c>
      <c r="B4" s="1" t="s">
        <v>347</v>
      </c>
      <c r="C4" s="1" t="s">
        <v>22</v>
      </c>
      <c r="D4" s="1">
        <v>21677</v>
      </c>
      <c r="E4" s="1" t="s">
        <v>23</v>
      </c>
      <c r="F4" s="1">
        <v>13097</v>
      </c>
      <c r="G4" s="2">
        <v>0.54859999999999998</v>
      </c>
      <c r="H4" s="1" t="s">
        <v>24</v>
      </c>
      <c r="I4" s="1">
        <v>8580</v>
      </c>
      <c r="J4" s="2">
        <v>0.3594</v>
      </c>
      <c r="K4" s="1" t="s">
        <v>25</v>
      </c>
      <c r="L4" s="1">
        <v>2198</v>
      </c>
      <c r="M4" s="2">
        <v>9.2100000000000001E-2</v>
      </c>
      <c r="N4" t="e">
        <f ca="1">IMAGE("http://ift.tt/1ofYdVM",1)</f>
        <v>#NAME?</v>
      </c>
    </row>
    <row r="5" spans="1:14" ht="15.75" customHeight="1">
      <c r="A5" s="1" t="s">
        <v>348</v>
      </c>
      <c r="B5" s="1" t="s">
        <v>349</v>
      </c>
      <c r="C5" s="1" t="s">
        <v>26</v>
      </c>
      <c r="D5" s="1">
        <v>26177</v>
      </c>
      <c r="E5" s="1" t="s">
        <v>27</v>
      </c>
      <c r="F5" s="1">
        <v>11657</v>
      </c>
      <c r="G5" s="2">
        <v>0.36709999999999998</v>
      </c>
      <c r="H5" s="1" t="s">
        <v>28</v>
      </c>
      <c r="I5" s="1">
        <v>14520</v>
      </c>
      <c r="J5" s="2">
        <v>0.4572</v>
      </c>
      <c r="K5" s="1" t="s">
        <v>29</v>
      </c>
      <c r="L5" s="1">
        <v>5580</v>
      </c>
      <c r="M5" s="2">
        <v>0.1757</v>
      </c>
      <c r="N5" t="e">
        <f ca="1">IMAGE("http://ift.tt/1oLLFUK",1)</f>
        <v>#NAME?</v>
      </c>
    </row>
    <row r="6" spans="1:14" ht="15.75" customHeight="1">
      <c r="A6" s="1" t="s">
        <v>350</v>
      </c>
      <c r="B6" s="1" t="s">
        <v>351</v>
      </c>
      <c r="C6" s="1" t="s">
        <v>30</v>
      </c>
      <c r="D6" s="1">
        <v>30168</v>
      </c>
      <c r="E6" s="1" t="s">
        <v>31</v>
      </c>
      <c r="F6" s="1">
        <v>14930</v>
      </c>
      <c r="G6" s="2">
        <v>0.48359999999999997</v>
      </c>
      <c r="H6" s="1" t="s">
        <v>32</v>
      </c>
      <c r="I6" s="1">
        <v>15238</v>
      </c>
      <c r="J6" s="2">
        <v>0.49359999999999998</v>
      </c>
      <c r="K6" s="1" t="s">
        <v>33</v>
      </c>
      <c r="L6" s="1">
        <v>703</v>
      </c>
      <c r="M6" s="2">
        <v>2.2800000000000001E-2</v>
      </c>
      <c r="N6" t="e">
        <f ca="1">IMAGE("http://ift.tt/1snRF9h",1)</f>
        <v>#NAME?</v>
      </c>
    </row>
    <row r="7" spans="1:14" ht="15.75" customHeight="1">
      <c r="A7" s="1" t="s">
        <v>352</v>
      </c>
      <c r="B7" s="1" t="s">
        <v>353</v>
      </c>
      <c r="C7" s="1" t="s">
        <v>34</v>
      </c>
      <c r="D7" s="1">
        <v>29040</v>
      </c>
      <c r="E7" s="1" t="s">
        <v>35</v>
      </c>
      <c r="F7" s="1">
        <v>17099</v>
      </c>
      <c r="G7" s="2">
        <v>0.51819999999999999</v>
      </c>
      <c r="H7" s="1" t="s">
        <v>36</v>
      </c>
      <c r="I7" s="1">
        <v>11941</v>
      </c>
      <c r="J7" s="2">
        <v>0.3619</v>
      </c>
      <c r="K7" s="1" t="s">
        <v>37</v>
      </c>
      <c r="L7" s="1">
        <v>3957</v>
      </c>
      <c r="M7" s="2">
        <v>0.11990000000000001</v>
      </c>
      <c r="N7" t="e">
        <f ca="1">IMAGE("http://ift.tt/1oyK5WT",1)</f>
        <v>#NAME?</v>
      </c>
    </row>
    <row r="8" spans="1:14" ht="15.75" customHeight="1">
      <c r="A8" s="1" t="s">
        <v>354</v>
      </c>
      <c r="B8" s="1" t="s">
        <v>355</v>
      </c>
      <c r="C8" s="1" t="s">
        <v>38</v>
      </c>
      <c r="D8" s="1">
        <v>20754</v>
      </c>
      <c r="E8" s="1" t="s">
        <v>39</v>
      </c>
      <c r="F8" s="1">
        <v>7975</v>
      </c>
      <c r="G8" s="2">
        <v>0.34420000000000001</v>
      </c>
      <c r="H8" s="1" t="s">
        <v>40</v>
      </c>
      <c r="I8" s="1">
        <v>12779</v>
      </c>
      <c r="J8" s="2">
        <v>0.55159999999999998</v>
      </c>
      <c r="K8" s="1" t="s">
        <v>41</v>
      </c>
      <c r="L8" s="1">
        <v>2414</v>
      </c>
      <c r="M8" s="2">
        <v>0.1042</v>
      </c>
      <c r="N8" t="e">
        <f ca="1">IMAGE("http://ift.tt/1B8q9PM",1)</f>
        <v>#NAME?</v>
      </c>
    </row>
    <row r="9" spans="1:14" ht="15.75" customHeight="1">
      <c r="A9" s="1" t="s">
        <v>356</v>
      </c>
      <c r="B9" s="1" t="s">
        <v>357</v>
      </c>
      <c r="C9" s="1" t="s">
        <v>42</v>
      </c>
      <c r="D9" s="1">
        <v>410</v>
      </c>
      <c r="E9" s="1" t="s">
        <v>43</v>
      </c>
      <c r="F9" s="1">
        <v>410</v>
      </c>
      <c r="G9" s="2">
        <v>0.35749999999999998</v>
      </c>
      <c r="H9" s="1">
        <v>0</v>
      </c>
      <c r="I9" s="1">
        <v>0</v>
      </c>
      <c r="J9" s="2">
        <v>0</v>
      </c>
      <c r="K9" s="1" t="s">
        <v>44</v>
      </c>
      <c r="L9" s="1">
        <v>737</v>
      </c>
      <c r="M9" s="2">
        <v>0.64249999999999996</v>
      </c>
      <c r="N9" t="e">
        <f ca="1">IMAGE("http://ift.tt/VgM2v7",1)</f>
        <v>#NAME?</v>
      </c>
    </row>
    <row r="10" spans="1:14" ht="15.75" customHeight="1">
      <c r="A10" s="1" t="s">
        <v>358</v>
      </c>
      <c r="B10" s="1" t="s">
        <v>359</v>
      </c>
      <c r="C10" s="1" t="s">
        <v>45</v>
      </c>
      <c r="D10" s="1">
        <v>21437</v>
      </c>
      <c r="E10" s="1" t="s">
        <v>46</v>
      </c>
      <c r="F10" s="1">
        <v>10035</v>
      </c>
      <c r="G10" s="2">
        <v>0.38100000000000001</v>
      </c>
      <c r="H10" s="1" t="s">
        <v>47</v>
      </c>
      <c r="I10" s="1">
        <v>11402</v>
      </c>
      <c r="J10" s="2">
        <v>0.43290000000000001</v>
      </c>
      <c r="K10" s="1" t="s">
        <v>48</v>
      </c>
      <c r="L10" s="1">
        <v>4901</v>
      </c>
      <c r="M10" s="2">
        <v>0.18609999999999999</v>
      </c>
      <c r="N10" t="e">
        <f ca="1">IMAGE("http://ift.tt/VfaQnj",1)</f>
        <v>#NAME?</v>
      </c>
    </row>
    <row r="11" spans="1:14" ht="15.75" customHeight="1">
      <c r="A11" s="1" t="s">
        <v>360</v>
      </c>
      <c r="B11" s="1" t="s">
        <v>361</v>
      </c>
      <c r="C11" s="1" t="s">
        <v>49</v>
      </c>
      <c r="D11" s="1">
        <v>2078</v>
      </c>
      <c r="E11" s="1" t="s">
        <v>50</v>
      </c>
      <c r="F11" s="1">
        <v>998</v>
      </c>
      <c r="G11" s="2">
        <v>0.2722</v>
      </c>
      <c r="H11" s="1" t="s">
        <v>51</v>
      </c>
      <c r="I11" s="1">
        <v>1080</v>
      </c>
      <c r="J11" s="2">
        <v>0.29449999999999998</v>
      </c>
      <c r="K11" s="1" t="s">
        <v>52</v>
      </c>
      <c r="L11" s="1">
        <v>1589</v>
      </c>
      <c r="M11" s="2">
        <v>0.43330000000000002</v>
      </c>
      <c r="N11" t="e">
        <f ca="1">IMAGE("http://ift.tt/1r6Qewu",1)</f>
        <v>#NAME?</v>
      </c>
    </row>
    <row r="12" spans="1:14" ht="15.75" customHeight="1">
      <c r="A12" s="1" t="s">
        <v>362</v>
      </c>
      <c r="B12" s="1" t="s">
        <v>363</v>
      </c>
      <c r="C12" s="1" t="s">
        <v>53</v>
      </c>
      <c r="D12" s="1">
        <v>23554</v>
      </c>
      <c r="E12" s="1" t="s">
        <v>54</v>
      </c>
      <c r="F12" s="1">
        <v>10234</v>
      </c>
      <c r="G12" s="2">
        <v>0.35659999999999997</v>
      </c>
      <c r="H12" s="1" t="s">
        <v>55</v>
      </c>
      <c r="I12" s="1">
        <v>13320</v>
      </c>
      <c r="J12" s="2">
        <v>0.46410000000000001</v>
      </c>
      <c r="K12" s="1" t="s">
        <v>56</v>
      </c>
      <c r="L12" s="1">
        <v>5145</v>
      </c>
      <c r="M12" s="2">
        <v>0.17929999999999999</v>
      </c>
      <c r="N12" t="e">
        <f ca="1">IMAGE("http://ift.tt/1rqonmb",1)</f>
        <v>#NAME?</v>
      </c>
    </row>
    <row r="13" spans="1:14" ht="15.75" customHeight="1">
      <c r="A13" s="1" t="s">
        <v>364</v>
      </c>
      <c r="B13" s="1" t="s">
        <v>365</v>
      </c>
      <c r="C13" s="1" t="s">
        <v>57</v>
      </c>
      <c r="D13" s="1">
        <v>18735</v>
      </c>
      <c r="E13" s="1" t="s">
        <v>58</v>
      </c>
      <c r="F13" s="1">
        <v>7234</v>
      </c>
      <c r="G13" s="2">
        <v>0.31480000000000002</v>
      </c>
      <c r="H13" s="1" t="s">
        <v>59</v>
      </c>
      <c r="I13" s="1">
        <v>11118</v>
      </c>
      <c r="J13" s="2">
        <v>0.48370000000000002</v>
      </c>
      <c r="K13" s="1" t="s">
        <v>60</v>
      </c>
      <c r="L13" s="1">
        <v>4248</v>
      </c>
      <c r="M13" s="2">
        <v>0.18479999999999999</v>
      </c>
      <c r="N13" t="e">
        <f ca="1">IMAGE("http://ift.tt/1uwaurH",1)</f>
        <v>#NAME?</v>
      </c>
    </row>
    <row r="14" spans="1:14" ht="15.75" customHeight="1">
      <c r="A14" s="1" t="s">
        <v>366</v>
      </c>
      <c r="B14" s="1" t="s">
        <v>367</v>
      </c>
      <c r="C14" s="1" t="s">
        <v>61</v>
      </c>
      <c r="D14" s="1">
        <v>26094</v>
      </c>
      <c r="E14" s="1" t="s">
        <v>62</v>
      </c>
      <c r="F14" s="1">
        <v>18596</v>
      </c>
      <c r="G14" s="2">
        <v>0.66379999999999995</v>
      </c>
      <c r="H14" s="1" t="s">
        <v>63</v>
      </c>
      <c r="I14" s="1">
        <v>7498</v>
      </c>
      <c r="J14" s="2">
        <v>0.26769999999999999</v>
      </c>
      <c r="K14" s="1" t="s">
        <v>64</v>
      </c>
      <c r="L14" s="1">
        <v>1920</v>
      </c>
      <c r="M14" s="2">
        <v>6.8500000000000005E-2</v>
      </c>
      <c r="N14" t="e">
        <f ca="1">IMAGE("http://ift.tt/1oAa5SH",1)</f>
        <v>#NAME?</v>
      </c>
    </row>
    <row r="15" spans="1:14" ht="15.75" customHeight="1">
      <c r="A15" s="1" t="s">
        <v>368</v>
      </c>
      <c r="B15" s="1" t="s">
        <v>369</v>
      </c>
      <c r="C15" s="1" t="s">
        <v>65</v>
      </c>
      <c r="D15" s="1">
        <v>25440</v>
      </c>
      <c r="E15" s="1" t="s">
        <v>66</v>
      </c>
      <c r="F15" s="1">
        <v>15001</v>
      </c>
      <c r="G15" s="2">
        <v>0.54759999999999998</v>
      </c>
      <c r="H15" s="1" t="s">
        <v>67</v>
      </c>
      <c r="I15" s="1">
        <v>10439</v>
      </c>
      <c r="J15" s="2">
        <v>0.38109999999999999</v>
      </c>
      <c r="K15" s="1" t="s">
        <v>68</v>
      </c>
      <c r="L15" s="1">
        <v>1953</v>
      </c>
      <c r="M15" s="2">
        <v>7.1300000000000002E-2</v>
      </c>
      <c r="N15" t="e">
        <f ca="1">IMAGE("http://ift.tt/1m4Mynd",1)</f>
        <v>#NAME?</v>
      </c>
    </row>
    <row r="16" spans="1:14" ht="15.75" customHeight="1">
      <c r="A16" s="1" t="s">
        <v>370</v>
      </c>
      <c r="B16" s="1" t="s">
        <v>371</v>
      </c>
      <c r="C16" s="1" t="s">
        <v>69</v>
      </c>
      <c r="D16" s="1">
        <v>6094</v>
      </c>
      <c r="E16" s="1" t="s">
        <v>70</v>
      </c>
      <c r="F16" s="1">
        <v>3002</v>
      </c>
      <c r="G16" s="2">
        <v>0.44109999999999999</v>
      </c>
      <c r="H16" s="1" t="s">
        <v>71</v>
      </c>
      <c r="I16" s="1">
        <v>3092</v>
      </c>
      <c r="J16" s="2">
        <v>0.45429999999999998</v>
      </c>
      <c r="K16" s="1" t="s">
        <v>72</v>
      </c>
      <c r="L16" s="1">
        <v>712</v>
      </c>
      <c r="M16" s="2">
        <v>0.1046</v>
      </c>
      <c r="N16" t="e">
        <f ca="1">IMAGE("http://ift.tt/1tajZd8",1)</f>
        <v>#NAME?</v>
      </c>
    </row>
    <row r="17" spans="1:14" ht="15.75" customHeight="1">
      <c r="A17" s="1" t="s">
        <v>372</v>
      </c>
      <c r="B17" s="1" t="s">
        <v>373</v>
      </c>
      <c r="C17" s="1" t="s">
        <v>73</v>
      </c>
      <c r="D17" s="1">
        <v>24327</v>
      </c>
      <c r="E17" s="1" t="s">
        <v>74</v>
      </c>
      <c r="F17" s="1">
        <v>14695</v>
      </c>
      <c r="G17" s="2">
        <v>0.48520000000000002</v>
      </c>
      <c r="H17" s="1" t="s">
        <v>75</v>
      </c>
      <c r="I17" s="1">
        <v>9632</v>
      </c>
      <c r="J17" s="2">
        <v>0.318</v>
      </c>
      <c r="K17" s="1" t="s">
        <v>76</v>
      </c>
      <c r="L17" s="1">
        <v>5960</v>
      </c>
      <c r="M17" s="2">
        <v>0.1968</v>
      </c>
      <c r="N17" t="e">
        <f ca="1">IMAGE("http://ift.tt/1uIDKvr",1)</f>
        <v>#NAME?</v>
      </c>
    </row>
    <row r="18" spans="1:14" ht="15.75" customHeight="1">
      <c r="A18" s="1" t="s">
        <v>374</v>
      </c>
      <c r="B18" s="1" t="s">
        <v>375</v>
      </c>
      <c r="C18" s="1" t="s">
        <v>77</v>
      </c>
      <c r="D18" s="1">
        <v>21576</v>
      </c>
      <c r="E18" s="1" t="s">
        <v>78</v>
      </c>
      <c r="F18" s="1">
        <v>11616</v>
      </c>
      <c r="G18" s="2">
        <v>0.49580000000000002</v>
      </c>
      <c r="H18" s="1" t="s">
        <v>79</v>
      </c>
      <c r="I18" s="1">
        <v>9960</v>
      </c>
      <c r="J18" s="2">
        <v>0.42509999999999998</v>
      </c>
      <c r="K18" s="1" t="s">
        <v>80</v>
      </c>
      <c r="L18" s="1">
        <v>1853</v>
      </c>
      <c r="M18" s="2">
        <v>7.9100000000000004E-2</v>
      </c>
      <c r="N18" t="e">
        <f ca="1">IMAGE("http://ift.tt/1tewAvZ",1)</f>
        <v>#NAME?</v>
      </c>
    </row>
    <row r="19" spans="1:14" ht="15.75" customHeight="1">
      <c r="A19" s="1" t="s">
        <v>376</v>
      </c>
      <c r="B19" s="1" t="s">
        <v>377</v>
      </c>
      <c r="C19" s="1" t="s">
        <v>81</v>
      </c>
      <c r="D19" s="1">
        <v>22173</v>
      </c>
      <c r="E19" s="1" t="s">
        <v>82</v>
      </c>
      <c r="F19" s="1">
        <v>10552</v>
      </c>
      <c r="G19" s="2">
        <v>0.42570000000000002</v>
      </c>
      <c r="H19" s="1" t="s">
        <v>83</v>
      </c>
      <c r="I19" s="1">
        <v>11580</v>
      </c>
      <c r="J19" s="2">
        <v>0.46710000000000002</v>
      </c>
      <c r="K19" s="1" t="s">
        <v>84</v>
      </c>
      <c r="L19" s="1">
        <v>2616</v>
      </c>
      <c r="M19" s="2">
        <v>0.1055</v>
      </c>
      <c r="N19" t="e">
        <f ca="1">IMAGE("http://ift.tt/1o96W6s",1)</f>
        <v>#NAME?</v>
      </c>
    </row>
    <row r="20" spans="1:14" ht="15.75" customHeight="1">
      <c r="A20" s="1" t="s">
        <v>378</v>
      </c>
      <c r="B20" s="1" t="s">
        <v>379</v>
      </c>
      <c r="C20" s="1" t="s">
        <v>85</v>
      </c>
      <c r="D20" s="1">
        <v>24850</v>
      </c>
      <c r="E20" s="1" t="s">
        <v>86</v>
      </c>
      <c r="F20" s="1">
        <v>16810</v>
      </c>
      <c r="G20" s="2">
        <v>0.60580000000000001</v>
      </c>
      <c r="H20" s="1" t="s">
        <v>87</v>
      </c>
      <c r="I20" s="1">
        <v>8040</v>
      </c>
      <c r="J20" s="2">
        <v>0.2898</v>
      </c>
      <c r="K20" s="1" t="s">
        <v>88</v>
      </c>
      <c r="L20" s="1">
        <v>2898</v>
      </c>
      <c r="M20" s="2">
        <v>0.10440000000000001</v>
      </c>
      <c r="N20" t="e">
        <f ca="1">IMAGE("http://ift.tt/1BBtPtx",1)</f>
        <v>#NAME?</v>
      </c>
    </row>
    <row r="21" spans="1:14" ht="15.75" customHeight="1">
      <c r="A21" s="1" t="s">
        <v>380</v>
      </c>
      <c r="B21" s="1" t="s">
        <v>381</v>
      </c>
      <c r="C21" s="1" t="s">
        <v>89</v>
      </c>
      <c r="D21" s="1">
        <v>26862</v>
      </c>
      <c r="E21" s="1" t="s">
        <v>90</v>
      </c>
      <c r="F21" s="1">
        <v>11532</v>
      </c>
      <c r="G21" s="2">
        <v>0.39150000000000001</v>
      </c>
      <c r="H21" s="1" t="s">
        <v>91</v>
      </c>
      <c r="I21" s="1">
        <v>15330</v>
      </c>
      <c r="J21" s="2">
        <v>0.52039999999999997</v>
      </c>
      <c r="K21" s="1" t="s">
        <v>92</v>
      </c>
      <c r="L21" s="1">
        <v>2596</v>
      </c>
      <c r="M21" s="2">
        <v>8.8099999999999998E-2</v>
      </c>
      <c r="N21" t="e">
        <f ca="1">IMAGE("http://ift.tt/1toGNGq",1)</f>
        <v>#NAME?</v>
      </c>
    </row>
    <row r="22" spans="1:14" ht="15.75" customHeight="1">
      <c r="A22" s="1" t="s">
        <v>382</v>
      </c>
      <c r="B22" s="1" t="s">
        <v>383</v>
      </c>
      <c r="C22" s="1" t="s">
        <v>93</v>
      </c>
      <c r="D22" s="1">
        <v>241</v>
      </c>
      <c r="E22" s="1">
        <v>0</v>
      </c>
      <c r="F22" s="1">
        <v>0</v>
      </c>
      <c r="G22" s="2">
        <v>0</v>
      </c>
      <c r="H22" s="1" t="s">
        <v>94</v>
      </c>
      <c r="I22" s="1">
        <v>241</v>
      </c>
      <c r="J22" s="2">
        <v>5.5100000000000003E-2</v>
      </c>
      <c r="K22" s="1" t="s">
        <v>95</v>
      </c>
      <c r="L22" s="1">
        <v>4132</v>
      </c>
      <c r="M22" s="2">
        <v>0.94489999999999996</v>
      </c>
      <c r="N22" t="e">
        <f ca="1">IMAGE("http://ift.tt/1tq7x9o",1)</f>
        <v>#NAME?</v>
      </c>
    </row>
    <row r="23" spans="1:14" ht="15.75" customHeight="1">
      <c r="A23" s="1" t="s">
        <v>384</v>
      </c>
      <c r="B23" s="1" t="s">
        <v>385</v>
      </c>
      <c r="C23" s="1" t="s">
        <v>96</v>
      </c>
      <c r="D23" s="1">
        <v>18631</v>
      </c>
      <c r="E23" s="1" t="s">
        <v>97</v>
      </c>
      <c r="F23" s="1">
        <v>10620</v>
      </c>
      <c r="G23" s="2">
        <v>0.43680000000000002</v>
      </c>
      <c r="H23" s="1" t="s">
        <v>98</v>
      </c>
      <c r="I23" s="1">
        <v>7979</v>
      </c>
      <c r="J23" s="2">
        <v>0.32819999999999999</v>
      </c>
      <c r="K23" s="1" t="s">
        <v>99</v>
      </c>
      <c r="L23" s="1">
        <v>5682</v>
      </c>
      <c r="M23" s="2">
        <v>0.23369999999999999</v>
      </c>
      <c r="N23" t="e">
        <f ca="1">IMAGE("http://ift.tt/1s9sSlJ",1)</f>
        <v>#NAME?</v>
      </c>
    </row>
    <row r="24" spans="1:14" ht="15.75" customHeight="1">
      <c r="A24" s="1" t="s">
        <v>386</v>
      </c>
      <c r="B24" s="1" t="s">
        <v>387</v>
      </c>
      <c r="C24" s="1" t="s">
        <v>100</v>
      </c>
      <c r="D24" s="1">
        <v>28447</v>
      </c>
      <c r="E24" s="1" t="s">
        <v>101</v>
      </c>
      <c r="F24" s="1">
        <v>16567</v>
      </c>
      <c r="G24" s="2">
        <v>0.52390000000000003</v>
      </c>
      <c r="H24" s="1" t="s">
        <v>102</v>
      </c>
      <c r="I24" s="1">
        <v>11880</v>
      </c>
      <c r="J24" s="2">
        <v>0.37569999999999998</v>
      </c>
      <c r="K24" s="1" t="s">
        <v>103</v>
      </c>
      <c r="L24" s="1">
        <v>3175</v>
      </c>
      <c r="M24" s="2">
        <v>0.1004</v>
      </c>
      <c r="N24" t="e">
        <f ca="1">IMAGE("http://ift.tt/1qAcvwk",1)</f>
        <v>#NAME?</v>
      </c>
    </row>
    <row r="25" spans="1:14" ht="15.75" customHeight="1">
      <c r="A25" s="1" t="s">
        <v>388</v>
      </c>
      <c r="B25" s="1" t="s">
        <v>389</v>
      </c>
      <c r="C25" s="1" t="s">
        <v>104</v>
      </c>
      <c r="D25" s="1">
        <v>23400</v>
      </c>
      <c r="E25" s="1" t="s">
        <v>105</v>
      </c>
      <c r="F25" s="1">
        <v>17040</v>
      </c>
      <c r="G25" s="2">
        <v>0.54369999999999996</v>
      </c>
      <c r="H25" s="1" t="s">
        <v>106</v>
      </c>
      <c r="I25" s="1">
        <v>6360</v>
      </c>
      <c r="J25" s="2">
        <v>0.2029</v>
      </c>
      <c r="K25" s="1" t="s">
        <v>107</v>
      </c>
      <c r="L25" s="1">
        <v>7940</v>
      </c>
      <c r="M25" s="2">
        <v>0.25340000000000001</v>
      </c>
      <c r="N25" t="e">
        <f ca="1">IMAGE("http://ift.tt/YQC3Pw",1)</f>
        <v>#NAME?</v>
      </c>
    </row>
    <row r="26" spans="1:14" ht="15.75" customHeight="1">
      <c r="A26" s="1" t="s">
        <v>390</v>
      </c>
      <c r="B26" s="1" t="s">
        <v>391</v>
      </c>
      <c r="C26" s="1" t="s">
        <v>108</v>
      </c>
      <c r="D26" s="1">
        <v>18663</v>
      </c>
      <c r="E26" s="1" t="s">
        <v>109</v>
      </c>
      <c r="F26" s="1">
        <v>12661</v>
      </c>
      <c r="G26" s="2">
        <v>0.58489999999999998</v>
      </c>
      <c r="H26" s="1" t="s">
        <v>110</v>
      </c>
      <c r="I26" s="1">
        <v>6002</v>
      </c>
      <c r="J26" s="2">
        <v>0.27729999999999999</v>
      </c>
      <c r="K26" s="1" t="s">
        <v>111</v>
      </c>
      <c r="L26" s="1">
        <v>2984</v>
      </c>
      <c r="M26" s="2">
        <v>0.13780000000000001</v>
      </c>
      <c r="N26" t="e">
        <f ca="1">IMAGE("http://ift.tt/1BUmpSf",1)</f>
        <v>#NAME?</v>
      </c>
    </row>
    <row r="27" spans="1:14" ht="15.75" customHeight="1">
      <c r="A27" s="1" t="s">
        <v>392</v>
      </c>
      <c r="B27" s="1" t="s">
        <v>393</v>
      </c>
      <c r="C27" s="1" t="s">
        <v>112</v>
      </c>
      <c r="D27" s="1">
        <v>19792</v>
      </c>
      <c r="E27" s="1" t="s">
        <v>113</v>
      </c>
      <c r="F27" s="1">
        <v>11464</v>
      </c>
      <c r="G27" s="2">
        <v>0.50860000000000005</v>
      </c>
      <c r="H27" s="1" t="s">
        <v>114</v>
      </c>
      <c r="I27" s="1">
        <v>8328</v>
      </c>
      <c r="J27" s="2">
        <v>0.36940000000000001</v>
      </c>
      <c r="K27" s="1" t="s">
        <v>115</v>
      </c>
      <c r="L27" s="1">
        <v>2750</v>
      </c>
      <c r="M27" s="2">
        <v>0.122</v>
      </c>
      <c r="N27" t="e">
        <f ca="1">IMAGE("http://ift.tt/1suzOtO",1)</f>
        <v>#NAME?</v>
      </c>
    </row>
    <row r="28" spans="1:14" ht="15.75" customHeight="1">
      <c r="A28" s="1" t="s">
        <v>394</v>
      </c>
      <c r="B28" s="1" t="s">
        <v>395</v>
      </c>
      <c r="C28" s="1" t="s">
        <v>116</v>
      </c>
      <c r="D28" s="1">
        <v>20159</v>
      </c>
      <c r="E28" s="1" t="s">
        <v>117</v>
      </c>
      <c r="F28" s="1">
        <v>10856</v>
      </c>
      <c r="G28" s="2">
        <v>0.47489999999999999</v>
      </c>
      <c r="H28" s="1" t="s">
        <v>118</v>
      </c>
      <c r="I28" s="1">
        <v>9303</v>
      </c>
      <c r="J28" s="2">
        <v>0.40699999999999997</v>
      </c>
      <c r="K28" s="1" t="s">
        <v>119</v>
      </c>
      <c r="L28" s="1">
        <v>2701</v>
      </c>
      <c r="M28" s="2">
        <v>0.1182</v>
      </c>
      <c r="N28" t="e">
        <f ca="1">IMAGE("http://ift.tt/1qv5L6O",1)</f>
        <v>#NAME?</v>
      </c>
    </row>
    <row r="29" spans="1:14" ht="15.75" customHeight="1">
      <c r="A29" s="1" t="s">
        <v>396</v>
      </c>
      <c r="B29" s="1" t="s">
        <v>397</v>
      </c>
      <c r="C29" s="1" t="s">
        <v>120</v>
      </c>
      <c r="D29" s="1">
        <v>23002</v>
      </c>
      <c r="E29" s="1" t="s">
        <v>121</v>
      </c>
      <c r="F29" s="1">
        <v>12922</v>
      </c>
      <c r="G29" s="2">
        <v>0.50039999999999996</v>
      </c>
      <c r="H29" s="1" t="s">
        <v>122</v>
      </c>
      <c r="I29" s="1">
        <v>10080</v>
      </c>
      <c r="J29" s="2">
        <v>0.39040000000000002</v>
      </c>
      <c r="K29" s="1" t="s">
        <v>123</v>
      </c>
      <c r="L29" s="1">
        <v>2819</v>
      </c>
      <c r="M29" s="2">
        <v>0.10920000000000001</v>
      </c>
      <c r="N29" t="e">
        <f ca="1">IMAGE("http://ift.tt/1pLbEgd",1)</f>
        <v>#NAME?</v>
      </c>
    </row>
    <row r="30" spans="1:14" ht="15.75" customHeight="1">
      <c r="A30" s="1" t="s">
        <v>398</v>
      </c>
      <c r="B30" s="1" t="s">
        <v>399</v>
      </c>
      <c r="C30" s="1" t="s">
        <v>124</v>
      </c>
      <c r="D30" s="1">
        <v>309</v>
      </c>
      <c r="E30" s="1" t="s">
        <v>125</v>
      </c>
      <c r="F30" s="1">
        <v>309</v>
      </c>
      <c r="G30" s="2">
        <v>0.30990000000000001</v>
      </c>
      <c r="H30" s="1">
        <v>0</v>
      </c>
      <c r="I30" s="1">
        <v>0</v>
      </c>
      <c r="J30" s="2">
        <v>0</v>
      </c>
      <c r="K30" s="1" t="s">
        <v>126</v>
      </c>
      <c r="L30" s="1">
        <v>688</v>
      </c>
      <c r="M30" s="2">
        <v>0.69010000000000005</v>
      </c>
      <c r="N30" t="e">
        <f ca="1">IMAGE("http://ift.tt/1zNvfgP",1)</f>
        <v>#NAME?</v>
      </c>
    </row>
    <row r="31" spans="1:14" ht="15.75" customHeight="1">
      <c r="A31" s="1" t="s">
        <v>400</v>
      </c>
      <c r="B31" s="1" t="s">
        <v>401</v>
      </c>
      <c r="C31" s="1" t="s">
        <v>127</v>
      </c>
      <c r="D31" s="1">
        <v>17727</v>
      </c>
      <c r="E31" s="1" t="s">
        <v>128</v>
      </c>
      <c r="F31" s="1">
        <v>6206</v>
      </c>
      <c r="G31" s="2">
        <v>0.2833</v>
      </c>
      <c r="H31" s="1" t="s">
        <v>129</v>
      </c>
      <c r="I31" s="1">
        <v>11521</v>
      </c>
      <c r="J31" s="2">
        <v>0.52600000000000002</v>
      </c>
      <c r="K31" s="1" t="s">
        <v>130</v>
      </c>
      <c r="L31" s="1">
        <v>4177</v>
      </c>
      <c r="M31" s="2">
        <v>0.19070000000000001</v>
      </c>
      <c r="N31" t="e">
        <f ca="1">IMAGE("http://ift.tt/1n2lmGe",1)</f>
        <v>#NAME?</v>
      </c>
    </row>
    <row r="32" spans="1:14" ht="15.75" customHeight="1">
      <c r="A32" s="1" t="s">
        <v>402</v>
      </c>
      <c r="B32" s="1" t="s">
        <v>403</v>
      </c>
      <c r="C32" s="1" t="s">
        <v>131</v>
      </c>
      <c r="D32" s="1">
        <v>26903</v>
      </c>
      <c r="E32" s="1" t="s">
        <v>132</v>
      </c>
      <c r="F32" s="1">
        <v>17544</v>
      </c>
      <c r="G32" s="2">
        <v>0.55549999999999999</v>
      </c>
      <c r="H32" s="1" t="s">
        <v>133</v>
      </c>
      <c r="I32" s="1">
        <v>9359</v>
      </c>
      <c r="J32" s="2">
        <v>0.29630000000000001</v>
      </c>
      <c r="K32" s="1" t="s">
        <v>134</v>
      </c>
      <c r="L32" s="1">
        <v>4680</v>
      </c>
      <c r="M32" s="2">
        <v>0.1482</v>
      </c>
      <c r="N32" t="e">
        <f ca="1">IMAGE("http://ift.tt/1CcSDs4",1)</f>
        <v>#NAME?</v>
      </c>
    </row>
    <row r="33" spans="1:14" ht="15.75" customHeight="1">
      <c r="A33" s="1" t="s">
        <v>404</v>
      </c>
      <c r="B33" s="1" t="s">
        <v>405</v>
      </c>
      <c r="C33" s="1" t="s">
        <v>135</v>
      </c>
      <c r="D33" s="1">
        <v>26759</v>
      </c>
      <c r="E33" s="1" t="s">
        <v>136</v>
      </c>
      <c r="F33" s="1">
        <v>9721</v>
      </c>
      <c r="G33" s="2">
        <v>0.30719999999999997</v>
      </c>
      <c r="H33" s="1" t="s">
        <v>137</v>
      </c>
      <c r="I33" s="1">
        <v>17038</v>
      </c>
      <c r="J33" s="2">
        <v>0.53839999999999999</v>
      </c>
      <c r="K33" s="1" t="s">
        <v>138</v>
      </c>
      <c r="L33" s="1">
        <v>4884</v>
      </c>
      <c r="M33" s="2">
        <v>0.15429999999999999</v>
      </c>
      <c r="N33" t="e">
        <f ca="1">IMAGE("http://ift.tt/Y3fAys",1)</f>
        <v>#NAME?</v>
      </c>
    </row>
    <row r="34" spans="1:14" ht="15.75" customHeight="1">
      <c r="A34" s="1" t="s">
        <v>406</v>
      </c>
      <c r="B34" s="1" t="s">
        <v>407</v>
      </c>
      <c r="C34" s="1" t="s">
        <v>139</v>
      </c>
      <c r="D34" s="1">
        <v>34522</v>
      </c>
      <c r="E34" s="1" t="s">
        <v>140</v>
      </c>
      <c r="F34" s="1">
        <v>19557</v>
      </c>
      <c r="G34" s="2">
        <v>0.51670000000000005</v>
      </c>
      <c r="H34" s="1" t="s">
        <v>141</v>
      </c>
      <c r="I34" s="1">
        <v>14965</v>
      </c>
      <c r="J34" s="2">
        <v>0.39539999999999997</v>
      </c>
      <c r="K34" s="1" t="s">
        <v>142</v>
      </c>
      <c r="L34" s="1">
        <v>3329</v>
      </c>
      <c r="M34" s="2">
        <v>8.7999999999999995E-2</v>
      </c>
      <c r="N34" t="e">
        <f ca="1">IMAGE("http://ift.tt/1pAuRlE",1)</f>
        <v>#NAME?</v>
      </c>
    </row>
    <row r="35" spans="1:14" ht="15.75" customHeight="1">
      <c r="A35" s="1" t="s">
        <v>408</v>
      </c>
      <c r="B35" s="1" t="s">
        <v>409</v>
      </c>
      <c r="C35" s="1" t="s">
        <v>143</v>
      </c>
      <c r="D35" s="1">
        <v>21062</v>
      </c>
      <c r="E35" s="1" t="s">
        <v>144</v>
      </c>
      <c r="F35" s="1">
        <v>13921</v>
      </c>
      <c r="G35" s="2">
        <v>0.58169999999999999</v>
      </c>
      <c r="H35" s="1" t="s">
        <v>145</v>
      </c>
      <c r="I35" s="1">
        <v>7079</v>
      </c>
      <c r="J35" s="2">
        <v>0.29580000000000001</v>
      </c>
      <c r="K35" s="1" t="s">
        <v>146</v>
      </c>
      <c r="L35" s="1">
        <v>2868</v>
      </c>
      <c r="M35" s="2">
        <v>0.1198</v>
      </c>
      <c r="N35" t="e">
        <f ca="1">IMAGE("http://ift.tt/1rc3MEw",1)</f>
        <v>#NAME?</v>
      </c>
    </row>
    <row r="36" spans="1:14" ht="15.75" customHeight="1">
      <c r="A36" s="1" t="s">
        <v>410</v>
      </c>
      <c r="B36" s="1" t="s">
        <v>411</v>
      </c>
      <c r="C36" s="1" t="s">
        <v>147</v>
      </c>
      <c r="D36" s="1">
        <v>23781</v>
      </c>
      <c r="E36" s="1" t="s">
        <v>148</v>
      </c>
      <c r="F36" s="1">
        <v>17299</v>
      </c>
      <c r="G36" s="2">
        <v>0.59350000000000003</v>
      </c>
      <c r="H36" s="1" t="s">
        <v>149</v>
      </c>
      <c r="I36" s="1">
        <v>6296</v>
      </c>
      <c r="J36" s="2">
        <v>0.216</v>
      </c>
      <c r="K36" s="1" t="s">
        <v>150</v>
      </c>
      <c r="L36" s="1">
        <v>5365</v>
      </c>
      <c r="M36" s="2">
        <v>0.18410000000000001</v>
      </c>
      <c r="N36" t="e">
        <f ca="1">IMAGE("http://ift.tt/1sZqnCS",1)</f>
        <v>#NAME?</v>
      </c>
    </row>
    <row r="37" spans="1:14" ht="15.75" customHeight="1">
      <c r="A37" s="1" t="s">
        <v>412</v>
      </c>
      <c r="B37" s="1" t="s">
        <v>413</v>
      </c>
      <c r="C37" s="1" t="s">
        <v>151</v>
      </c>
      <c r="D37" s="1">
        <v>24706</v>
      </c>
      <c r="E37" s="1" t="s">
        <v>152</v>
      </c>
      <c r="F37" s="1">
        <v>16427</v>
      </c>
      <c r="G37" s="2">
        <v>0.63839999999999997</v>
      </c>
      <c r="H37" s="1" t="s">
        <v>153</v>
      </c>
      <c r="I37" s="1">
        <v>8279</v>
      </c>
      <c r="J37" s="2">
        <v>0.32179999999999997</v>
      </c>
      <c r="K37" s="1" t="s">
        <v>154</v>
      </c>
      <c r="L37" s="1">
        <v>1024</v>
      </c>
      <c r="M37" s="2">
        <v>3.9800000000000002E-2</v>
      </c>
      <c r="N37" t="e">
        <f ca="1">IMAGE("http://ift.tt/1pMIRZK",1)</f>
        <v>#NAME?</v>
      </c>
    </row>
    <row r="38" spans="1:14" ht="15.75" customHeight="1">
      <c r="A38" s="1" t="s">
        <v>414</v>
      </c>
      <c r="B38" s="1" t="s">
        <v>415</v>
      </c>
      <c r="C38" s="1" t="s">
        <v>155</v>
      </c>
      <c r="D38" s="1">
        <v>23413</v>
      </c>
      <c r="E38" s="1" t="s">
        <v>156</v>
      </c>
      <c r="F38" s="1">
        <v>16801</v>
      </c>
      <c r="G38" s="2">
        <v>0.66600000000000004</v>
      </c>
      <c r="H38" s="1" t="s">
        <v>157</v>
      </c>
      <c r="I38" s="1">
        <v>6612</v>
      </c>
      <c r="J38" s="2">
        <v>0.2621</v>
      </c>
      <c r="K38" s="1" t="s">
        <v>158</v>
      </c>
      <c r="L38" s="1">
        <v>1812</v>
      </c>
      <c r="M38" s="2">
        <v>7.1800000000000003E-2</v>
      </c>
      <c r="N38" t="e">
        <f ca="1">IMAGE("http://ift.tt/1pRVK4N",1)</f>
        <v>#NAME?</v>
      </c>
    </row>
    <row r="39" spans="1:14" ht="15.75" customHeight="1">
      <c r="A39" s="1" t="s">
        <v>416</v>
      </c>
      <c r="B39" s="1" t="s">
        <v>417</v>
      </c>
      <c r="C39" s="1" t="s">
        <v>159</v>
      </c>
      <c r="D39" s="1">
        <v>28171</v>
      </c>
      <c r="E39" s="1" t="s">
        <v>160</v>
      </c>
      <c r="F39" s="1">
        <v>18033</v>
      </c>
      <c r="G39" s="2">
        <v>0.59540000000000004</v>
      </c>
      <c r="H39" s="1" t="s">
        <v>161</v>
      </c>
      <c r="I39" s="1">
        <v>10138</v>
      </c>
      <c r="J39" s="2">
        <v>0.3347</v>
      </c>
      <c r="K39" s="1" t="s">
        <v>162</v>
      </c>
      <c r="L39" s="1">
        <v>2115</v>
      </c>
      <c r="M39" s="2">
        <v>6.9800000000000001E-2</v>
      </c>
      <c r="N39" t="e">
        <f ca="1">IMAGE("http://ift.tt/Wu4st6",1)</f>
        <v>#NAME?</v>
      </c>
    </row>
    <row r="40" spans="1:14" ht="15.75" customHeight="1">
      <c r="A40" s="1" t="s">
        <v>418</v>
      </c>
      <c r="B40" s="1" t="s">
        <v>419</v>
      </c>
      <c r="C40" s="1" t="s">
        <v>163</v>
      </c>
      <c r="D40" s="1">
        <v>31254</v>
      </c>
      <c r="E40" s="1" t="s">
        <v>164</v>
      </c>
      <c r="F40" s="1">
        <v>17010</v>
      </c>
      <c r="G40" s="2">
        <v>0.51500000000000001</v>
      </c>
      <c r="H40" s="1" t="s">
        <v>165</v>
      </c>
      <c r="I40" s="1">
        <v>14244</v>
      </c>
      <c r="J40" s="2">
        <v>0.43130000000000002</v>
      </c>
      <c r="K40" s="1" t="s">
        <v>166</v>
      </c>
      <c r="L40" s="1">
        <v>1775</v>
      </c>
      <c r="M40" s="2">
        <v>5.3699999999999998E-2</v>
      </c>
      <c r="N40" t="e">
        <f ca="1">IMAGE("http://ift.tt/1lKdI8a",1)</f>
        <v>#NAME?</v>
      </c>
    </row>
    <row r="41" spans="1:14" ht="15.75" customHeight="1">
      <c r="A41" s="1" t="s">
        <v>420</v>
      </c>
      <c r="B41" s="1" t="s">
        <v>421</v>
      </c>
      <c r="C41" s="1" t="s">
        <v>167</v>
      </c>
      <c r="D41" s="1">
        <v>19716</v>
      </c>
      <c r="E41" s="1" t="s">
        <v>168</v>
      </c>
      <c r="F41" s="1">
        <v>10837</v>
      </c>
      <c r="G41" s="2">
        <v>0.51080000000000003</v>
      </c>
      <c r="H41" s="1" t="s">
        <v>169</v>
      </c>
      <c r="I41" s="1">
        <v>8879</v>
      </c>
      <c r="J41" s="2">
        <v>0.41849999999999998</v>
      </c>
      <c r="K41" s="1" t="s">
        <v>170</v>
      </c>
      <c r="L41" s="1">
        <v>1501</v>
      </c>
      <c r="M41" s="2">
        <v>7.0699999999999999E-2</v>
      </c>
      <c r="N41" t="e">
        <f ca="1">IMAGE("http://ift.tt/1q6cm93",1)</f>
        <v>#NAME?</v>
      </c>
    </row>
    <row r="42" spans="1:14" ht="15.75" customHeight="1">
      <c r="A42" s="1" t="s">
        <v>422</v>
      </c>
      <c r="B42" s="1" t="s">
        <v>423</v>
      </c>
      <c r="C42" s="1" t="s">
        <v>171</v>
      </c>
      <c r="D42" s="1">
        <v>22541</v>
      </c>
      <c r="E42" s="1" t="s">
        <v>172</v>
      </c>
      <c r="F42" s="1">
        <v>11622</v>
      </c>
      <c r="G42" s="2">
        <v>0.4657</v>
      </c>
      <c r="H42" s="1" t="s">
        <v>173</v>
      </c>
      <c r="I42" s="1">
        <v>10919</v>
      </c>
      <c r="J42" s="2">
        <v>0.4375</v>
      </c>
      <c r="K42" s="1" t="s">
        <v>174</v>
      </c>
      <c r="L42" s="1">
        <v>2416</v>
      </c>
      <c r="M42" s="2">
        <v>9.6799999999999997E-2</v>
      </c>
      <c r="N42" t="e">
        <f ca="1">IMAGE("http://ift.tt/1lPAZ8H",1)</f>
        <v>#NAME?</v>
      </c>
    </row>
    <row r="43" spans="1:14" ht="15.75" customHeight="1">
      <c r="A43" s="1" t="s">
        <v>424</v>
      </c>
      <c r="B43" s="1" t="s">
        <v>425</v>
      </c>
      <c r="C43" s="1" t="s">
        <v>175</v>
      </c>
      <c r="D43" s="1">
        <v>19779</v>
      </c>
      <c r="E43" s="1" t="s">
        <v>176</v>
      </c>
      <c r="F43" s="1">
        <v>12403</v>
      </c>
      <c r="G43" s="2">
        <v>0.52810000000000001</v>
      </c>
      <c r="H43" s="1" t="s">
        <v>177</v>
      </c>
      <c r="I43" s="1">
        <v>7376</v>
      </c>
      <c r="J43" s="2">
        <v>0.31409999999999999</v>
      </c>
      <c r="K43" s="1" t="s">
        <v>178</v>
      </c>
      <c r="L43" s="1">
        <v>3707</v>
      </c>
      <c r="M43" s="2">
        <v>0.1578</v>
      </c>
      <c r="N43" t="e">
        <f ca="1">IMAGE("http://ift.tt/1lSTBVs",1)</f>
        <v>#NAME?</v>
      </c>
    </row>
    <row r="44" spans="1:14" ht="15.75" customHeight="1">
      <c r="A44" s="1" t="s">
        <v>426</v>
      </c>
      <c r="B44" s="1" t="s">
        <v>427</v>
      </c>
      <c r="C44" s="1" t="s">
        <v>179</v>
      </c>
      <c r="D44" s="1">
        <v>143</v>
      </c>
      <c r="E44" s="1">
        <v>0</v>
      </c>
      <c r="F44" s="1">
        <v>0</v>
      </c>
      <c r="G44" s="2">
        <v>0</v>
      </c>
      <c r="H44" s="1" t="s">
        <v>180</v>
      </c>
      <c r="I44" s="1">
        <v>143</v>
      </c>
      <c r="J44" s="2">
        <v>0.17610000000000001</v>
      </c>
      <c r="K44" s="1" t="s">
        <v>181</v>
      </c>
      <c r="L44" s="1">
        <v>669</v>
      </c>
      <c r="M44" s="2">
        <v>0.82389999999999997</v>
      </c>
      <c r="N44" t="e">
        <f ca="1">IMAGE("http://ift.tt/WV9v6b",1)</f>
        <v>#NAME?</v>
      </c>
    </row>
    <row r="45" spans="1:14" ht="15.75" customHeight="1">
      <c r="A45" s="1" t="s">
        <v>428</v>
      </c>
      <c r="B45" s="1" t="s">
        <v>429</v>
      </c>
      <c r="C45" s="1" t="s">
        <v>182</v>
      </c>
      <c r="D45" s="1">
        <v>22673</v>
      </c>
      <c r="E45" s="1" t="s">
        <v>183</v>
      </c>
      <c r="F45" s="1">
        <v>12854</v>
      </c>
      <c r="G45" s="2">
        <v>0.49199999999999999</v>
      </c>
      <c r="H45" s="1" t="s">
        <v>184</v>
      </c>
      <c r="I45" s="1">
        <v>9182</v>
      </c>
      <c r="J45" s="2">
        <v>0.35149999999999998</v>
      </c>
      <c r="K45" s="1" t="s">
        <v>185</v>
      </c>
      <c r="L45" s="1">
        <v>3451</v>
      </c>
      <c r="M45" s="2">
        <v>0.1321</v>
      </c>
      <c r="N45" t="e">
        <f ca="1">IMAGE("http://ift.tt/1pSmuft",1)</f>
        <v>#NAME?</v>
      </c>
    </row>
    <row r="46" spans="1:14" ht="15.75" customHeight="1">
      <c r="A46" s="1" t="s">
        <v>430</v>
      </c>
      <c r="B46" s="1" t="s">
        <v>431</v>
      </c>
      <c r="C46" s="1" t="s">
        <v>186</v>
      </c>
      <c r="D46" s="1">
        <v>22172</v>
      </c>
      <c r="E46" s="1" t="s">
        <v>187</v>
      </c>
      <c r="F46" s="1">
        <v>7891</v>
      </c>
      <c r="G46" s="2">
        <v>0.34039999999999998</v>
      </c>
      <c r="H46" s="1" t="s">
        <v>188</v>
      </c>
      <c r="I46" s="1">
        <v>14281</v>
      </c>
      <c r="J46" s="2">
        <v>0.61609999999999998</v>
      </c>
      <c r="K46" s="1" t="s">
        <v>189</v>
      </c>
      <c r="L46" s="1">
        <v>1008</v>
      </c>
      <c r="M46" s="2">
        <v>4.3499999999999997E-2</v>
      </c>
      <c r="N46" t="e">
        <f ca="1">IMAGE("http://ift.tt/1wlYzgY",1)</f>
        <v>#NAME?</v>
      </c>
    </row>
    <row r="47" spans="1:14" ht="15.75" customHeight="1">
      <c r="A47" s="1" t="s">
        <v>432</v>
      </c>
      <c r="B47" s="1" t="s">
        <v>433</v>
      </c>
      <c r="C47" s="1" t="s">
        <v>190</v>
      </c>
      <c r="D47" s="1">
        <v>27413</v>
      </c>
      <c r="E47" s="1" t="s">
        <v>191</v>
      </c>
      <c r="F47" s="1">
        <v>12594</v>
      </c>
      <c r="G47" s="2">
        <v>0.4234</v>
      </c>
      <c r="H47" s="1" t="s">
        <v>192</v>
      </c>
      <c r="I47" s="1">
        <v>14819</v>
      </c>
      <c r="J47" s="2">
        <v>0.49819999999999998</v>
      </c>
      <c r="K47" s="1" t="s">
        <v>193</v>
      </c>
      <c r="L47" s="1">
        <v>2334</v>
      </c>
      <c r="M47" s="2">
        <v>7.85E-2</v>
      </c>
      <c r="N47" t="e">
        <f ca="1">IMAGE("http://ift.tt/1AJGU0w",1)</f>
        <v>#NAME?</v>
      </c>
    </row>
    <row r="48" spans="1:14" ht="15.75" customHeight="1">
      <c r="A48" s="1" t="s">
        <v>434</v>
      </c>
      <c r="B48" s="1" t="s">
        <v>435</v>
      </c>
      <c r="C48" s="1" t="s">
        <v>194</v>
      </c>
      <c r="D48" s="1">
        <v>33749</v>
      </c>
      <c r="E48" s="1" t="s">
        <v>195</v>
      </c>
      <c r="F48" s="1">
        <v>26671</v>
      </c>
      <c r="G48" s="2">
        <v>0.75980000000000003</v>
      </c>
      <c r="H48" s="1" t="s">
        <v>196</v>
      </c>
      <c r="I48" s="1">
        <v>7078</v>
      </c>
      <c r="J48" s="2">
        <v>0.2016</v>
      </c>
      <c r="K48" s="1" t="s">
        <v>197</v>
      </c>
      <c r="L48" s="1">
        <v>1353</v>
      </c>
      <c r="M48" s="2">
        <v>3.85E-2</v>
      </c>
      <c r="N48" t="e">
        <f ca="1">IMAGE("http://ift.tt/1y28LgD",1)</f>
        <v>#NAME?</v>
      </c>
    </row>
    <row r="49" spans="1:14" ht="15.75" customHeight="1">
      <c r="A49" s="1" t="s">
        <v>436</v>
      </c>
      <c r="B49" s="1" t="s">
        <v>437</v>
      </c>
      <c r="C49" s="1" t="s">
        <v>198</v>
      </c>
      <c r="D49" s="1">
        <v>20445</v>
      </c>
      <c r="E49" s="1" t="s">
        <v>199</v>
      </c>
      <c r="F49" s="1">
        <v>13845</v>
      </c>
      <c r="G49" s="2">
        <v>0.54979999999999996</v>
      </c>
      <c r="H49" s="1" t="s">
        <v>200</v>
      </c>
      <c r="I49" s="1">
        <v>6600</v>
      </c>
      <c r="J49" s="2">
        <v>0.2621</v>
      </c>
      <c r="K49" s="1" t="s">
        <v>201</v>
      </c>
      <c r="L49" s="1">
        <v>4738</v>
      </c>
      <c r="M49" s="2">
        <v>0.18809999999999999</v>
      </c>
      <c r="N49" t="e">
        <f ca="1">IMAGE("http://ift.tt/XnpTwr",1)</f>
        <v>#NAME?</v>
      </c>
    </row>
    <row r="50" spans="1:14" ht="15.75" customHeight="1">
      <c r="A50" s="1" t="s">
        <v>438</v>
      </c>
      <c r="B50" s="1" t="s">
        <v>439</v>
      </c>
      <c r="C50" s="1" t="s">
        <v>202</v>
      </c>
      <c r="D50" s="1">
        <v>21553</v>
      </c>
      <c r="E50" s="1" t="s">
        <v>203</v>
      </c>
      <c r="F50" s="1">
        <v>14474</v>
      </c>
      <c r="G50" s="2">
        <v>0.63170000000000004</v>
      </c>
      <c r="H50" s="1" t="s">
        <v>204</v>
      </c>
      <c r="I50" s="1">
        <v>7079</v>
      </c>
      <c r="J50" s="2">
        <v>0.30890000000000001</v>
      </c>
      <c r="K50" s="1" t="s">
        <v>205</v>
      </c>
      <c r="L50" s="1">
        <v>1361</v>
      </c>
      <c r="M50" s="2">
        <v>5.9400000000000001E-2</v>
      </c>
      <c r="N50" t="e">
        <f ca="1">IMAGE("http://ift.tt/1DelSet",1)</f>
        <v>#NAME?</v>
      </c>
    </row>
    <row r="51" spans="1:14" ht="15.75" customHeight="1">
      <c r="A51" s="1" t="s">
        <v>440</v>
      </c>
      <c r="B51" s="1" t="s">
        <v>441</v>
      </c>
      <c r="C51" s="1" t="s">
        <v>206</v>
      </c>
      <c r="D51" s="1">
        <v>21452</v>
      </c>
      <c r="E51" s="1" t="s">
        <v>207</v>
      </c>
      <c r="F51" s="1">
        <v>12573</v>
      </c>
      <c r="G51" s="2">
        <v>0.47789999999999999</v>
      </c>
      <c r="H51" s="1" t="s">
        <v>208</v>
      </c>
      <c r="I51" s="1">
        <v>8879</v>
      </c>
      <c r="J51" s="2">
        <v>0.33750000000000002</v>
      </c>
      <c r="K51" s="1" t="s">
        <v>209</v>
      </c>
      <c r="L51" s="1">
        <v>4855</v>
      </c>
      <c r="M51" s="2">
        <v>0.18459999999999999</v>
      </c>
      <c r="N51" t="e">
        <f ca="1">IMAGE("http://ift.tt/1p0z4dj",1)</f>
        <v>#NAME?</v>
      </c>
    </row>
    <row r="52" spans="1:14" ht="15.75" customHeight="1">
      <c r="A52" s="1" t="s">
        <v>442</v>
      </c>
      <c r="B52" s="1" t="s">
        <v>443</v>
      </c>
      <c r="C52" s="1" t="s">
        <v>210</v>
      </c>
      <c r="D52" s="1">
        <v>23050</v>
      </c>
      <c r="E52" s="1" t="s">
        <v>211</v>
      </c>
      <c r="F52" s="1">
        <v>14171</v>
      </c>
      <c r="G52" s="2">
        <v>0.53869999999999996</v>
      </c>
      <c r="H52" s="1" t="s">
        <v>212</v>
      </c>
      <c r="I52" s="1">
        <v>8879</v>
      </c>
      <c r="J52" s="2">
        <v>0.33750000000000002</v>
      </c>
      <c r="K52" s="1" t="s">
        <v>213</v>
      </c>
      <c r="L52" s="1">
        <v>3258</v>
      </c>
      <c r="M52" s="2">
        <v>0.12379999999999999</v>
      </c>
      <c r="N52" t="e">
        <f ca="1">IMAGE("http://ift.tt/1mhMh5V",1)</f>
        <v>#NAME?</v>
      </c>
    </row>
    <row r="53" spans="1:14" ht="15.75" customHeight="1">
      <c r="A53" s="1" t="s">
        <v>444</v>
      </c>
      <c r="B53" s="1" t="s">
        <v>445</v>
      </c>
      <c r="C53" s="1" t="s">
        <v>214</v>
      </c>
      <c r="D53" s="1">
        <v>24606</v>
      </c>
      <c r="E53" s="1" t="s">
        <v>215</v>
      </c>
      <c r="F53" s="1">
        <v>13627</v>
      </c>
      <c r="G53" s="2">
        <v>0.52759999999999996</v>
      </c>
      <c r="H53" s="1" t="s">
        <v>216</v>
      </c>
      <c r="I53" s="1">
        <v>10979</v>
      </c>
      <c r="J53" s="2">
        <v>0.42509999999999998</v>
      </c>
      <c r="K53" s="1" t="s">
        <v>217</v>
      </c>
      <c r="L53" s="1">
        <v>1220</v>
      </c>
      <c r="M53" s="2">
        <v>4.7199999999999999E-2</v>
      </c>
      <c r="N53" t="e">
        <f ca="1">IMAGE("http://ift.tt/1tvUeWh",1)</f>
        <v>#NAME?</v>
      </c>
    </row>
    <row r="54" spans="1:14" ht="15.75" customHeight="1">
      <c r="A54" s="1" t="s">
        <v>446</v>
      </c>
      <c r="B54" s="1" t="s">
        <v>447</v>
      </c>
      <c r="C54" s="1" t="s">
        <v>218</v>
      </c>
      <c r="D54" s="1">
        <v>27299</v>
      </c>
      <c r="E54" s="1" t="s">
        <v>219</v>
      </c>
      <c r="F54" s="1">
        <v>17617</v>
      </c>
      <c r="G54" s="2">
        <v>0.5252</v>
      </c>
      <c r="H54" s="1" t="s">
        <v>220</v>
      </c>
      <c r="I54" s="1">
        <v>8997</v>
      </c>
      <c r="J54" s="2">
        <v>0.26819999999999999</v>
      </c>
      <c r="K54" s="1" t="s">
        <v>221</v>
      </c>
      <c r="L54" s="1">
        <v>6243</v>
      </c>
      <c r="M54" s="2">
        <v>0.18609999999999999</v>
      </c>
      <c r="N54" t="e">
        <f ca="1">IMAGE("http://ift.tt/1v3cg0x",1)</f>
        <v>#NAME?</v>
      </c>
    </row>
    <row r="55" spans="1:14" ht="15.75" customHeight="1">
      <c r="A55" s="1" t="s">
        <v>448</v>
      </c>
      <c r="B55" s="1" t="s">
        <v>449</v>
      </c>
      <c r="C55" s="1" t="s">
        <v>222</v>
      </c>
      <c r="D55" s="1">
        <v>32415</v>
      </c>
      <c r="E55" s="1" t="s">
        <v>223</v>
      </c>
      <c r="F55" s="1">
        <v>19035</v>
      </c>
      <c r="G55" s="2">
        <v>0.51249999999999996</v>
      </c>
      <c r="H55" s="1" t="s">
        <v>224</v>
      </c>
      <c r="I55" s="1">
        <v>13380</v>
      </c>
      <c r="J55" s="2">
        <v>0.36030000000000001</v>
      </c>
      <c r="K55" s="1" t="s">
        <v>225</v>
      </c>
      <c r="L55" s="1">
        <v>4724</v>
      </c>
      <c r="M55" s="2">
        <v>0.12720000000000001</v>
      </c>
      <c r="N55" t="e">
        <f ca="1">IMAGE("http://ift.tt/1tMIfDJ",1)</f>
        <v>#NAME?</v>
      </c>
    </row>
    <row r="56" spans="1:14" ht="15.75" customHeight="1">
      <c r="A56" s="1" t="s">
        <v>450</v>
      </c>
      <c r="B56" s="1" t="s">
        <v>451</v>
      </c>
      <c r="C56" s="1" t="s">
        <v>226</v>
      </c>
      <c r="D56" s="1">
        <v>22715</v>
      </c>
      <c r="E56" s="1" t="s">
        <v>227</v>
      </c>
      <c r="F56" s="1">
        <v>14880</v>
      </c>
      <c r="G56" s="2">
        <v>0.60440000000000005</v>
      </c>
      <c r="H56" s="1" t="s">
        <v>228</v>
      </c>
      <c r="I56" s="1">
        <v>7800</v>
      </c>
      <c r="J56" s="2">
        <v>0.31680000000000003</v>
      </c>
      <c r="K56" s="1" t="s">
        <v>229</v>
      </c>
      <c r="L56" s="1">
        <v>1904</v>
      </c>
      <c r="M56" s="2">
        <v>7.7299999999999994E-2</v>
      </c>
      <c r="N56" t="e">
        <f ca="1">IMAGE("http://ift.tt/1uYfEut",1)</f>
        <v>#NAME?</v>
      </c>
    </row>
    <row r="57" spans="1:14" ht="15.75" customHeight="1">
      <c r="A57" s="3" t="s">
        <v>452</v>
      </c>
      <c r="B57" s="3" t="s">
        <v>453</v>
      </c>
      <c r="C57" s="3" t="s">
        <v>230</v>
      </c>
      <c r="D57" s="3">
        <v>22415</v>
      </c>
      <c r="E57" s="3" t="s">
        <v>231</v>
      </c>
      <c r="F57" s="3">
        <v>11169</v>
      </c>
      <c r="G57" s="2">
        <v>0.42109999999999997</v>
      </c>
      <c r="H57" s="3" t="s">
        <v>232</v>
      </c>
      <c r="I57" s="3">
        <v>11246</v>
      </c>
      <c r="J57" s="2">
        <v>0.42399999999999999</v>
      </c>
      <c r="K57" s="3" t="s">
        <v>233</v>
      </c>
      <c r="L57" s="3">
        <v>4107</v>
      </c>
      <c r="M57" s="2">
        <v>0.15490000000000001</v>
      </c>
      <c r="N57" t="e">
        <f ca="1">IMAGE("http://ift.tt/1rl0Wh0",1)</f>
        <v>#NAME?</v>
      </c>
    </row>
    <row r="58" spans="1:14" ht="15.75" customHeight="1">
      <c r="A58" s="1" t="s">
        <v>454</v>
      </c>
      <c r="B58" s="1" t="s">
        <v>455</v>
      </c>
      <c r="C58" s="1" t="s">
        <v>234</v>
      </c>
      <c r="D58" s="1">
        <v>25304</v>
      </c>
      <c r="E58" s="1" t="s">
        <v>235</v>
      </c>
      <c r="F58" s="1">
        <v>16962</v>
      </c>
      <c r="G58" s="2">
        <v>0.60250000000000004</v>
      </c>
      <c r="H58" s="1" t="s">
        <v>236</v>
      </c>
      <c r="I58" s="1">
        <v>8342</v>
      </c>
      <c r="J58" s="2">
        <v>0.29630000000000001</v>
      </c>
      <c r="K58" s="1" t="s">
        <v>237</v>
      </c>
      <c r="L58" s="1">
        <v>2848</v>
      </c>
      <c r="M58" s="2">
        <v>0.1012</v>
      </c>
      <c r="N58" t="e">
        <f ca="1">IMAGE("http://ift.tt/Y225yc",1)</f>
        <v>#NAME?</v>
      </c>
    </row>
    <row r="59" spans="1:14" ht="15.75" customHeight="1">
      <c r="A59" s="3" t="s">
        <v>456</v>
      </c>
      <c r="B59" s="3" t="s">
        <v>457</v>
      </c>
      <c r="C59" s="3" t="s">
        <v>238</v>
      </c>
      <c r="D59" s="3">
        <v>24421</v>
      </c>
      <c r="E59" s="3" t="s">
        <v>239</v>
      </c>
      <c r="F59" s="3">
        <v>16670</v>
      </c>
      <c r="G59" s="2">
        <v>0.61309999999999998</v>
      </c>
      <c r="H59" s="3" t="s">
        <v>240</v>
      </c>
      <c r="I59" s="3">
        <v>7751</v>
      </c>
      <c r="J59" s="2">
        <v>0.28510000000000002</v>
      </c>
      <c r="K59" s="3" t="s">
        <v>241</v>
      </c>
      <c r="L59" s="3">
        <v>2769</v>
      </c>
      <c r="M59" s="2">
        <v>0.1018</v>
      </c>
      <c r="N59" t="e">
        <f ca="1">IMAGE("http://ift.tt/ZQ0ahJ",1)</f>
        <v>#NAME?</v>
      </c>
    </row>
    <row r="60" spans="1:14" ht="15.75" customHeight="1">
      <c r="A60" s="3" t="s">
        <v>458</v>
      </c>
      <c r="B60" s="3" t="s">
        <v>459</v>
      </c>
      <c r="C60" s="3" t="s">
        <v>242</v>
      </c>
      <c r="D60" s="3">
        <v>25147</v>
      </c>
      <c r="E60" s="3" t="s">
        <v>243</v>
      </c>
      <c r="F60" s="3">
        <v>15784</v>
      </c>
      <c r="G60" s="2">
        <v>0.54669999999999996</v>
      </c>
      <c r="H60" s="3" t="s">
        <v>244</v>
      </c>
      <c r="I60" s="3">
        <v>9363</v>
      </c>
      <c r="J60" s="2">
        <v>0.32429999999999998</v>
      </c>
      <c r="K60" s="3" t="s">
        <v>245</v>
      </c>
      <c r="L60" s="3">
        <v>3723</v>
      </c>
      <c r="M60" s="2">
        <v>0.129</v>
      </c>
      <c r="N60" t="e">
        <f ca="1">IMAGE("http://ift.tt/1szT7GG",1)</f>
        <v>#NAME?</v>
      </c>
    </row>
    <row r="61" spans="1:14" ht="15.75" customHeight="1">
      <c r="A61" s="3" t="s">
        <v>460</v>
      </c>
      <c r="B61" s="3" t="s">
        <v>461</v>
      </c>
      <c r="C61" s="3" t="s">
        <v>246</v>
      </c>
      <c r="D61" s="3">
        <v>28510</v>
      </c>
      <c r="E61" s="3" t="s">
        <v>247</v>
      </c>
      <c r="F61" s="3">
        <v>19751</v>
      </c>
      <c r="G61" s="2">
        <v>0.57479999999999998</v>
      </c>
      <c r="H61" s="3" t="s">
        <v>248</v>
      </c>
      <c r="I61" s="3">
        <v>8759</v>
      </c>
      <c r="J61" s="2">
        <v>0.25490000000000002</v>
      </c>
      <c r="K61" s="3" t="s">
        <v>249</v>
      </c>
      <c r="L61" s="3">
        <v>5852</v>
      </c>
      <c r="M61" s="2">
        <v>0.17030000000000001</v>
      </c>
      <c r="N61" t="e">
        <f ca="1">IMAGE("http://ift.tt/1vfe6xn",1)</f>
        <v>#NAME?</v>
      </c>
    </row>
    <row r="62" spans="1:14" ht="15.75" customHeight="1">
      <c r="A62" s="3" t="s">
        <v>462</v>
      </c>
      <c r="B62" s="3" t="s">
        <v>463</v>
      </c>
      <c r="C62" s="3" t="s">
        <v>250</v>
      </c>
      <c r="D62" s="3">
        <v>33011</v>
      </c>
      <c r="E62" s="3" t="s">
        <v>251</v>
      </c>
      <c r="F62" s="3">
        <v>19109</v>
      </c>
      <c r="G62" s="2">
        <v>0.52849999999999997</v>
      </c>
      <c r="H62" s="3" t="s">
        <v>252</v>
      </c>
      <c r="I62" s="3">
        <v>13902</v>
      </c>
      <c r="J62" s="2">
        <v>0.38450000000000001</v>
      </c>
      <c r="K62" s="3" t="s">
        <v>253</v>
      </c>
      <c r="L62" s="3">
        <v>3147</v>
      </c>
      <c r="M62" s="2">
        <v>8.6999999999999994E-2</v>
      </c>
      <c r="N62" t="e">
        <f ca="1">IMAGE("http://ift.tt/1rCAgbS",1)</f>
        <v>#NAME?</v>
      </c>
    </row>
    <row r="63" spans="1:14" ht="15.75" customHeight="1">
      <c r="A63" s="3" t="s">
        <v>464</v>
      </c>
      <c r="B63" s="3" t="s">
        <v>465</v>
      </c>
      <c r="C63" s="3" t="s">
        <v>254</v>
      </c>
      <c r="D63" s="3">
        <v>18775</v>
      </c>
      <c r="E63" s="3" t="s">
        <v>255</v>
      </c>
      <c r="F63" s="3">
        <v>11035</v>
      </c>
      <c r="G63" s="2">
        <v>0.53059999999999996</v>
      </c>
      <c r="H63" s="3" t="s">
        <v>256</v>
      </c>
      <c r="I63" s="3">
        <v>7740</v>
      </c>
      <c r="J63" s="2">
        <v>0.37219999999999998</v>
      </c>
      <c r="K63" s="3" t="s">
        <v>257</v>
      </c>
      <c r="L63" s="3">
        <v>2021</v>
      </c>
      <c r="M63" s="2">
        <v>9.7199999999999995E-2</v>
      </c>
      <c r="N63" t="e">
        <f ca="1">IMAGE("http://ift.tt/YF2OWk",1)</f>
        <v>#NAME?</v>
      </c>
    </row>
    <row r="64" spans="1:14" ht="15.75" customHeight="1">
      <c r="A64" s="3" t="s">
        <v>466</v>
      </c>
      <c r="B64" s="3" t="s">
        <v>467</v>
      </c>
      <c r="C64" s="3" t="s">
        <v>258</v>
      </c>
      <c r="D64" s="3">
        <v>22575</v>
      </c>
      <c r="E64" s="3" t="s">
        <v>259</v>
      </c>
      <c r="F64" s="3">
        <v>13874</v>
      </c>
      <c r="G64" s="2">
        <v>0.48709999999999998</v>
      </c>
      <c r="H64" s="3" t="s">
        <v>260</v>
      </c>
      <c r="I64" s="3">
        <v>8701</v>
      </c>
      <c r="J64" s="2">
        <v>0.30549999999999999</v>
      </c>
      <c r="K64" s="3" t="s">
        <v>261</v>
      </c>
      <c r="L64" s="3">
        <v>5907</v>
      </c>
      <c r="M64" s="2">
        <v>0.2074</v>
      </c>
      <c r="N64" t="e">
        <f ca="1">IMAGE("http://ift.tt/1uZMJF9",1)</f>
        <v>#NAME?</v>
      </c>
    </row>
    <row r="65" spans="1:14" ht="15.75" customHeight="1">
      <c r="A65" s="3" t="s">
        <v>468</v>
      </c>
      <c r="B65" s="3" t="s">
        <v>469</v>
      </c>
      <c r="C65" s="3" t="s">
        <v>262</v>
      </c>
      <c r="D65" s="3">
        <v>22310</v>
      </c>
      <c r="E65" s="3" t="s">
        <v>263</v>
      </c>
      <c r="F65" s="3">
        <v>11325</v>
      </c>
      <c r="G65" s="2">
        <v>0.38940000000000002</v>
      </c>
      <c r="H65" s="3" t="s">
        <v>264</v>
      </c>
      <c r="I65" s="3">
        <v>10382</v>
      </c>
      <c r="J65" s="2">
        <v>0.3569</v>
      </c>
      <c r="K65" s="3" t="s">
        <v>265</v>
      </c>
      <c r="L65" s="3">
        <v>6776</v>
      </c>
      <c r="M65" s="2">
        <v>0.23300000000000001</v>
      </c>
      <c r="N65" t="e">
        <f ca="1">IMAGE("http://ift.tt/1qV3ZYi",1)</f>
        <v>#NAME?</v>
      </c>
    </row>
    <row r="66" spans="1:14" ht="15.75" customHeight="1">
      <c r="A66" s="3" t="s">
        <v>470</v>
      </c>
      <c r="B66" s="3" t="s">
        <v>471</v>
      </c>
      <c r="C66" s="3" t="s">
        <v>266</v>
      </c>
      <c r="D66" s="3">
        <v>21848</v>
      </c>
      <c r="E66" s="3" t="s">
        <v>267</v>
      </c>
      <c r="F66" s="3">
        <v>14166</v>
      </c>
      <c r="G66" s="2">
        <v>0.56689999999999996</v>
      </c>
      <c r="H66" s="3" t="s">
        <v>268</v>
      </c>
      <c r="I66" s="3">
        <v>7682</v>
      </c>
      <c r="J66" s="2">
        <v>0.30740000000000001</v>
      </c>
      <c r="K66" s="3" t="s">
        <v>269</v>
      </c>
      <c r="L66" s="3">
        <v>3140</v>
      </c>
      <c r="M66" s="2">
        <v>0.12570000000000001</v>
      </c>
      <c r="N66" t="e">
        <f ca="1">IMAGE("http://ift.tt/1vbF074",1)</f>
        <v>#NAME?</v>
      </c>
    </row>
    <row r="67" spans="1:14" ht="15.75" customHeight="1">
      <c r="A67" s="3" t="s">
        <v>472</v>
      </c>
      <c r="B67" s="3" t="s">
        <v>473</v>
      </c>
      <c r="C67" s="3" t="s">
        <v>270</v>
      </c>
      <c r="D67" s="3">
        <v>20523</v>
      </c>
      <c r="E67" s="3" t="s">
        <v>271</v>
      </c>
      <c r="F67" s="3">
        <v>8896</v>
      </c>
      <c r="G67" s="2">
        <v>0.36049999999999999</v>
      </c>
      <c r="H67" s="3" t="s">
        <v>272</v>
      </c>
      <c r="I67" s="3">
        <v>11627</v>
      </c>
      <c r="J67" s="2">
        <v>0.47110000000000002</v>
      </c>
      <c r="K67" s="3" t="s">
        <v>273</v>
      </c>
      <c r="L67" s="3">
        <v>4155</v>
      </c>
      <c r="M67" s="2">
        <v>0.16839999999999999</v>
      </c>
      <c r="N67" t="e">
        <f ca="1">IMAGE("http://ift.tt/1E8xfoO",1)</f>
        <v>#NAME?</v>
      </c>
    </row>
    <row r="68" spans="1:14" ht="15.75" customHeight="1">
      <c r="A68" s="3" t="s">
        <v>474</v>
      </c>
      <c r="B68" s="3" t="s">
        <v>475</v>
      </c>
      <c r="C68" s="3" t="s">
        <v>274</v>
      </c>
      <c r="D68" s="3">
        <v>32160</v>
      </c>
      <c r="E68" s="3" t="s">
        <v>275</v>
      </c>
      <c r="F68" s="3">
        <v>13863</v>
      </c>
      <c r="G68" s="2">
        <v>0.37619999999999998</v>
      </c>
      <c r="H68" s="3" t="s">
        <v>276</v>
      </c>
      <c r="I68" s="3">
        <v>18297</v>
      </c>
      <c r="J68" s="2">
        <v>0.4965</v>
      </c>
      <c r="K68" s="3" t="s">
        <v>277</v>
      </c>
      <c r="L68" s="3">
        <v>4692</v>
      </c>
      <c r="M68" s="2">
        <v>0.1273</v>
      </c>
      <c r="N68" t="e">
        <f ca="1">IMAGE("http://ift.tt/1rL3ow7",1)</f>
        <v>#NAME?</v>
      </c>
    </row>
    <row r="69" spans="1:14" ht="15.75" customHeight="1">
      <c r="A69" s="3" t="s">
        <v>476</v>
      </c>
      <c r="B69" s="3" t="s">
        <v>477</v>
      </c>
      <c r="C69" s="3" t="s">
        <v>278</v>
      </c>
      <c r="D69" s="3">
        <v>28380</v>
      </c>
      <c r="E69" s="3" t="s">
        <v>279</v>
      </c>
      <c r="F69" s="3">
        <v>15001</v>
      </c>
      <c r="G69" s="2">
        <v>0.49209999999999998</v>
      </c>
      <c r="H69" s="3" t="s">
        <v>280</v>
      </c>
      <c r="I69" s="3">
        <v>13379</v>
      </c>
      <c r="J69" s="2">
        <v>0.43890000000000001</v>
      </c>
      <c r="K69" s="3" t="s">
        <v>281</v>
      </c>
      <c r="L69" s="3">
        <v>2106</v>
      </c>
      <c r="M69" s="2">
        <v>6.9099999999999995E-2</v>
      </c>
      <c r="N69" t="e">
        <f ca="1">IMAGE("http://ift.tt/1upyb3Q",1)</f>
        <v>#NAME?</v>
      </c>
    </row>
    <row r="70" spans="1:14" ht="15.75" customHeight="1">
      <c r="A70" s="3" t="s">
        <v>478</v>
      </c>
      <c r="B70" s="3" t="s">
        <v>479</v>
      </c>
      <c r="C70" s="3" t="s">
        <v>282</v>
      </c>
      <c r="D70" s="3">
        <v>20832</v>
      </c>
      <c r="E70" s="3" t="s">
        <v>283</v>
      </c>
      <c r="F70" s="3">
        <v>13449</v>
      </c>
      <c r="G70" s="2">
        <v>0.61040000000000005</v>
      </c>
      <c r="H70" s="3" t="s">
        <v>284</v>
      </c>
      <c r="I70" s="3">
        <v>7383</v>
      </c>
      <c r="J70" s="2">
        <v>0.33510000000000001</v>
      </c>
      <c r="K70" s="3" t="s">
        <v>285</v>
      </c>
      <c r="L70" s="3">
        <v>1202</v>
      </c>
      <c r="M70" s="2">
        <v>5.4600000000000003E-2</v>
      </c>
      <c r="N70" t="e">
        <f ca="1">IMAGE("http://ift.tt/1xVmyUY",1)</f>
        <v>#NAME?</v>
      </c>
    </row>
    <row r="71" spans="1:14" ht="15.75" customHeight="1">
      <c r="A71" s="3" t="s">
        <v>480</v>
      </c>
      <c r="B71" s="3" t="s">
        <v>481</v>
      </c>
      <c r="C71" s="3" t="s">
        <v>286</v>
      </c>
      <c r="D71" s="3">
        <v>24074</v>
      </c>
      <c r="E71" s="3" t="s">
        <v>287</v>
      </c>
      <c r="F71" s="3">
        <v>10321</v>
      </c>
      <c r="G71" s="2">
        <v>0.39400000000000002</v>
      </c>
      <c r="H71" s="3" t="s">
        <v>288</v>
      </c>
      <c r="I71" s="3">
        <v>13679</v>
      </c>
      <c r="J71" s="2">
        <v>0.5222</v>
      </c>
      <c r="K71" s="3" t="s">
        <v>289</v>
      </c>
      <c r="L71" s="3">
        <v>2123</v>
      </c>
      <c r="M71" s="2">
        <v>8.1000000000000003E-2</v>
      </c>
      <c r="N71" t="e">
        <f ca="1">IMAGE("http://ift.tt/1EoGth1",1)</f>
        <v>#NAME?</v>
      </c>
    </row>
    <row r="72" spans="1:14" ht="15.75" customHeight="1">
      <c r="A72" s="3" t="s">
        <v>482</v>
      </c>
      <c r="B72" s="3" t="s">
        <v>483</v>
      </c>
      <c r="C72" s="3" t="s">
        <v>290</v>
      </c>
      <c r="D72" s="3">
        <v>23530</v>
      </c>
      <c r="E72" s="3" t="s">
        <v>291</v>
      </c>
      <c r="F72" s="3">
        <v>12482</v>
      </c>
      <c r="G72" s="2">
        <v>0.4849</v>
      </c>
      <c r="H72" s="3" t="s">
        <v>292</v>
      </c>
      <c r="I72" s="3">
        <v>10918</v>
      </c>
      <c r="J72" s="2">
        <v>0.42409999999999998</v>
      </c>
      <c r="K72" s="3" t="s">
        <v>293</v>
      </c>
      <c r="L72" s="3">
        <v>2211</v>
      </c>
      <c r="M72" s="2">
        <v>8.5900000000000004E-2</v>
      </c>
      <c r="N72" t="e">
        <f ca="1">IMAGE("http://ift.tt/1qorqcJ",1)</f>
        <v>#NAME?</v>
      </c>
    </row>
    <row r="73" spans="1:14" ht="15.75" customHeight="1">
      <c r="A73" s="3" t="s">
        <v>484</v>
      </c>
      <c r="B73" s="3" t="s">
        <v>485</v>
      </c>
      <c r="C73" s="3" t="s">
        <v>294</v>
      </c>
      <c r="D73" s="3">
        <v>22267</v>
      </c>
      <c r="E73" s="3" t="s">
        <v>295</v>
      </c>
      <c r="F73" s="3">
        <v>12188</v>
      </c>
      <c r="G73" s="2">
        <v>0.49580000000000002</v>
      </c>
      <c r="H73" s="3" t="s">
        <v>296</v>
      </c>
      <c r="I73" s="3">
        <v>10079</v>
      </c>
      <c r="J73" s="2">
        <v>0.41</v>
      </c>
      <c r="K73" s="3" t="s">
        <v>297</v>
      </c>
      <c r="L73" s="3">
        <v>2315</v>
      </c>
      <c r="M73" s="2">
        <v>9.4200000000000006E-2</v>
      </c>
      <c r="N73" t="e">
        <f ca="1">IMAGE("http://ift.tt/1vdhTNm",1)</f>
        <v>#NAME?</v>
      </c>
    </row>
    <row r="74" spans="1:14" ht="15.75" customHeight="1">
      <c r="A74" s="3" t="s">
        <v>486</v>
      </c>
      <c r="B74" s="3" t="s">
        <v>487</v>
      </c>
      <c r="C74" s="3" t="s">
        <v>298</v>
      </c>
      <c r="D74" s="3">
        <v>28878</v>
      </c>
      <c r="E74" s="3" t="s">
        <v>299</v>
      </c>
      <c r="F74" s="3">
        <v>18060</v>
      </c>
      <c r="G74" s="2">
        <v>0.51590000000000003</v>
      </c>
      <c r="H74" s="3" t="s">
        <v>300</v>
      </c>
      <c r="I74" s="3">
        <v>10081</v>
      </c>
      <c r="J74" s="2">
        <v>0.28799999999999998</v>
      </c>
      <c r="K74" s="3" t="s">
        <v>301</v>
      </c>
      <c r="L74" s="3">
        <v>6131</v>
      </c>
      <c r="M74" s="2">
        <v>0.17510000000000001</v>
      </c>
      <c r="N74" t="e">
        <f ca="1">IMAGE("http://ift.tt/1qFcuHk",1)</f>
        <v>#NAME?</v>
      </c>
    </row>
    <row r="75" spans="1:14" ht="15.75" customHeight="1">
      <c r="A75" s="3" t="s">
        <v>488</v>
      </c>
      <c r="B75" s="3" t="s">
        <v>489</v>
      </c>
      <c r="C75" s="3" t="s">
        <v>302</v>
      </c>
      <c r="D75" s="3">
        <v>35040</v>
      </c>
      <c r="E75" s="3" t="s">
        <v>303</v>
      </c>
      <c r="F75" s="3">
        <v>24962</v>
      </c>
      <c r="G75" s="2">
        <v>0.64419999999999999</v>
      </c>
      <c r="H75" s="3" t="s">
        <v>304</v>
      </c>
      <c r="I75" s="3">
        <v>10078</v>
      </c>
      <c r="J75" s="2">
        <v>0.2601</v>
      </c>
      <c r="K75" s="3" t="s">
        <v>305</v>
      </c>
      <c r="L75" s="3">
        <v>3707</v>
      </c>
      <c r="M75" s="2">
        <v>9.5699999999999993E-2</v>
      </c>
      <c r="N75" t="e">
        <f ca="1">IMAGE("http://ift.tt/1wmTEcq",1)</f>
        <v>#NAME?</v>
      </c>
    </row>
    <row r="76" spans="1:14" ht="15.75" customHeight="1">
      <c r="A76" s="3" t="s">
        <v>490</v>
      </c>
      <c r="B76" s="3" t="s">
        <v>491</v>
      </c>
      <c r="C76" s="3" t="s">
        <v>306</v>
      </c>
      <c r="D76" s="3">
        <v>20933</v>
      </c>
      <c r="E76" s="3" t="s">
        <v>307</v>
      </c>
      <c r="F76" s="3">
        <v>12354</v>
      </c>
      <c r="G76" s="2">
        <v>0.53759999999999997</v>
      </c>
      <c r="H76" s="3" t="s">
        <v>308</v>
      </c>
      <c r="I76" s="3">
        <v>8579</v>
      </c>
      <c r="J76" s="2">
        <v>0.37330000000000002</v>
      </c>
      <c r="K76" s="3" t="s">
        <v>309</v>
      </c>
      <c r="L76" s="3">
        <v>2048</v>
      </c>
      <c r="M76" s="2">
        <v>8.9099999999999999E-2</v>
      </c>
      <c r="N76" t="e">
        <f ca="1">IMAGE("http://ift.tt/1rqbabl",1)</f>
        <v>#NAME?</v>
      </c>
    </row>
    <row r="77" spans="1:14" ht="15.75" customHeight="1">
      <c r="A77" s="3" t="s">
        <v>492</v>
      </c>
      <c r="B77" s="3" t="s">
        <v>493</v>
      </c>
      <c r="C77" s="3" t="s">
        <v>310</v>
      </c>
      <c r="D77" s="3">
        <v>1281</v>
      </c>
      <c r="E77" s="3" t="s">
        <v>311</v>
      </c>
      <c r="F77" s="3">
        <v>799</v>
      </c>
      <c r="G77" s="2">
        <v>0.22140000000000001</v>
      </c>
      <c r="H77" s="3" t="s">
        <v>312</v>
      </c>
      <c r="I77" s="3">
        <v>482</v>
      </c>
      <c r="J77" s="2">
        <v>0.1336</v>
      </c>
      <c r="K77" s="3" t="s">
        <v>313</v>
      </c>
      <c r="L77" s="3">
        <v>2328</v>
      </c>
      <c r="M77" s="2">
        <v>0.64510000000000001</v>
      </c>
      <c r="N77" t="e">
        <f ca="1">IMAGE("http://ift.tt/1sAiTtS",1)</f>
        <v>#NAME?</v>
      </c>
    </row>
    <row r="78" spans="1:14" ht="15.75" customHeight="1">
      <c r="A78" s="3" t="s">
        <v>494</v>
      </c>
      <c r="B78" s="3" t="s">
        <v>495</v>
      </c>
      <c r="C78" s="3" t="s">
        <v>314</v>
      </c>
      <c r="D78" s="3">
        <v>25627</v>
      </c>
      <c r="E78" s="3" t="s">
        <v>315</v>
      </c>
      <c r="F78" s="3">
        <v>18248</v>
      </c>
      <c r="G78" s="2">
        <v>0.63959999999999995</v>
      </c>
      <c r="H78" s="3" t="s">
        <v>316</v>
      </c>
      <c r="I78" s="3">
        <v>7379</v>
      </c>
      <c r="J78" s="2">
        <v>0.2586</v>
      </c>
      <c r="K78" s="3" t="s">
        <v>317</v>
      </c>
      <c r="L78" s="3">
        <v>2902</v>
      </c>
      <c r="M78" s="2">
        <v>0.1017</v>
      </c>
      <c r="N78" t="e">
        <f ca="1">IMAGE("http://ift.tt/1v7YI66",1)</f>
        <v>#NAME?</v>
      </c>
    </row>
    <row r="79" spans="1:14" ht="15.75" customHeight="1">
      <c r="A79" s="3" t="s">
        <v>496</v>
      </c>
      <c r="B79" s="3" t="s">
        <v>497</v>
      </c>
      <c r="C79" s="3" t="s">
        <v>318</v>
      </c>
      <c r="D79" s="3">
        <v>25148</v>
      </c>
      <c r="E79" s="3" t="s">
        <v>319</v>
      </c>
      <c r="F79" s="3">
        <v>15067</v>
      </c>
      <c r="G79" s="2">
        <v>0.5585</v>
      </c>
      <c r="H79" s="3" t="s">
        <v>320</v>
      </c>
      <c r="I79" s="3">
        <v>10081</v>
      </c>
      <c r="J79" s="2">
        <v>0.37369999999999998</v>
      </c>
      <c r="K79" s="3" t="s">
        <v>321</v>
      </c>
      <c r="L79" s="3">
        <v>1829</v>
      </c>
      <c r="M79" s="2">
        <v>6.7799999999999999E-2</v>
      </c>
      <c r="N79" t="e">
        <f ca="1">IMAGE("http://ift.tt/1yCZb2W",1)</f>
        <v>#NAME?</v>
      </c>
    </row>
    <row r="80" spans="1:14" ht="15.75" customHeight="1">
      <c r="A80" s="3" t="s">
        <v>498</v>
      </c>
      <c r="B80" s="3" t="s">
        <v>499</v>
      </c>
      <c r="C80" s="3" t="s">
        <v>322</v>
      </c>
      <c r="D80" s="3">
        <v>21155</v>
      </c>
      <c r="E80" s="3" t="s">
        <v>323</v>
      </c>
      <c r="F80" s="3">
        <v>10459</v>
      </c>
      <c r="G80" s="2">
        <v>0.39900000000000002</v>
      </c>
      <c r="H80" s="3" t="s">
        <v>324</v>
      </c>
      <c r="I80" s="3">
        <v>10564</v>
      </c>
      <c r="J80" s="2">
        <v>0.40300000000000002</v>
      </c>
      <c r="K80" s="3" t="s">
        <v>325</v>
      </c>
      <c r="L80" s="3">
        <v>5056</v>
      </c>
      <c r="M80" s="2">
        <v>0.19289999999999999</v>
      </c>
      <c r="N80" t="e">
        <f ca="1">IMAGE("http://ift.tt/1reLuP4",1)</f>
        <v>#NAME?</v>
      </c>
    </row>
    <row r="81" spans="1:14" ht="15.75" customHeight="1">
      <c r="A81" s="3" t="s">
        <v>500</v>
      </c>
      <c r="B81" s="3" t="s">
        <v>501</v>
      </c>
      <c r="C81" s="3" t="s">
        <v>326</v>
      </c>
      <c r="D81" s="3">
        <v>23104</v>
      </c>
      <c r="E81" s="3" t="s">
        <v>327</v>
      </c>
      <c r="F81" s="3">
        <v>11461</v>
      </c>
      <c r="G81" s="2">
        <v>0.4178</v>
      </c>
      <c r="H81" s="3" t="s">
        <v>328</v>
      </c>
      <c r="I81" s="3">
        <v>11405</v>
      </c>
      <c r="J81" s="2">
        <v>0.4158</v>
      </c>
      <c r="K81" s="3" t="s">
        <v>329</v>
      </c>
      <c r="L81" s="3">
        <v>4325</v>
      </c>
      <c r="M81" s="2">
        <v>0.15770000000000001</v>
      </c>
      <c r="N81" t="e">
        <f ca="1">IMAGE("http://ift.tt/1uiINhe",1)</f>
        <v>#NAME?</v>
      </c>
    </row>
    <row r="82" spans="1:14" ht="15.75" customHeight="1">
      <c r="A82" s="3" t="s">
        <v>502</v>
      </c>
      <c r="B82" s="3" t="s">
        <v>503</v>
      </c>
      <c r="C82" s="3" t="s">
        <v>330</v>
      </c>
      <c r="D82" s="3">
        <v>27269</v>
      </c>
      <c r="E82" s="3" t="s">
        <v>331</v>
      </c>
      <c r="F82" s="3">
        <v>13623</v>
      </c>
      <c r="G82" s="2">
        <v>0.40799999999999997</v>
      </c>
      <c r="H82" s="3" t="s">
        <v>332</v>
      </c>
      <c r="I82" s="3">
        <v>11997</v>
      </c>
      <c r="J82" s="2">
        <v>0.35930000000000001</v>
      </c>
      <c r="K82" s="3" t="s">
        <v>333</v>
      </c>
      <c r="L82" s="3">
        <v>6122</v>
      </c>
      <c r="M82" s="2">
        <v>0.18329999999999999</v>
      </c>
      <c r="N82" t="e">
        <f ca="1">IMAGE("http://ift.tt/1ul6p4K",1)</f>
        <v>#NAME?</v>
      </c>
    </row>
    <row r="83" spans="1:14" ht="15.75" customHeight="1">
      <c r="A83" s="3" t="s">
        <v>504</v>
      </c>
      <c r="B83" s="3" t="s">
        <v>505</v>
      </c>
      <c r="C83" s="3" t="s">
        <v>334</v>
      </c>
      <c r="D83" s="3">
        <v>28680</v>
      </c>
      <c r="E83" s="3" t="s">
        <v>335</v>
      </c>
      <c r="F83" s="3">
        <v>15302</v>
      </c>
      <c r="G83" s="2">
        <v>0.47810000000000002</v>
      </c>
      <c r="H83" s="3" t="s">
        <v>336</v>
      </c>
      <c r="I83" s="3">
        <v>13378</v>
      </c>
      <c r="J83" s="2">
        <v>0.41789999999999999</v>
      </c>
      <c r="K83" s="3" t="s">
        <v>337</v>
      </c>
      <c r="L83" s="3">
        <v>3329</v>
      </c>
      <c r="M83" s="2">
        <v>0.104</v>
      </c>
      <c r="N83" t="e">
        <f ca="1">IMAGE("http://ift.tt/1pqKw2y",1)</f>
        <v>#NAME?</v>
      </c>
    </row>
    <row r="84" spans="1:14" ht="15.75" customHeight="1">
      <c r="A84" s="3" t="s">
        <v>506</v>
      </c>
      <c r="B84" s="3" t="s">
        <v>507</v>
      </c>
      <c r="C84" s="3" t="s">
        <v>338</v>
      </c>
      <c r="D84" s="3">
        <v>23760</v>
      </c>
      <c r="E84" s="3" t="s">
        <v>339</v>
      </c>
      <c r="F84" s="3">
        <v>14160</v>
      </c>
      <c r="G84" s="2">
        <v>0.56430000000000002</v>
      </c>
      <c r="H84" s="3" t="s">
        <v>340</v>
      </c>
      <c r="I84" s="3">
        <v>9600</v>
      </c>
      <c r="J84" s="2">
        <v>0.3826</v>
      </c>
      <c r="K84" s="3" t="s">
        <v>341</v>
      </c>
      <c r="L84" s="3">
        <v>1333</v>
      </c>
      <c r="M84" s="2">
        <v>5.3100000000000001E-2</v>
      </c>
      <c r="N84" t="e">
        <f ca="1">IMAGE("http://ift.tt/1CKjPfm",1)</f>
        <v>#NAME?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Huang</cp:lastModifiedBy>
  <dcterms:modified xsi:type="dcterms:W3CDTF">2014-10-21T01:35:18Z</dcterms:modified>
</cp:coreProperties>
</file>