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720" windowHeight="13644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<sst xmlns="http://schemas.openxmlformats.org/spreadsheetml/2006/main" count="76" uniqueCount="73">
  <si>
    <t>##var</t>
  </si>
  <si>
    <t>full_name</t>
  </si>
  <si>
    <t>flags</t>
  </si>
  <si>
    <t>unique</t>
  </si>
  <si>
    <t>group</t>
  </si>
  <si>
    <t>comment</t>
  </si>
  <si>
    <t>tags</t>
  </si>
  <si>
    <t>*items</t>
  </si>
  <si>
    <t>name</t>
  </si>
  <si>
    <t>alias</t>
  </si>
  <si>
    <t>value</t>
  </si>
  <si>
    <t>##</t>
  </si>
  <si>
    <r>
      <rPr>
        <b/>
        <sz val="12"/>
        <color theme="0"/>
        <rFont val="微软雅黑"/>
        <charset val="134"/>
      </rPr>
      <t>全名</t>
    </r>
    <r>
      <rPr>
        <b/>
        <sz val="12"/>
        <color theme="0"/>
        <rFont val="JetBrains Mono"/>
        <charset val="134"/>
      </rPr>
      <t>(</t>
    </r>
    <r>
      <rPr>
        <b/>
        <sz val="12"/>
        <color theme="0"/>
        <rFont val="微软雅黑"/>
        <charset val="134"/>
      </rPr>
      <t>包含模块和名字</t>
    </r>
    <r>
      <rPr>
        <b/>
        <sz val="12"/>
        <color theme="0"/>
        <rFont val="JetBrains Mono"/>
        <charset val="134"/>
      </rPr>
      <t>)</t>
    </r>
  </si>
  <si>
    <r>
      <rPr>
        <b/>
        <sz val="12"/>
        <color theme="0"/>
        <rFont val="微软雅黑"/>
        <charset val="134"/>
      </rPr>
      <t>是否为位标记枚举（即每个枚举项为位标记数据，例如</t>
    </r>
    <r>
      <rPr>
        <b/>
        <sz val="12"/>
        <color theme="0"/>
        <rFont val="JetBrains Mono"/>
        <charset val="134"/>
      </rPr>
      <t>System.IO.FileMode,</t>
    </r>
    <r>
      <rPr>
        <b/>
        <sz val="12"/>
        <color theme="0"/>
        <rFont val="微软雅黑"/>
        <charset val="134"/>
      </rPr>
      <t>填数据时可以为</t>
    </r>
    <r>
      <rPr>
        <b/>
        <sz val="12"/>
        <color theme="0"/>
        <rFont val="JetBrains Mono"/>
        <charset val="134"/>
      </rPr>
      <t>READ|WRITE</t>
    </r>
    <r>
      <rPr>
        <b/>
        <sz val="12"/>
        <color theme="0"/>
        <rFont val="微软雅黑"/>
        <charset val="134"/>
      </rPr>
      <t>这样</t>
    </r>
    <r>
      <rPr>
        <b/>
        <sz val="12"/>
        <color theme="0"/>
        <rFont val="JetBrains Mono"/>
        <charset val="134"/>
      </rPr>
      <t>)</t>
    </r>
  </si>
  <si>
    <r>
      <rPr>
        <b/>
        <sz val="12"/>
        <color theme="0"/>
        <rFont val="微软雅黑"/>
        <charset val="134"/>
      </rPr>
      <t>枚举项是否唯一</t>
    </r>
  </si>
  <si>
    <r>
      <rPr>
        <b/>
        <sz val="12"/>
        <color theme="0"/>
        <rFont val="微软雅黑"/>
        <charset val="134"/>
      </rPr>
      <t>枚举名</t>
    </r>
  </si>
  <si>
    <r>
      <rPr>
        <b/>
        <sz val="12"/>
        <color theme="0"/>
        <rFont val="微软雅黑"/>
        <charset val="134"/>
      </rPr>
      <t>别名</t>
    </r>
  </si>
  <si>
    <r>
      <rPr>
        <b/>
        <sz val="12"/>
        <color theme="0"/>
        <rFont val="微软雅黑"/>
        <charset val="134"/>
      </rPr>
      <t>值</t>
    </r>
  </si>
  <si>
    <r>
      <rPr>
        <b/>
        <sz val="12"/>
        <color theme="0"/>
        <rFont val="微软雅黑"/>
        <charset val="134"/>
      </rPr>
      <t>注释</t>
    </r>
  </si>
  <si>
    <t>NumericType</t>
  </si>
  <si>
    <t>Max</t>
  </si>
  <si>
    <t>MaxHp</t>
  </si>
  <si>
    <t>生命</t>
  </si>
  <si>
    <t>MaxMp</t>
  </si>
  <si>
    <t>魔法</t>
  </si>
  <si>
    <t>AD</t>
  </si>
  <si>
    <r>
      <rPr>
        <sz val="12"/>
        <color theme="1"/>
        <rFont val="微软雅黑"/>
        <charset val="134"/>
      </rPr>
      <t>攻击力</t>
    </r>
  </si>
  <si>
    <t>AP</t>
  </si>
  <si>
    <t>法力</t>
  </si>
  <si>
    <t>DEF</t>
  </si>
  <si>
    <r>
      <rPr>
        <sz val="12"/>
        <color theme="1"/>
        <rFont val="微软雅黑"/>
        <charset val="134"/>
      </rPr>
      <t>防御</t>
    </r>
  </si>
  <si>
    <t>AdditionalAD</t>
  </si>
  <si>
    <t>MDEF</t>
  </si>
  <si>
    <r>
      <rPr>
        <sz val="12"/>
        <color theme="1"/>
        <rFont val="微软雅黑"/>
        <charset val="134"/>
      </rPr>
      <t>魔抗</t>
    </r>
  </si>
  <si>
    <t>Rate</t>
  </si>
  <si>
    <r>
      <rPr>
        <sz val="12"/>
        <color theme="1"/>
        <rFont val="微软雅黑"/>
        <charset val="134"/>
      </rPr>
      <t>攻速</t>
    </r>
  </si>
  <si>
    <t>Crit</t>
  </si>
  <si>
    <r>
      <rPr>
        <sz val="12"/>
        <color theme="1"/>
        <rFont val="微软雅黑"/>
        <charset val="134"/>
      </rPr>
      <t>暴击率</t>
    </r>
  </si>
  <si>
    <t>Dodge</t>
  </si>
  <si>
    <r>
      <rPr>
        <sz val="12"/>
        <color theme="1"/>
        <rFont val="微软雅黑"/>
        <charset val="134"/>
      </rPr>
      <t>闪避率</t>
    </r>
  </si>
  <si>
    <t>Speed</t>
  </si>
  <si>
    <r>
      <rPr>
        <sz val="12"/>
        <color theme="1"/>
        <rFont val="微软雅黑"/>
        <charset val="134"/>
      </rPr>
      <t>速度</t>
    </r>
  </si>
  <si>
    <t>AOI</t>
  </si>
  <si>
    <r>
      <rPr>
        <sz val="12"/>
        <color theme="1"/>
        <rFont val="微软雅黑"/>
        <charset val="134"/>
      </rPr>
      <t>视野范围</t>
    </r>
  </si>
  <si>
    <t>Normal</t>
  </si>
  <si>
    <t>STR</t>
  </si>
  <si>
    <r>
      <rPr>
        <sz val="12"/>
        <color theme="1"/>
        <rFont val="微软雅黑"/>
        <charset val="134"/>
      </rPr>
      <t>力量</t>
    </r>
  </si>
  <si>
    <t>STA</t>
  </si>
  <si>
    <r>
      <rPr>
        <sz val="12"/>
        <color theme="1"/>
        <rFont val="微软雅黑"/>
        <charset val="134"/>
      </rPr>
      <t>耐力</t>
    </r>
  </si>
  <si>
    <t>DEX</t>
  </si>
  <si>
    <r>
      <rPr>
        <sz val="12"/>
        <color theme="1"/>
        <rFont val="微软雅黑"/>
        <charset val="134"/>
      </rPr>
      <t>敏捷</t>
    </r>
  </si>
  <si>
    <t>INT</t>
  </si>
  <si>
    <r>
      <rPr>
        <sz val="12"/>
        <color theme="1"/>
        <rFont val="微软雅黑"/>
        <charset val="134"/>
      </rPr>
      <t>智力</t>
    </r>
  </si>
  <si>
    <t>Hp</t>
  </si>
  <si>
    <t>当前生命值</t>
  </si>
  <si>
    <t>Mp</t>
  </si>
  <si>
    <t>当前法力值</t>
  </si>
  <si>
    <t>AttributePoints</t>
  </si>
  <si>
    <r>
      <rPr>
        <sz val="12"/>
        <color theme="1"/>
        <rFont val="微软雅黑"/>
        <charset val="134"/>
      </rPr>
      <t>属性点</t>
    </r>
  </si>
  <si>
    <t>CombatEffectiveness</t>
  </si>
  <si>
    <r>
      <rPr>
        <sz val="12"/>
        <color theme="1"/>
        <rFont val="微软雅黑"/>
        <charset val="134"/>
      </rPr>
      <t>战力值</t>
    </r>
  </si>
  <si>
    <t>Level</t>
  </si>
  <si>
    <t>Gold</t>
  </si>
  <si>
    <t>Exp</t>
  </si>
  <si>
    <t>AdventureStatus</t>
  </si>
  <si>
    <t>DyingState</t>
  </si>
  <si>
    <r>
      <rPr>
        <sz val="12"/>
        <color theme="1"/>
        <rFont val="微软雅黑"/>
        <charset val="134"/>
      </rPr>
      <t>垂死状态</t>
    </r>
  </si>
  <si>
    <t>IsAlive</t>
  </si>
  <si>
    <r>
      <rPr>
        <sz val="12"/>
        <color theme="1"/>
        <rFont val="微软雅黑"/>
        <charset val="134"/>
      </rPr>
      <t>存活状态</t>
    </r>
    <r>
      <rPr>
        <sz val="12"/>
        <color theme="1"/>
        <rFont val="JetBrains Mono"/>
        <charset val="134"/>
      </rPr>
      <t xml:space="preserve">  0</t>
    </r>
    <r>
      <rPr>
        <sz val="12"/>
        <color theme="1"/>
        <rFont val="微软雅黑"/>
        <charset val="134"/>
      </rPr>
      <t>为死亡</t>
    </r>
    <r>
      <rPr>
        <sz val="12"/>
        <color theme="1"/>
        <rFont val="JetBrains Mono"/>
        <charset val="134"/>
      </rPr>
      <t xml:space="preserve"> 1</t>
    </r>
    <r>
      <rPr>
        <sz val="12"/>
        <color theme="1"/>
        <rFont val="微软雅黑"/>
        <charset val="134"/>
      </rPr>
      <t>为活着</t>
    </r>
  </si>
  <si>
    <t>BattleRandomSeed</t>
  </si>
  <si>
    <r>
      <rPr>
        <sz val="12"/>
        <color theme="1"/>
        <rFont val="微软雅黑"/>
        <charset val="134"/>
      </rPr>
      <t>战斗随机数种子</t>
    </r>
  </si>
  <si>
    <t>MaxBagCapacity</t>
  </si>
  <si>
    <r>
      <rPr>
        <sz val="12"/>
        <color theme="1"/>
        <rFont val="微软雅黑"/>
        <charset val="134"/>
      </rPr>
      <t>背包最大负重</t>
    </r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</si>
</sst>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12"/>
      <color theme="1"/>
      <name val="JetBrains Mono"/>
      <charset val="134"/>
    </font>
    <font>
      <sz val="12"/>
      <color theme="1"/>
      <name val="微软雅黑"/>
      <charset val="134"/>
    </font>
    <font>
      <b/>
      <sz val="12"/>
      <color theme="0"/>
      <name val="JetBrains Mono"/>
      <charset val="134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2"/>
      <color theme="0"/>
      <name val="微软雅黑"/>
      <charset val="134"/>
    </font>
  </fonts>
  <fills count="34">
    <fill>
      <patternFill patternType="none"/>
    </fill>
    <fill>
      <patternFill patternType="gray125"/>
    </fill>
    <fill>
      <patternFill patternType="solid">
        <fgColor theme="8"/>
        <bgColor theme="8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ck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ck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ck">
        <color theme="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4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8" borderId="10" applyNumberFormat="0" applyFont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0" fillId="0" borderId="12" applyNumberFormat="0" applyFill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6" fillId="12" borderId="13" applyNumberFormat="0" applyAlignment="0" applyProtection="0">
      <alignment vertical="center"/>
    </xf>
    <xf numFmtId="0" fontId="17" fillId="12" borderId="9" applyNumberFormat="0" applyAlignment="0" applyProtection="0">
      <alignment vertical="center"/>
    </xf>
    <xf numFmtId="0" fontId="18" fillId="13" borderId="14" applyNumberFormat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9" fillId="0" borderId="15" applyNumberFormat="0" applyFill="0" applyAlignment="0" applyProtection="0">
      <alignment vertical="center"/>
    </xf>
    <xf numFmtId="0" fontId="20" fillId="0" borderId="16" applyNumberFormat="0" applyFill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2">
    <dxf>
      <font>
        <name val="JetBrains Mono"/>
        <scheme val="none"/>
        <sz val="12"/>
      </font>
      <alignment horizontal="center"/>
    </dxf>
    <dxf>
      <font>
        <name val="JetBrains Mono"/>
        <scheme val="none"/>
        <sz val="12"/>
      </font>
      <alignment horizontal="center"/>
    </dxf>
    <dxf>
      <font>
        <name val="JetBrains Mono"/>
        <scheme val="none"/>
        <sz val="12"/>
      </font>
      <alignment horizontal="center"/>
    </dxf>
    <dxf>
      <font>
        <name val="JetBrains Mono"/>
        <scheme val="none"/>
        <sz val="12"/>
      </font>
      <alignment horizontal="center"/>
    </dxf>
    <dxf>
      <font>
        <name val="JetBrains Mono"/>
        <scheme val="none"/>
        <sz val="12"/>
      </font>
      <alignment horizontal="center"/>
    </dxf>
    <dxf>
      <font>
        <name val="JetBrains Mono"/>
        <scheme val="none"/>
        <sz val="12"/>
      </font>
      <alignment horizontal="center"/>
    </dxf>
    <dxf>
      <font>
        <name val="JetBrains Mono"/>
        <scheme val="none"/>
        <sz val="12"/>
      </font>
      <alignment horizontal="center"/>
    </dxf>
    <dxf>
      <font>
        <name val="JetBrains Mono"/>
        <scheme val="none"/>
        <sz val="12"/>
      </font>
      <alignment horizontal="center"/>
    </dxf>
    <dxf>
      <font>
        <name val="JetBrains Mono"/>
        <scheme val="none"/>
        <sz val="12"/>
      </font>
      <alignment horizontal="center"/>
    </dxf>
    <dxf>
      <font>
        <name val="JetBrains Mono"/>
        <scheme val="none"/>
        <sz val="12"/>
      </font>
      <alignment horizontal="center"/>
    </dxf>
    <dxf>
      <font>
        <name val="JetBrains Mono"/>
        <scheme val="none"/>
        <sz val="12"/>
      </font>
      <alignment horizontal="center"/>
    </dxf>
    <dxf>
      <font>
        <name val="JetBrains Mono"/>
        <scheme val="none"/>
        <sz val="12"/>
      </font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2" name="表2" displayName="表2" ref="A4:L101" headerRowCount="0" totalsRowShown="0">
  <tableColumns count="12">
    <tableColumn id="1" name="列1" dataDxfId="0"/>
    <tableColumn id="2" name="列2" dataDxfId="1"/>
    <tableColumn id="3" name="列3" dataDxfId="2"/>
    <tableColumn id="4" name="列4" dataDxfId="3"/>
    <tableColumn id="5" name="列5" dataDxfId="4"/>
    <tableColumn id="6" name="列6" dataDxfId="5"/>
    <tableColumn id="7" name="列7" dataDxfId="6"/>
    <tableColumn id="8" name="列8" dataDxfId="7"/>
    <tableColumn id="9" name="列9" dataDxfId="8"/>
    <tableColumn id="10" name="列10" dataDxfId="9"/>
    <tableColumn id="11" name="列11" dataDxfId="10"/>
    <tableColumn id="12" name="列12" dataDxfId="11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01"/>
  <sheetViews>
    <sheetView tabSelected="1" zoomScale="115" zoomScaleNormal="115" topLeftCell="C1" workbookViewId="0">
      <pane ySplit="3" topLeftCell="A80" activePane="bottomLeft" state="frozen"/>
      <selection/>
      <selection pane="bottomLeft" activeCell="I91" sqref="I91"/>
    </sheetView>
  </sheetViews>
  <sheetFormatPr defaultColWidth="9" defaultRowHeight="17.4"/>
  <cols>
    <col min="1" max="1" width="8.33333333333333" style="2" customWidth="1"/>
    <col min="2" max="2" width="25.6666666666667" style="2" customWidth="1"/>
    <col min="3" max="3" width="41.6666666666667" style="2" customWidth="1"/>
    <col min="4" max="4" width="17.6666666666667" style="2" customWidth="1"/>
    <col min="5" max="5" width="8.33333333333333" style="2" customWidth="1"/>
    <col min="6" max="6" width="11.1111111111111" style="3" customWidth="1"/>
    <col min="7" max="7" width="11.1111111111111" style="2" customWidth="1"/>
    <col min="8" max="8" width="29.1111111111111" style="2" customWidth="1"/>
    <col min="9" max="9" width="30.8888888888889" style="3" customWidth="1"/>
    <col min="10" max="10" width="21.6666666666667" style="2" customWidth="1"/>
    <col min="11" max="11" width="11.1111111111111" style="3" customWidth="1"/>
    <col min="12" max="12" width="7" style="2" customWidth="1"/>
    <col min="13" max="16383" width="9" style="4"/>
  </cols>
  <sheetData>
    <row r="1" ht="16.2" spans="1:12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/>
      <c r="J1" s="6"/>
      <c r="K1" s="6"/>
      <c r="L1" s="6"/>
    </row>
    <row r="2" ht="16.2" spans="1:12">
      <c r="A2" s="7" t="s">
        <v>0</v>
      </c>
      <c r="B2" s="8"/>
      <c r="C2" s="8"/>
      <c r="D2" s="8"/>
      <c r="E2" s="8"/>
      <c r="F2" s="8"/>
      <c r="G2" s="8"/>
      <c r="H2" s="8" t="s">
        <v>8</v>
      </c>
      <c r="I2" s="8" t="s">
        <v>9</v>
      </c>
      <c r="J2" s="8" t="s">
        <v>10</v>
      </c>
      <c r="K2" s="8" t="s">
        <v>5</v>
      </c>
      <c r="L2" s="12" t="s">
        <v>6</v>
      </c>
    </row>
    <row r="3" s="1" customFormat="1" ht="52.95" spans="1:12">
      <c r="A3" s="9" t="s">
        <v>11</v>
      </c>
      <c r="B3" s="10" t="s">
        <v>12</v>
      </c>
      <c r="C3" s="11" t="s">
        <v>13</v>
      </c>
      <c r="D3" s="10" t="s">
        <v>14</v>
      </c>
      <c r="E3" s="10"/>
      <c r="F3" s="10"/>
      <c r="G3" s="10"/>
      <c r="H3" s="10" t="s">
        <v>15</v>
      </c>
      <c r="I3" s="10" t="s">
        <v>16</v>
      </c>
      <c r="J3" s="10" t="s">
        <v>17</v>
      </c>
      <c r="K3" s="10" t="s">
        <v>18</v>
      </c>
      <c r="L3" s="13"/>
    </row>
    <row r="4" ht="16.95" spans="2:11">
      <c r="B4" s="2" t="s">
        <v>19</v>
      </c>
      <c r="C4" s="2"/>
      <c r="D4" s="2"/>
      <c r="E4" s="2"/>
      <c r="F4" s="2"/>
      <c r="G4" s="2"/>
      <c r="H4" s="2" t="s">
        <v>20</v>
      </c>
      <c r="I4" s="2"/>
      <c r="J4" s="2">
        <v>10000</v>
      </c>
      <c r="K4" s="2"/>
    </row>
    <row r="5" spans="6:11">
      <c r="F5" s="2"/>
      <c r="G5" s="2"/>
      <c r="H5" s="2" t="s">
        <v>21</v>
      </c>
      <c r="I5" s="3" t="s">
        <v>22</v>
      </c>
      <c r="J5" s="2">
        <v>1000</v>
      </c>
      <c r="K5" s="2"/>
    </row>
    <row r="6" ht="16.2" spans="6:11">
      <c r="F6" s="2"/>
      <c r="G6" s="2"/>
      <c r="H6" s="2" t="str">
        <f>_xlfn.CONCAT(H5,"Base")</f>
        <v>MaxHpBase</v>
      </c>
      <c r="I6" s="2"/>
      <c r="J6" s="2">
        <f>J5*10+1</f>
        <v>10001</v>
      </c>
      <c r="K6" s="2"/>
    </row>
    <row r="7" ht="16.2" spans="6:11">
      <c r="F7" s="2"/>
      <c r="G7" s="2"/>
      <c r="H7" s="2" t="str">
        <f>_xlfn.CONCAT(H5,"Add")</f>
        <v>MaxHpAdd</v>
      </c>
      <c r="I7" s="2"/>
      <c r="J7" s="2">
        <f>J5*10+2</f>
        <v>10002</v>
      </c>
      <c r="K7" s="2"/>
    </row>
    <row r="8" ht="16.2" spans="6:11">
      <c r="F8" s="2"/>
      <c r="G8" s="2"/>
      <c r="H8" s="2" t="str">
        <f>_xlfn.CONCAT(H5,"Pct")</f>
        <v>MaxHpPct</v>
      </c>
      <c r="I8" s="2"/>
      <c r="J8" s="2">
        <f>J5*10+3</f>
        <v>10003</v>
      </c>
      <c r="K8" s="2"/>
    </row>
    <row r="9" ht="16.2" spans="6:11">
      <c r="F9" s="2"/>
      <c r="G9" s="2"/>
      <c r="H9" s="2" t="str">
        <f>_xlfn.CONCAT(H5,"FinalAdd")</f>
        <v>MaxHpFinalAdd</v>
      </c>
      <c r="I9" s="2"/>
      <c r="J9" s="2">
        <f>J5*10+4</f>
        <v>10004</v>
      </c>
      <c r="K9" s="2"/>
    </row>
    <row r="10" ht="16.2" spans="6:11">
      <c r="F10" s="2"/>
      <c r="G10" s="2"/>
      <c r="H10" s="2" t="str">
        <f>_xlfn.CONCAT(H5,"FinalPct")</f>
        <v>MaxHpFinalPct</v>
      </c>
      <c r="I10" s="2"/>
      <c r="J10" s="2">
        <f>J5*10+5</f>
        <v>10005</v>
      </c>
      <c r="K10" s="2"/>
    </row>
    <row r="11" ht="16.2" spans="6:11">
      <c r="F11" s="2"/>
      <c r="G11" s="2"/>
      <c r="H11" s="2"/>
      <c r="I11" s="2"/>
      <c r="J11" s="2"/>
      <c r="K11" s="2"/>
    </row>
    <row r="12" spans="6:11">
      <c r="F12" s="2"/>
      <c r="G12" s="2"/>
      <c r="H12" s="2" t="s">
        <v>23</v>
      </c>
      <c r="I12" s="3" t="s">
        <v>24</v>
      </c>
      <c r="J12" s="2">
        <v>1002</v>
      </c>
      <c r="K12" s="2"/>
    </row>
    <row r="13" ht="16.2" spans="6:11">
      <c r="F13" s="2"/>
      <c r="G13" s="2"/>
      <c r="H13" s="2" t="str">
        <f>_xlfn.CONCAT(H12,"Base")</f>
        <v>MaxMpBase</v>
      </c>
      <c r="I13" s="2"/>
      <c r="J13" s="2">
        <f>J12*10+1</f>
        <v>10021</v>
      </c>
      <c r="K13" s="2"/>
    </row>
    <row r="14" ht="16.2" spans="6:11">
      <c r="F14" s="2"/>
      <c r="G14" s="2"/>
      <c r="H14" s="2" t="str">
        <f>_xlfn.CONCAT(H12,"Add")</f>
        <v>MaxMpAdd</v>
      </c>
      <c r="I14" s="2"/>
      <c r="J14" s="2">
        <f>J12*10+2</f>
        <v>10022</v>
      </c>
      <c r="K14" s="2"/>
    </row>
    <row r="15" ht="16.2" spans="6:11">
      <c r="F15" s="2"/>
      <c r="G15" s="2"/>
      <c r="H15" s="2" t="str">
        <f>_xlfn.CONCAT(H12,"Pct")</f>
        <v>MaxMpPct</v>
      </c>
      <c r="I15" s="2"/>
      <c r="J15" s="2">
        <f>J12*10+3</f>
        <v>10023</v>
      </c>
      <c r="K15" s="2"/>
    </row>
    <row r="16" ht="16.2" spans="6:11">
      <c r="F16" s="2"/>
      <c r="G16" s="2"/>
      <c r="H16" s="2" t="str">
        <f>_xlfn.CONCAT(H12,"FinalAdd")</f>
        <v>MaxMpFinalAdd</v>
      </c>
      <c r="I16" s="2"/>
      <c r="J16" s="2">
        <f>J12*10+4</f>
        <v>10024</v>
      </c>
      <c r="K16" s="2"/>
    </row>
    <row r="17" ht="16.2" spans="6:11">
      <c r="F17" s="2"/>
      <c r="G17" s="2"/>
      <c r="H17" s="2" t="str">
        <f>_xlfn.CONCAT(H12,"FinalPct")</f>
        <v>MaxMpFinalPct</v>
      </c>
      <c r="I17" s="2"/>
      <c r="J17" s="2">
        <f>J12*10+5</f>
        <v>10025</v>
      </c>
      <c r="K17" s="2"/>
    </row>
    <row r="18" ht="16.2" spans="6:11">
      <c r="F18" s="2"/>
      <c r="G18" s="2"/>
      <c r="H18" s="2"/>
      <c r="I18" s="2"/>
      <c r="J18" s="2"/>
      <c r="K18" s="2"/>
    </row>
    <row r="19" spans="6:11">
      <c r="F19" s="2"/>
      <c r="G19" s="2"/>
      <c r="H19" s="2" t="s">
        <v>25</v>
      </c>
      <c r="I19" s="2" t="s">
        <v>26</v>
      </c>
      <c r="J19" s="2">
        <v>1003</v>
      </c>
      <c r="K19" s="2"/>
    </row>
    <row r="20" ht="16.2" spans="6:11">
      <c r="F20" s="2"/>
      <c r="G20" s="2"/>
      <c r="H20" s="2" t="str">
        <f>_xlfn.CONCAT(H19,"Base")</f>
        <v>ADBase</v>
      </c>
      <c r="I20" s="2"/>
      <c r="J20" s="2">
        <f>J19*10+1</f>
        <v>10031</v>
      </c>
      <c r="K20" s="2"/>
    </row>
    <row r="21" ht="16.2" spans="6:11">
      <c r="F21" s="2"/>
      <c r="G21" s="2"/>
      <c r="H21" s="2" t="str">
        <f>_xlfn.CONCAT(H19,"Add")</f>
        <v>ADAdd</v>
      </c>
      <c r="I21" s="2"/>
      <c r="J21" s="2">
        <f>J19*10+2</f>
        <v>10032</v>
      </c>
      <c r="K21" s="2"/>
    </row>
    <row r="22" ht="16.2" spans="6:11">
      <c r="F22" s="2"/>
      <c r="G22" s="2"/>
      <c r="H22" s="2" t="str">
        <f>_xlfn.CONCAT(H19,"Pct")</f>
        <v>ADPct</v>
      </c>
      <c r="I22" s="2"/>
      <c r="J22" s="2">
        <f>J19*10+3</f>
        <v>10033</v>
      </c>
      <c r="K22" s="2"/>
    </row>
    <row r="23" ht="16.2" spans="6:11">
      <c r="F23" s="2"/>
      <c r="G23" s="2"/>
      <c r="H23" s="2" t="str">
        <f>_xlfn.CONCAT(H19,"FinalAdd")</f>
        <v>ADFinalAdd</v>
      </c>
      <c r="I23" s="2"/>
      <c r="J23" s="2">
        <f>J19*10+4</f>
        <v>10034</v>
      </c>
      <c r="K23" s="2"/>
    </row>
    <row r="24" ht="16.2" spans="6:11">
      <c r="F24" s="2"/>
      <c r="G24" s="2"/>
      <c r="H24" s="2" t="str">
        <f>_xlfn.CONCAT(H19,"FinalPct")</f>
        <v>ADFinalPct</v>
      </c>
      <c r="I24" s="2"/>
      <c r="J24" s="2">
        <f>J19*10+5</f>
        <v>10035</v>
      </c>
      <c r="K24" s="2"/>
    </row>
    <row r="25" ht="16.2" spans="6:11">
      <c r="F25" s="2"/>
      <c r="G25" s="2"/>
      <c r="H25" s="2"/>
      <c r="I25" s="2"/>
      <c r="J25" s="2"/>
      <c r="K25" s="2"/>
    </row>
    <row r="26" spans="6:11">
      <c r="F26" s="2"/>
      <c r="G26" s="2"/>
      <c r="H26" s="2" t="s">
        <v>27</v>
      </c>
      <c r="I26" s="3" t="s">
        <v>28</v>
      </c>
      <c r="J26" s="2">
        <v>1004</v>
      </c>
      <c r="K26" s="2"/>
    </row>
    <row r="27" ht="16.2" spans="6:11">
      <c r="F27" s="2"/>
      <c r="G27" s="2"/>
      <c r="H27" s="2" t="str">
        <f>_xlfn.CONCAT(H26,"Base")</f>
        <v>APBase</v>
      </c>
      <c r="I27" s="2"/>
      <c r="J27" s="2">
        <f>J26*10+1</f>
        <v>10041</v>
      </c>
      <c r="K27" s="2"/>
    </row>
    <row r="28" ht="16.2" spans="6:11">
      <c r="F28" s="2"/>
      <c r="G28" s="2"/>
      <c r="H28" s="2" t="str">
        <f>_xlfn.CONCAT(H26,"Add")</f>
        <v>APAdd</v>
      </c>
      <c r="I28" s="2"/>
      <c r="J28" s="2">
        <f>J26*10+2</f>
        <v>10042</v>
      </c>
      <c r="K28" s="2"/>
    </row>
    <row r="29" ht="16.2" spans="6:11">
      <c r="F29" s="2"/>
      <c r="G29" s="2"/>
      <c r="H29" s="2" t="str">
        <f>_xlfn.CONCAT(H26,"Pct")</f>
        <v>APPct</v>
      </c>
      <c r="I29" s="2"/>
      <c r="J29" s="2">
        <f>J26*10+3</f>
        <v>10043</v>
      </c>
      <c r="K29" s="2"/>
    </row>
    <row r="30" ht="16.2" spans="6:11">
      <c r="F30" s="2"/>
      <c r="G30" s="2"/>
      <c r="H30" s="2" t="str">
        <f>_xlfn.CONCAT(H26,"FinalAdd")</f>
        <v>APFinalAdd</v>
      </c>
      <c r="I30" s="2"/>
      <c r="J30" s="2">
        <f>J26*10+4</f>
        <v>10044</v>
      </c>
      <c r="K30" s="2"/>
    </row>
    <row r="31" ht="16.2" spans="6:11">
      <c r="F31" s="2"/>
      <c r="G31" s="2"/>
      <c r="H31" s="2" t="str">
        <f>_xlfn.CONCAT(H26,"FinalPct")</f>
        <v>APFinalPct</v>
      </c>
      <c r="I31" s="2"/>
      <c r="J31" s="2">
        <f>J26*10+5</f>
        <v>10045</v>
      </c>
      <c r="K31" s="2"/>
    </row>
    <row r="32" ht="16.2" spans="6:11">
      <c r="F32" s="2"/>
      <c r="G32" s="2"/>
      <c r="H32" s="2"/>
      <c r="I32" s="2"/>
      <c r="J32" s="2"/>
      <c r="K32" s="2"/>
    </row>
    <row r="33" spans="6:11">
      <c r="F33" s="2"/>
      <c r="G33" s="2"/>
      <c r="H33" s="2" t="s">
        <v>29</v>
      </c>
      <c r="I33" s="2" t="s">
        <v>30</v>
      </c>
      <c r="J33" s="2">
        <v>1011</v>
      </c>
      <c r="K33" s="2"/>
    </row>
    <row r="34" ht="16.2" spans="6:11">
      <c r="F34" s="2"/>
      <c r="G34" s="2"/>
      <c r="H34" s="2" t="str">
        <f>_xlfn.CONCAT(H33,"Base")</f>
        <v>DEFBase</v>
      </c>
      <c r="I34" s="2"/>
      <c r="J34" s="2">
        <f>J33*10+1</f>
        <v>10111</v>
      </c>
      <c r="K34" s="2"/>
    </row>
    <row r="35" ht="16.2" spans="6:11">
      <c r="F35" s="2"/>
      <c r="G35" s="2"/>
      <c r="H35" s="2" t="str">
        <f>_xlfn.CONCAT(H33,"Add")</f>
        <v>DEFAdd</v>
      </c>
      <c r="I35" s="2"/>
      <c r="J35" s="2">
        <f>J33*10+2</f>
        <v>10112</v>
      </c>
      <c r="K35" s="2"/>
    </row>
    <row r="36" ht="16.2" spans="6:11">
      <c r="F36" s="2"/>
      <c r="G36" s="2"/>
      <c r="H36" s="2" t="str">
        <f>_xlfn.CONCAT(H33,"Pct")</f>
        <v>DEFPct</v>
      </c>
      <c r="I36" s="2"/>
      <c r="J36" s="2">
        <f>J33*10+3</f>
        <v>10113</v>
      </c>
      <c r="K36" s="2"/>
    </row>
    <row r="37" ht="16.2" spans="6:11">
      <c r="F37" s="2"/>
      <c r="G37" s="2"/>
      <c r="H37" s="2" t="str">
        <f>_xlfn.CONCAT(H33,"FinalAdd")</f>
        <v>DEFFinalAdd</v>
      </c>
      <c r="I37" s="2"/>
      <c r="J37" s="2">
        <f>J33*10+4</f>
        <v>10114</v>
      </c>
      <c r="K37" s="2"/>
    </row>
    <row r="38" ht="16.2" spans="6:11">
      <c r="F38" s="2"/>
      <c r="G38" s="2"/>
      <c r="H38" s="2" t="str">
        <f>_xlfn.CONCAT(H33,"FinalPct")</f>
        <v>DEFFinalPct</v>
      </c>
      <c r="I38" s="2"/>
      <c r="J38" s="2">
        <f>J33*10+5</f>
        <v>10115</v>
      </c>
      <c r="K38" s="2"/>
    </row>
    <row r="39" ht="16.2" spans="6:11">
      <c r="F39" s="2"/>
      <c r="G39" s="2"/>
      <c r="H39" s="2" t="s">
        <v>31</v>
      </c>
      <c r="I39" s="2"/>
      <c r="J39" s="2">
        <v>1012</v>
      </c>
      <c r="K39" s="2"/>
    </row>
    <row r="40" ht="16.2" spans="6:11">
      <c r="F40" s="2"/>
      <c r="G40" s="2"/>
      <c r="H40" s="2"/>
      <c r="I40" s="2"/>
      <c r="J40" s="2"/>
      <c r="K40" s="2"/>
    </row>
    <row r="41" spans="6:11">
      <c r="F41" s="2"/>
      <c r="G41" s="2"/>
      <c r="H41" s="2" t="s">
        <v>32</v>
      </c>
      <c r="I41" s="2" t="s">
        <v>33</v>
      </c>
      <c r="J41" s="2">
        <v>1013</v>
      </c>
      <c r="K41" s="2"/>
    </row>
    <row r="42" ht="16.2" spans="6:11">
      <c r="F42" s="2"/>
      <c r="G42" s="2"/>
      <c r="H42" s="2" t="str">
        <f>_xlfn.CONCAT(H41,"Base")</f>
        <v>MDEFBase</v>
      </c>
      <c r="I42" s="2"/>
      <c r="J42" s="2">
        <f>J41*10+1</f>
        <v>10131</v>
      </c>
      <c r="K42" s="2"/>
    </row>
    <row r="43" ht="16.2" spans="6:11">
      <c r="F43" s="2"/>
      <c r="G43" s="2"/>
      <c r="H43" s="2" t="str">
        <f>_xlfn.CONCAT(H41,"Add")</f>
        <v>MDEFAdd</v>
      </c>
      <c r="I43" s="2"/>
      <c r="J43" s="2">
        <f>J41*10+2</f>
        <v>10132</v>
      </c>
      <c r="K43" s="2"/>
    </row>
    <row r="44" ht="16.2" spans="6:11">
      <c r="F44" s="2"/>
      <c r="G44" s="2"/>
      <c r="H44" s="2" t="str">
        <f>_xlfn.CONCAT(H41,"Pct")</f>
        <v>MDEFPct</v>
      </c>
      <c r="I44" s="2"/>
      <c r="J44" s="2">
        <f>J41*10+3</f>
        <v>10133</v>
      </c>
      <c r="K44" s="2"/>
    </row>
    <row r="45" ht="16.2" spans="6:11">
      <c r="F45" s="2"/>
      <c r="G45" s="2"/>
      <c r="H45" s="2" t="str">
        <f>_xlfn.CONCAT(H41,"FinalAdd")</f>
        <v>MDEFFinalAdd</v>
      </c>
      <c r="I45" s="2"/>
      <c r="J45" s="2">
        <f>J41*10+4</f>
        <v>10134</v>
      </c>
      <c r="K45" s="2"/>
    </row>
    <row r="46" ht="16.2" spans="6:11">
      <c r="F46" s="2"/>
      <c r="G46" s="2"/>
      <c r="H46" s="2" t="str">
        <f>_xlfn.CONCAT(H41,"FinalPct")</f>
        <v>MDEFFinalPct</v>
      </c>
      <c r="I46" s="2"/>
      <c r="J46" s="2">
        <f>J41*10+5</f>
        <v>10135</v>
      </c>
      <c r="K46" s="2"/>
    </row>
    <row r="47" ht="16.2" spans="6:11">
      <c r="F47" s="2"/>
      <c r="G47" s="2"/>
      <c r="H47" s="2"/>
      <c r="I47" s="2"/>
      <c r="J47" s="2"/>
      <c r="K47" s="2"/>
    </row>
    <row r="48" spans="6:11">
      <c r="F48" s="2"/>
      <c r="G48" s="2"/>
      <c r="H48" s="2" t="s">
        <v>34</v>
      </c>
      <c r="I48" s="2" t="s">
        <v>35</v>
      </c>
      <c r="J48" s="2">
        <v>1014</v>
      </c>
      <c r="K48" s="2"/>
    </row>
    <row r="49" ht="16.2" spans="6:11">
      <c r="F49" s="2"/>
      <c r="G49" s="2"/>
      <c r="H49" s="2" t="str">
        <f>_xlfn.CONCAT(H48,"Base")</f>
        <v>RateBase</v>
      </c>
      <c r="I49" s="2"/>
      <c r="J49" s="2">
        <f>J48*10+1</f>
        <v>10141</v>
      </c>
      <c r="K49" s="2"/>
    </row>
    <row r="50" ht="16.2" spans="6:11">
      <c r="F50" s="2"/>
      <c r="G50" s="2"/>
      <c r="H50" s="2" t="str">
        <f>_xlfn.CONCAT(H48,"Add")</f>
        <v>RateAdd</v>
      </c>
      <c r="I50" s="2"/>
      <c r="J50" s="2">
        <f>J48*10+2</f>
        <v>10142</v>
      </c>
      <c r="K50" s="2"/>
    </row>
    <row r="51" ht="16.2" spans="6:11">
      <c r="F51" s="2"/>
      <c r="G51" s="2"/>
      <c r="H51" s="2" t="str">
        <f>_xlfn.CONCAT(H48,"Pct")</f>
        <v>RatePct</v>
      </c>
      <c r="I51" s="2"/>
      <c r="J51" s="2">
        <f>J48*10+3</f>
        <v>10143</v>
      </c>
      <c r="K51" s="2"/>
    </row>
    <row r="52" ht="16.2" spans="6:11">
      <c r="F52" s="2"/>
      <c r="G52" s="2"/>
      <c r="H52" s="2" t="str">
        <f>_xlfn.CONCAT(H48,"FinalAdd")</f>
        <v>RateFinalAdd</v>
      </c>
      <c r="I52" s="2"/>
      <c r="J52" s="2">
        <f>J48*10+4</f>
        <v>10144</v>
      </c>
      <c r="K52" s="2"/>
    </row>
    <row r="53" ht="16.2" spans="6:11">
      <c r="F53" s="2"/>
      <c r="G53" s="2"/>
      <c r="H53" s="2" t="str">
        <f>_xlfn.CONCAT(H48,"FinalPct")</f>
        <v>RateFinalPct</v>
      </c>
      <c r="I53" s="2"/>
      <c r="J53" s="2">
        <f>J48*10+5</f>
        <v>10145</v>
      </c>
      <c r="K53" s="2"/>
    </row>
    <row r="54" ht="16.2" spans="6:11">
      <c r="F54" s="2"/>
      <c r="G54" s="2"/>
      <c r="H54" s="2"/>
      <c r="I54" s="2"/>
      <c r="J54" s="2"/>
      <c r="K54" s="2"/>
    </row>
    <row r="55" spans="6:11">
      <c r="F55" s="2"/>
      <c r="G55" s="2"/>
      <c r="H55" s="2" t="s">
        <v>36</v>
      </c>
      <c r="I55" s="2" t="s">
        <v>37</v>
      </c>
      <c r="J55" s="2">
        <v>1015</v>
      </c>
      <c r="K55" s="2"/>
    </row>
    <row r="56" ht="16.2" spans="6:11">
      <c r="F56" s="2"/>
      <c r="G56" s="2"/>
      <c r="H56" s="2" t="str">
        <f>_xlfn.CONCAT(H55,"Base")</f>
        <v>CritBase</v>
      </c>
      <c r="I56" s="2"/>
      <c r="J56" s="2">
        <f>J55*10+1</f>
        <v>10151</v>
      </c>
      <c r="K56" s="2"/>
    </row>
    <row r="57" ht="16.2" spans="6:11">
      <c r="F57" s="2"/>
      <c r="G57" s="2"/>
      <c r="H57" s="2" t="str">
        <f>_xlfn.CONCAT(H55,"Add")</f>
        <v>CritAdd</v>
      </c>
      <c r="I57" s="2"/>
      <c r="J57" s="2">
        <f>J55*10+2</f>
        <v>10152</v>
      </c>
      <c r="K57" s="2"/>
    </row>
    <row r="58" ht="16.2" spans="6:11">
      <c r="F58" s="2"/>
      <c r="G58" s="2"/>
      <c r="H58" s="2" t="str">
        <f>_xlfn.CONCAT(H55,"Pct")</f>
        <v>CritPct</v>
      </c>
      <c r="I58" s="2"/>
      <c r="J58" s="2">
        <f>J55*10+3</f>
        <v>10153</v>
      </c>
      <c r="K58" s="2"/>
    </row>
    <row r="59" ht="16.2" spans="6:11">
      <c r="F59" s="2"/>
      <c r="G59" s="2"/>
      <c r="H59" s="2" t="str">
        <f>_xlfn.CONCAT(H55,"FinalAdd")</f>
        <v>CritFinalAdd</v>
      </c>
      <c r="I59" s="2"/>
      <c r="J59" s="2">
        <f>J55*10+4</f>
        <v>10154</v>
      </c>
      <c r="K59" s="2"/>
    </row>
    <row r="60" ht="16.2" spans="6:11">
      <c r="F60" s="2"/>
      <c r="G60" s="2"/>
      <c r="H60" s="2" t="str">
        <f>_xlfn.CONCAT(H55,"FinalPct")</f>
        <v>CritFinalPct</v>
      </c>
      <c r="I60" s="2"/>
      <c r="J60" s="2">
        <f>J55*10+5</f>
        <v>10155</v>
      </c>
      <c r="K60" s="2"/>
    </row>
    <row r="61" ht="16.2" spans="6:11">
      <c r="F61" s="2"/>
      <c r="G61" s="2"/>
      <c r="H61" s="2"/>
      <c r="I61" s="2"/>
      <c r="J61" s="2"/>
      <c r="K61" s="2"/>
    </row>
    <row r="62" ht="16.2" spans="6:11">
      <c r="F62" s="2"/>
      <c r="G62" s="2"/>
      <c r="H62" s="2"/>
      <c r="I62" s="2"/>
      <c r="J62" s="2"/>
      <c r="K62" s="2"/>
    </row>
    <row r="63" spans="6:11">
      <c r="F63" s="2"/>
      <c r="G63" s="2"/>
      <c r="H63" s="2" t="s">
        <v>38</v>
      </c>
      <c r="I63" s="2" t="s">
        <v>39</v>
      </c>
      <c r="J63" s="2">
        <v>1017</v>
      </c>
      <c r="K63" s="2"/>
    </row>
    <row r="64" ht="16.2" spans="6:11">
      <c r="F64" s="2"/>
      <c r="G64" s="2"/>
      <c r="H64" s="2" t="str">
        <f>_xlfn.CONCAT(H63,"Base")</f>
        <v>DodgeBase</v>
      </c>
      <c r="I64" s="2"/>
      <c r="J64" s="2">
        <f>J63*10+1</f>
        <v>10171</v>
      </c>
      <c r="K64" s="2"/>
    </row>
    <row r="65" ht="16.2" spans="6:11">
      <c r="F65" s="2"/>
      <c r="G65" s="2"/>
      <c r="H65" s="2" t="str">
        <f>_xlfn.CONCAT(H63,"Add")</f>
        <v>DodgeAdd</v>
      </c>
      <c r="I65" s="2"/>
      <c r="J65" s="2">
        <f>J63*10+2</f>
        <v>10172</v>
      </c>
      <c r="K65" s="2"/>
    </row>
    <row r="66" ht="16.2" spans="6:11">
      <c r="F66" s="2"/>
      <c r="G66" s="2"/>
      <c r="H66" s="2" t="str">
        <f>_xlfn.CONCAT(H63,"Pct")</f>
        <v>DodgePct</v>
      </c>
      <c r="I66" s="2"/>
      <c r="J66" s="2">
        <f>J63*10+3</f>
        <v>10173</v>
      </c>
      <c r="K66" s="2"/>
    </row>
    <row r="67" ht="16.2" spans="6:11">
      <c r="F67" s="2"/>
      <c r="G67" s="2"/>
      <c r="H67" s="2" t="str">
        <f>_xlfn.CONCAT(H63,"FinalAdd")</f>
        <v>DodgeFinalAdd</v>
      </c>
      <c r="I67" s="2"/>
      <c r="J67" s="2">
        <f>J63*10+4</f>
        <v>10174</v>
      </c>
      <c r="K67" s="2"/>
    </row>
    <row r="68" ht="16.2" spans="6:11">
      <c r="F68" s="2"/>
      <c r="G68" s="2"/>
      <c r="H68" s="2" t="str">
        <f>_xlfn.CONCAT(H63,"FinalPct")</f>
        <v>DodgeFinalPct</v>
      </c>
      <c r="I68" s="2"/>
      <c r="J68" s="2">
        <f>J63*10+5</f>
        <v>10175</v>
      </c>
      <c r="K68" s="2"/>
    </row>
    <row r="69" ht="16.2" spans="6:11">
      <c r="F69" s="2"/>
      <c r="G69" s="2"/>
      <c r="H69" s="2"/>
      <c r="I69" s="2"/>
      <c r="J69" s="2"/>
      <c r="K69" s="2"/>
    </row>
    <row r="70" ht="16.2" spans="6:11">
      <c r="F70" s="2"/>
      <c r="G70" s="2"/>
      <c r="H70" s="2"/>
      <c r="I70" s="2"/>
      <c r="J70" s="2"/>
      <c r="K70" s="2"/>
    </row>
    <row r="71" spans="6:11">
      <c r="F71" s="2"/>
      <c r="G71" s="2"/>
      <c r="H71" s="2" t="s">
        <v>40</v>
      </c>
      <c r="I71" s="2" t="s">
        <v>41</v>
      </c>
      <c r="J71" s="2">
        <v>1019</v>
      </c>
      <c r="K71" s="2"/>
    </row>
    <row r="72" ht="16.2" spans="6:11">
      <c r="F72" s="2"/>
      <c r="G72" s="2"/>
      <c r="H72" s="2" t="str">
        <f>_xlfn.CONCAT(H71,"Base")</f>
        <v>SpeedBase</v>
      </c>
      <c r="I72" s="2"/>
      <c r="J72" s="2">
        <f>J71*10+1</f>
        <v>10191</v>
      </c>
      <c r="K72" s="2"/>
    </row>
    <row r="73" ht="16.2" spans="6:11">
      <c r="F73" s="2"/>
      <c r="G73" s="2"/>
      <c r="H73" s="2" t="str">
        <f>_xlfn.CONCAT(H71,"Add")</f>
        <v>SpeedAdd</v>
      </c>
      <c r="I73" s="2"/>
      <c r="J73" s="2">
        <f>J71*10+2</f>
        <v>10192</v>
      </c>
      <c r="K73" s="2"/>
    </row>
    <row r="74" ht="16.2" spans="6:11">
      <c r="F74" s="2"/>
      <c r="G74" s="2"/>
      <c r="H74" s="2" t="str">
        <f>_xlfn.CONCAT(H71,"Pct")</f>
        <v>SpeedPct</v>
      </c>
      <c r="I74" s="2"/>
      <c r="J74" s="2">
        <f>J71*10+3</f>
        <v>10193</v>
      </c>
      <c r="K74" s="2"/>
    </row>
    <row r="75" ht="16.2" spans="6:11">
      <c r="F75" s="2"/>
      <c r="G75" s="2"/>
      <c r="H75" s="2" t="str">
        <f>_xlfn.CONCAT(H71,"FinalAdd")</f>
        <v>SpeedFinalAdd</v>
      </c>
      <c r="I75" s="2"/>
      <c r="J75" s="2">
        <f>J71*10+4</f>
        <v>10194</v>
      </c>
      <c r="K75" s="2"/>
    </row>
    <row r="76" ht="16.2" spans="6:11">
      <c r="F76" s="2"/>
      <c r="G76" s="2"/>
      <c r="H76" s="2" t="str">
        <f>_xlfn.CONCAT(H71,"FinalPct")</f>
        <v>SpeedFinalPct</v>
      </c>
      <c r="I76" s="2"/>
      <c r="J76" s="2">
        <f>J71*10+5</f>
        <v>10195</v>
      </c>
      <c r="K76" s="2"/>
    </row>
    <row r="77" ht="16.2" spans="6:11">
      <c r="F77" s="2"/>
      <c r="G77" s="2"/>
      <c r="H77" s="2"/>
      <c r="I77" s="2"/>
      <c r="J77" s="2"/>
      <c r="K77" s="2"/>
    </row>
    <row r="78" spans="6:11">
      <c r="F78" s="2"/>
      <c r="G78" s="2"/>
      <c r="H78" s="2" t="s">
        <v>42</v>
      </c>
      <c r="I78" s="2" t="s">
        <v>43</v>
      </c>
      <c r="J78" s="2">
        <v>1020</v>
      </c>
      <c r="K78" s="2"/>
    </row>
    <row r="79" ht="16.2" spans="6:11">
      <c r="F79" s="2"/>
      <c r="G79" s="2"/>
      <c r="H79" s="2" t="str">
        <f>_xlfn.CONCAT(H78,"Base")</f>
        <v>AOIBase</v>
      </c>
      <c r="I79" s="2"/>
      <c r="J79" s="2">
        <f>J78*10+1</f>
        <v>10201</v>
      </c>
      <c r="K79" s="2"/>
    </row>
    <row r="80" ht="16.2" spans="6:11">
      <c r="F80" s="2"/>
      <c r="G80" s="2"/>
      <c r="H80" s="2" t="str">
        <f>_xlfn.CONCAT(H78,"Add")</f>
        <v>AOIAdd</v>
      </c>
      <c r="I80" s="2"/>
      <c r="J80" s="2">
        <f>J78*10+2</f>
        <v>10202</v>
      </c>
      <c r="K80" s="2"/>
    </row>
    <row r="81" ht="16.2" spans="6:11">
      <c r="F81" s="2"/>
      <c r="G81" s="2"/>
      <c r="H81" s="2" t="str">
        <f>_xlfn.CONCAT(H78,"Pct")</f>
        <v>AOIPct</v>
      </c>
      <c r="I81" s="2"/>
      <c r="J81" s="2">
        <f>J78*10+3</f>
        <v>10203</v>
      </c>
      <c r="K81" s="2"/>
    </row>
    <row r="82" ht="16.2" spans="6:11">
      <c r="F82" s="2"/>
      <c r="G82" s="2"/>
      <c r="H82" s="2" t="str">
        <f>_xlfn.CONCAT(H78,"FinalAdd")</f>
        <v>AOIFinalAdd</v>
      </c>
      <c r="I82" s="2"/>
      <c r="J82" s="2">
        <f>J78*10+4</f>
        <v>10204</v>
      </c>
      <c r="K82" s="2"/>
    </row>
    <row r="83" ht="16.2" spans="6:11">
      <c r="F83" s="2"/>
      <c r="G83" s="2"/>
      <c r="H83" s="2" t="str">
        <f>_xlfn.CONCAT(H78,"FinalPct")</f>
        <v>AOIFinalPct</v>
      </c>
      <c r="I83" s="2"/>
      <c r="J83" s="2">
        <f>J78*10+5</f>
        <v>10205</v>
      </c>
      <c r="K83" s="2"/>
    </row>
    <row r="84" ht="16.2" spans="6:11">
      <c r="F84" s="2"/>
      <c r="G84" s="2"/>
      <c r="H84" s="2"/>
      <c r="I84" s="2"/>
      <c r="J84" s="2"/>
      <c r="K84" s="2"/>
    </row>
    <row r="85" ht="16.2" spans="6:11">
      <c r="F85" s="2"/>
      <c r="G85" s="2"/>
      <c r="H85" s="2" t="s">
        <v>44</v>
      </c>
      <c r="I85" s="2"/>
      <c r="J85" s="2">
        <v>3000</v>
      </c>
      <c r="K85" s="2"/>
    </row>
    <row r="86" spans="6:11">
      <c r="F86" s="2"/>
      <c r="G86" s="2"/>
      <c r="H86" s="2" t="s">
        <v>45</v>
      </c>
      <c r="I86" s="2" t="s">
        <v>46</v>
      </c>
      <c r="K86" s="2"/>
    </row>
    <row r="87" spans="6:11">
      <c r="F87" s="2"/>
      <c r="G87" s="2"/>
      <c r="H87" s="2" t="s">
        <v>47</v>
      </c>
      <c r="I87" s="2" t="s">
        <v>48</v>
      </c>
      <c r="K87" s="2"/>
    </row>
    <row r="88" spans="6:11">
      <c r="F88" s="2"/>
      <c r="G88" s="2"/>
      <c r="H88" s="2" t="s">
        <v>49</v>
      </c>
      <c r="I88" s="2" t="s">
        <v>50</v>
      </c>
      <c r="K88" s="2"/>
    </row>
    <row r="89" spans="6:11">
      <c r="F89" s="2"/>
      <c r="G89" s="2"/>
      <c r="H89" s="2" t="s">
        <v>51</v>
      </c>
      <c r="I89" s="2" t="s">
        <v>52</v>
      </c>
      <c r="K89" s="2"/>
    </row>
    <row r="90" spans="6:11">
      <c r="F90" s="2"/>
      <c r="H90" s="2" t="s">
        <v>53</v>
      </c>
      <c r="I90" s="3" t="s">
        <v>54</v>
      </c>
      <c r="K90" s="2"/>
    </row>
    <row r="91" spans="6:11">
      <c r="F91" s="2"/>
      <c r="H91" s="2" t="s">
        <v>55</v>
      </c>
      <c r="I91" s="3" t="s">
        <v>56</v>
      </c>
      <c r="K91" s="2"/>
    </row>
    <row r="92" spans="6:11">
      <c r="F92" s="2"/>
      <c r="G92" s="2"/>
      <c r="H92" s="2" t="s">
        <v>57</v>
      </c>
      <c r="I92" s="2" t="s">
        <v>58</v>
      </c>
      <c r="K92" s="2"/>
    </row>
    <row r="93" spans="6:11">
      <c r="F93" s="2"/>
      <c r="G93" s="2"/>
      <c r="H93" s="2" t="s">
        <v>59</v>
      </c>
      <c r="I93" s="2" t="s">
        <v>60</v>
      </c>
      <c r="K93" s="2"/>
    </row>
    <row r="94" ht="16.2" spans="6:11">
      <c r="F94" s="2"/>
      <c r="G94" s="2"/>
      <c r="H94" s="2" t="s">
        <v>61</v>
      </c>
      <c r="I94" s="2"/>
      <c r="J94" s="2"/>
      <c r="K94" s="2"/>
    </row>
    <row r="95" ht="16.2" spans="6:11">
      <c r="F95" s="2"/>
      <c r="G95" s="2"/>
      <c r="H95" s="2" t="s">
        <v>62</v>
      </c>
      <c r="I95" s="2"/>
      <c r="J95" s="2"/>
      <c r="K95" s="2"/>
    </row>
    <row r="96" ht="16.2" spans="6:11">
      <c r="F96" s="2"/>
      <c r="G96" s="2"/>
      <c r="H96" s="2" t="s">
        <v>63</v>
      </c>
      <c r="I96" s="2"/>
      <c r="J96" s="2"/>
      <c r="K96" s="2"/>
    </row>
    <row r="97" ht="16.2" spans="6:11">
      <c r="F97" s="2"/>
      <c r="G97" s="2"/>
      <c r="H97" s="2" t="s">
        <v>64</v>
      </c>
      <c r="I97" s="2"/>
      <c r="J97" s="2"/>
      <c r="K97" s="2"/>
    </row>
    <row r="98" spans="6:11">
      <c r="F98" s="2"/>
      <c r="G98" s="2"/>
      <c r="H98" s="2" t="s">
        <v>65</v>
      </c>
      <c r="I98" s="2" t="s">
        <v>66</v>
      </c>
      <c r="K98" s="2"/>
    </row>
    <row r="99" spans="6:11">
      <c r="F99" s="2"/>
      <c r="G99" s="2"/>
      <c r="H99" s="2" t="s">
        <v>67</v>
      </c>
      <c r="I99" s="2" t="s">
        <v>68</v>
      </c>
      <c r="K99" s="2"/>
    </row>
    <row r="100" spans="6:11">
      <c r="F100" s="2"/>
      <c r="G100" s="2"/>
      <c r="H100" s="2" t="s">
        <v>69</v>
      </c>
      <c r="I100" s="2" t="s">
        <v>70</v>
      </c>
      <c r="K100" s="2"/>
    </row>
    <row r="101" spans="6:11">
      <c r="F101" s="2"/>
      <c r="G101" s="2"/>
      <c r="H101" s="2" t="s">
        <v>71</v>
      </c>
      <c r="I101" s="2" t="s">
        <v>72</v>
      </c>
      <c r="K101" s="2"/>
    </row>
  </sheetData>
  <mergeCells count="1">
    <mergeCell ref="H1:L1"/>
  </mergeCells>
  <pageMargins left="0.7" right="0.7" top="0.75" bottom="0.75" header="0.3" footer="0.3"/>
  <pageSetup paperSize="9" orientation="portrait"/>
  <headerFooter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</dc:creator>
  <cp:lastModifiedBy>缘丿谁懂我一生</cp:lastModifiedBy>
  <dcterms:created xsi:type="dcterms:W3CDTF">2021-08-04T03:08:00Z</dcterms:created>
  <dcterms:modified xsi:type="dcterms:W3CDTF">2023-10-05T09:24:18Z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E0CD3C9E2FD94CF2BBD2DD4820B699EA_12</vt:lpwstr>
  </property>
  <property fmtid="{D5CDD505-2E9C-101B-9397-08002B2CF9AE}" pid="3" name="KSOProductBuildVer">
    <vt:lpwstr>2052-11.8.2.12094</vt:lpwstr>
  </property>
</Properties>
</file>