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S\水资源公报\"/>
    </mc:Choice>
  </mc:AlternateContent>
  <xr:revisionPtr revIDLastSave="0" documentId="13_ncr:1_{0A273A8B-DC79-4E6F-98FD-9A1CCA90554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3" i="1"/>
  <c r="S2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3" i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12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</calcChain>
</file>

<file path=xl/sharedStrings.xml><?xml version="1.0" encoding="utf-8"?>
<sst xmlns="http://schemas.openxmlformats.org/spreadsheetml/2006/main" count="43" uniqueCount="23">
  <si>
    <t>%</t>
    <phoneticPr fontId="3" type="noConversion"/>
  </si>
  <si>
    <r>
      <rPr>
        <sz val="11"/>
        <color theme="1"/>
        <rFont val="等线"/>
        <family val="2"/>
      </rPr>
      <t>亿方</t>
    </r>
    <phoneticPr fontId="3" type="noConversion"/>
  </si>
  <si>
    <t>亿方</t>
  </si>
  <si>
    <r>
      <rPr>
        <sz val="11"/>
        <color theme="1"/>
        <rFont val="宋体"/>
        <family val="3"/>
        <charset val="134"/>
      </rPr>
      <t>年份</t>
    </r>
    <phoneticPr fontId="1" type="noConversion"/>
  </si>
  <si>
    <r>
      <rPr>
        <sz val="11"/>
        <color theme="1"/>
        <rFont val="宋体"/>
        <family val="3"/>
        <charset val="134"/>
      </rPr>
      <t>总供水量</t>
    </r>
    <phoneticPr fontId="3" type="noConversion"/>
  </si>
  <si>
    <r>
      <rPr>
        <sz val="11"/>
        <color theme="1"/>
        <rFont val="宋体"/>
        <family val="3"/>
        <charset val="134"/>
      </rPr>
      <t>其他水源</t>
    </r>
    <phoneticPr fontId="3" type="noConversion"/>
  </si>
  <si>
    <r>
      <rPr>
        <sz val="11"/>
        <color theme="1"/>
        <rFont val="宋体"/>
        <family val="3"/>
        <charset val="134"/>
      </rPr>
      <t>用水总量</t>
    </r>
    <phoneticPr fontId="3" type="noConversion"/>
  </si>
  <si>
    <r>
      <rPr>
        <sz val="11"/>
        <color theme="1"/>
        <rFont val="宋体"/>
        <family val="3"/>
        <charset val="134"/>
      </rPr>
      <t>农业用水</t>
    </r>
    <phoneticPr fontId="3" type="noConversion"/>
  </si>
  <si>
    <r>
      <rPr>
        <sz val="11"/>
        <color theme="1"/>
        <rFont val="宋体"/>
        <family val="3"/>
        <charset val="134"/>
      </rPr>
      <t>工业用水</t>
    </r>
    <phoneticPr fontId="3" type="noConversion"/>
  </si>
  <si>
    <r>
      <rPr>
        <sz val="11"/>
        <color theme="1"/>
        <rFont val="宋体"/>
        <family val="3"/>
        <charset val="134"/>
      </rPr>
      <t>生活用水</t>
    </r>
    <phoneticPr fontId="3" type="noConversion"/>
  </si>
  <si>
    <r>
      <rPr>
        <sz val="11"/>
        <color theme="1"/>
        <rFont val="宋体"/>
        <family val="3"/>
        <charset val="134"/>
      </rPr>
      <t>生态用水</t>
    </r>
    <phoneticPr fontId="3" type="noConversion"/>
  </si>
  <si>
    <r>
      <rPr>
        <sz val="11"/>
        <color theme="1"/>
        <rFont val="宋体"/>
        <family val="3"/>
        <charset val="134"/>
      </rPr>
      <t>用水消耗</t>
    </r>
    <phoneticPr fontId="3" type="noConversion"/>
  </si>
  <si>
    <r>
      <rPr>
        <sz val="11"/>
        <color theme="1"/>
        <rFont val="宋体"/>
        <family val="3"/>
        <charset val="134"/>
      </rPr>
      <t>农业用水量</t>
    </r>
    <phoneticPr fontId="3" type="noConversion"/>
  </si>
  <si>
    <t>农业耗水率</t>
    <phoneticPr fontId="1" type="noConversion"/>
  </si>
  <si>
    <t>工业耗水率</t>
    <phoneticPr fontId="1" type="noConversion"/>
  </si>
  <si>
    <t>生活耗水率</t>
    <phoneticPr fontId="1" type="noConversion"/>
  </si>
  <si>
    <t>生态耗水率</t>
    <phoneticPr fontId="1" type="noConversion"/>
  </si>
  <si>
    <t>其他水源</t>
  </si>
  <si>
    <t>工业耗水</t>
  </si>
  <si>
    <t>生活耗水</t>
  </si>
  <si>
    <t>排污量</t>
  </si>
  <si>
    <t>其他水源/排污</t>
  </si>
  <si>
    <t>其他水源/工业生活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</si>
</sst>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_ "/>
    <numFmt numFmtId="166" formatCode="0_);[Red]\(0\)"/>
    <numFmt numFmtId="167" formatCode="0.0_);[Red]\(0.0\)"/>
    <numFmt numFmtId="169" formatCode="0_ ;\-0\ "/>
  </numFmts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Arial"/>
      <family val="2"/>
    </font>
    <font>
      <sz val="9"/>
      <name val="Calibri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等线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6" fontId="2" fillId="0" borderId="0" xfId="0" applyNumberFormat="1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top" wrapText="1"/>
    </xf>
    <xf numFmtId="166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top" wrapText="1"/>
    </xf>
    <xf numFmtId="167" fontId="2" fillId="0" borderId="0" xfId="0" applyNumberFormat="1" applyFont="1" applyAlignment="1">
      <alignment horizontal="center" vertical="center"/>
    </xf>
    <xf numFmtId="0" fontId="4" fillId="5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2" fontId="5" fillId="0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169" fontId="2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tabSelected="1"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W9" sqref="W9"/>
    </sheetView>
  </sheetViews>
  <sheetFormatPr defaultRowHeight="14.4"/>
  <cols>
    <col min="1" max="1" width="6" style="2" bestFit="1" customWidth="1"/>
    <col min="2" max="2" width="7.6640625" style="2" bestFit="1" customWidth="1"/>
    <col min="3" max="3" width="7.6640625" style="2" customWidth="1"/>
    <col min="4" max="4" width="8.6640625" style="2" customWidth="1"/>
    <col min="5" max="5" width="7.6640625" style="2" bestFit="1" customWidth="1"/>
    <col min="6" max="8" width="7.6640625" style="2" hidden="1" customWidth="1"/>
    <col min="9" max="9" width="11.109375" style="2" hidden="1" customWidth="1"/>
    <col min="10" max="14" width="7.6640625" style="2" bestFit="1" customWidth="1"/>
    <col min="15" max="22" width="8.88671875" style="2"/>
    <col min="23" max="23" width="10.88671875" style="2" customWidth="1"/>
    <col min="24" max="16384" width="8.88671875" style="2"/>
  </cols>
  <sheetData>
    <row r="1" spans="1:23" s="4" customFormat="1" ht="28.8">
      <c r="A1" s="25" t="s">
        <v>3</v>
      </c>
      <c r="B1" s="14" t="s">
        <v>4</v>
      </c>
      <c r="C1" s="14" t="s">
        <v>5</v>
      </c>
      <c r="D1" s="19" t="s">
        <v>17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11</v>
      </c>
      <c r="K1" s="13" t="s">
        <v>12</v>
      </c>
      <c r="L1" s="13" t="s">
        <v>8</v>
      </c>
      <c r="M1" s="13" t="s">
        <v>9</v>
      </c>
      <c r="N1" s="13" t="s">
        <v>10</v>
      </c>
      <c r="O1" s="22" t="s">
        <v>13</v>
      </c>
      <c r="P1" s="22" t="s">
        <v>14</v>
      </c>
      <c r="Q1" s="22" t="s">
        <v>15</v>
      </c>
      <c r="R1" s="22" t="s">
        <v>16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</row>
    <row r="2" spans="1:23" s="6" customFormat="1" ht="13.8">
      <c r="A2" s="25"/>
      <c r="B2" s="7" t="s">
        <v>1</v>
      </c>
      <c r="C2" s="7" t="s">
        <v>0</v>
      </c>
      <c r="D2" s="7" t="s">
        <v>1</v>
      </c>
      <c r="E2" s="7" t="s">
        <v>1</v>
      </c>
      <c r="F2" s="7" t="s">
        <v>0</v>
      </c>
      <c r="G2" s="7" t="s">
        <v>0</v>
      </c>
      <c r="H2" s="7" t="s">
        <v>0</v>
      </c>
      <c r="I2" s="7" t="s">
        <v>0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0</v>
      </c>
      <c r="P2" s="7" t="s">
        <v>0</v>
      </c>
      <c r="Q2" s="7" t="s">
        <v>0</v>
      </c>
      <c r="R2" s="7" t="s">
        <v>0</v>
      </c>
      <c r="S2" s="7" t="s">
        <v>1</v>
      </c>
      <c r="T2" s="7" t="s">
        <v>1</v>
      </c>
      <c r="U2" s="7" t="s">
        <v>2</v>
      </c>
      <c r="V2" s="7"/>
      <c r="W2" s="7"/>
    </row>
    <row r="3" spans="1:23" s="5" customFormat="1">
      <c r="A3" s="8">
        <v>2000</v>
      </c>
      <c r="B3" s="11">
        <v>400.6</v>
      </c>
      <c r="C3" s="11">
        <v>0.3</v>
      </c>
      <c r="D3" s="28">
        <f t="shared" ref="D3:D11" si="0">B3*C3/100</f>
        <v>1.2018</v>
      </c>
      <c r="E3" s="11">
        <v>398.3</v>
      </c>
      <c r="F3" s="15">
        <v>70.5</v>
      </c>
      <c r="G3" s="11">
        <v>16.5</v>
      </c>
      <c r="H3" s="11">
        <v>13</v>
      </c>
      <c r="I3" s="11">
        <v>0</v>
      </c>
      <c r="J3" s="11">
        <v>272</v>
      </c>
      <c r="K3" s="12">
        <f t="shared" ref="K3:K26" si="1">E3*F3/100</f>
        <v>280.80150000000003</v>
      </c>
      <c r="L3" s="12">
        <f t="shared" ref="L3:L26" si="2">E3*G3/100</f>
        <v>65.719499999999996</v>
      </c>
      <c r="M3" s="12">
        <f t="shared" ref="M3:M26" si="3">E3*H3/100</f>
        <v>51.779000000000003</v>
      </c>
      <c r="N3" s="12">
        <f t="shared" ref="N3:N26" si="4">E3*I3/100</f>
        <v>0</v>
      </c>
      <c r="O3" s="23">
        <v>75.599999999999994</v>
      </c>
      <c r="P3" s="23">
        <v>41.3</v>
      </c>
      <c r="Q3" s="23">
        <v>63</v>
      </c>
      <c r="R3" s="23"/>
      <c r="S3" s="27">
        <f>L3*P3/100</f>
        <v>27.142153499999996</v>
      </c>
      <c r="T3" s="27">
        <f>M3*Q3/100</f>
        <v>32.62077</v>
      </c>
      <c r="U3" s="29">
        <f>L3+M3-S3-T3</f>
        <v>57.735576500000015</v>
      </c>
      <c r="V3" s="26">
        <f>D3/U3</f>
        <v>2.0815588461301666E-2</v>
      </c>
      <c r="W3" s="26">
        <f>D3/(L3+M3)</f>
        <v>1.0228215679349097E-2</v>
      </c>
    </row>
    <row r="4" spans="1:23" s="5" customFormat="1">
      <c r="A4" s="8">
        <v>2001</v>
      </c>
      <c r="B4" s="11">
        <v>392</v>
      </c>
      <c r="C4" s="11">
        <v>0.3</v>
      </c>
      <c r="D4" s="28">
        <f t="shared" si="0"/>
        <v>1.1759999999999999</v>
      </c>
      <c r="E4" s="11">
        <v>392</v>
      </c>
      <c r="F4" s="11">
        <v>71</v>
      </c>
      <c r="G4" s="11">
        <v>16</v>
      </c>
      <c r="H4" s="11">
        <v>13</v>
      </c>
      <c r="I4" s="11">
        <v>0</v>
      </c>
      <c r="J4" s="11">
        <v>269.39999999999998</v>
      </c>
      <c r="K4" s="12">
        <f t="shared" si="1"/>
        <v>278.32</v>
      </c>
      <c r="L4" s="12">
        <f t="shared" si="2"/>
        <v>62.72</v>
      </c>
      <c r="M4" s="12">
        <f t="shared" si="3"/>
        <v>50.96</v>
      </c>
      <c r="N4" s="12">
        <f t="shared" si="4"/>
        <v>0</v>
      </c>
      <c r="O4" s="23">
        <v>76.599999999999994</v>
      </c>
      <c r="P4" s="23">
        <v>43.2</v>
      </c>
      <c r="Q4" s="23">
        <v>57.2</v>
      </c>
      <c r="R4" s="23"/>
      <c r="S4" s="27">
        <f t="shared" ref="S4:S25" si="5">L4*P4/100</f>
        <v>27.095039999999997</v>
      </c>
      <c r="T4" s="27">
        <f t="shared" ref="T4:T26" si="6">M4*Q4/100</f>
        <v>29.149120000000003</v>
      </c>
      <c r="U4" s="29">
        <f t="shared" ref="U4:U26" si="7">L4+M4-S4-T4</f>
        <v>57.435840000000006</v>
      </c>
      <c r="V4" s="26">
        <f t="shared" ref="V4:V26" si="8">D4/U4</f>
        <v>2.0475020475020471E-2</v>
      </c>
      <c r="W4" s="26">
        <f t="shared" ref="W4:W26" si="9">D4/(L4+M4)</f>
        <v>1.0344827586206895E-2</v>
      </c>
    </row>
    <row r="5" spans="1:23" s="5" customFormat="1">
      <c r="A5" s="8">
        <v>2002</v>
      </c>
      <c r="B5" s="11">
        <v>399.8</v>
      </c>
      <c r="C5" s="11">
        <v>0.4</v>
      </c>
      <c r="D5" s="28">
        <f t="shared" si="0"/>
        <v>1.5992000000000002</v>
      </c>
      <c r="E5" s="11">
        <v>399.8</v>
      </c>
      <c r="F5" s="11">
        <v>71.599999999999994</v>
      </c>
      <c r="G5" s="11">
        <v>15.5</v>
      </c>
      <c r="H5" s="11">
        <v>12.9</v>
      </c>
      <c r="I5" s="11">
        <v>0</v>
      </c>
      <c r="J5" s="11">
        <v>278.89999999999998</v>
      </c>
      <c r="K5" s="12">
        <f t="shared" si="1"/>
        <v>286.2568</v>
      </c>
      <c r="L5" s="12">
        <f t="shared" si="2"/>
        <v>61.969000000000008</v>
      </c>
      <c r="M5" s="12">
        <f t="shared" si="3"/>
        <v>51.574199999999998</v>
      </c>
      <c r="N5" s="12">
        <f t="shared" si="4"/>
        <v>0</v>
      </c>
      <c r="O5" s="23">
        <v>77.5</v>
      </c>
      <c r="P5" s="23">
        <v>45.6</v>
      </c>
      <c r="Q5" s="23">
        <v>55.7</v>
      </c>
      <c r="R5" s="23"/>
      <c r="S5" s="27">
        <f t="shared" si="5"/>
        <v>28.257864000000005</v>
      </c>
      <c r="T5" s="27">
        <f t="shared" si="6"/>
        <v>28.7268294</v>
      </c>
      <c r="U5" s="29">
        <f t="shared" si="7"/>
        <v>56.558506600000001</v>
      </c>
      <c r="V5" s="26">
        <f t="shared" si="8"/>
        <v>2.827514544027936E-2</v>
      </c>
      <c r="W5" s="26">
        <f t="shared" si="9"/>
        <v>1.4084507042253521E-2</v>
      </c>
    </row>
    <row r="6" spans="1:23" s="5" customFormat="1">
      <c r="A6" s="8">
        <v>2003</v>
      </c>
      <c r="B6" s="11">
        <v>377</v>
      </c>
      <c r="C6" s="11">
        <v>0.5</v>
      </c>
      <c r="D6" s="28">
        <f t="shared" si="0"/>
        <v>1.885</v>
      </c>
      <c r="E6" s="11">
        <v>377</v>
      </c>
      <c r="F6" s="11">
        <v>69.5</v>
      </c>
      <c r="G6" s="11">
        <v>15.8</v>
      </c>
      <c r="H6" s="11">
        <v>14.2</v>
      </c>
      <c r="I6" s="11">
        <v>0.5</v>
      </c>
      <c r="J6" s="11">
        <v>258.3</v>
      </c>
      <c r="K6" s="16">
        <f t="shared" si="1"/>
        <v>262.01499999999999</v>
      </c>
      <c r="L6" s="16">
        <f t="shared" si="2"/>
        <v>59.566000000000003</v>
      </c>
      <c r="M6" s="16">
        <f t="shared" si="3"/>
        <v>53.533999999999999</v>
      </c>
      <c r="N6" s="16">
        <f t="shared" si="4"/>
        <v>1.885</v>
      </c>
      <c r="O6" s="23">
        <v>78</v>
      </c>
      <c r="P6" s="23">
        <v>47.2</v>
      </c>
      <c r="Q6" s="23">
        <v>45.8</v>
      </c>
      <c r="R6" s="23">
        <v>68</v>
      </c>
      <c r="S6" s="27">
        <f t="shared" si="5"/>
        <v>28.115152000000002</v>
      </c>
      <c r="T6" s="27">
        <f t="shared" si="6"/>
        <v>24.518571999999999</v>
      </c>
      <c r="U6" s="29">
        <f t="shared" si="7"/>
        <v>60.466276000000001</v>
      </c>
      <c r="V6" s="26">
        <f t="shared" si="8"/>
        <v>3.1174402074968202E-2</v>
      </c>
      <c r="W6" s="26">
        <f t="shared" si="9"/>
        <v>1.6666666666666666E-2</v>
      </c>
    </row>
    <row r="7" spans="1:23" s="5" customFormat="1">
      <c r="A7" s="8">
        <v>2004</v>
      </c>
      <c r="B7" s="11">
        <v>368</v>
      </c>
      <c r="C7" s="11">
        <v>0.8</v>
      </c>
      <c r="D7" s="28">
        <f t="shared" si="0"/>
        <v>2.9440000000000004</v>
      </c>
      <c r="E7" s="11">
        <v>368</v>
      </c>
      <c r="F7" s="11">
        <v>69.599999999999994</v>
      </c>
      <c r="G7" s="11">
        <v>15.4</v>
      </c>
      <c r="H7" s="11">
        <v>14.3</v>
      </c>
      <c r="I7" s="11">
        <v>0.7</v>
      </c>
      <c r="J7" s="11">
        <v>253.8</v>
      </c>
      <c r="K7" s="16">
        <f t="shared" si="1"/>
        <v>256.12799999999999</v>
      </c>
      <c r="L7" s="16">
        <f t="shared" si="2"/>
        <v>56.671999999999997</v>
      </c>
      <c r="M7" s="16">
        <f t="shared" si="3"/>
        <v>52.624000000000002</v>
      </c>
      <c r="N7" s="16">
        <f t="shared" si="4"/>
        <v>2.5759999999999996</v>
      </c>
      <c r="O7" s="23">
        <v>76.7</v>
      </c>
      <c r="P7" s="23">
        <v>46.2</v>
      </c>
      <c r="Q7" s="23">
        <v>55.6</v>
      </c>
      <c r="R7" s="23">
        <v>73.8</v>
      </c>
      <c r="S7" s="27">
        <f t="shared" si="5"/>
        <v>26.182464</v>
      </c>
      <c r="T7" s="27">
        <f t="shared" si="6"/>
        <v>29.258944</v>
      </c>
      <c r="U7" s="29">
        <f t="shared" si="7"/>
        <v>53.854591999999997</v>
      </c>
      <c r="V7" s="26">
        <f t="shared" si="8"/>
        <v>5.4665719127535137E-2</v>
      </c>
      <c r="W7" s="26">
        <f t="shared" si="9"/>
        <v>2.6936026936026942E-2</v>
      </c>
    </row>
    <row r="8" spans="1:23" s="5" customFormat="1">
      <c r="A8" s="8">
        <v>2005</v>
      </c>
      <c r="B8" s="11">
        <v>380.46</v>
      </c>
      <c r="C8" s="11">
        <v>1.1000000000000001</v>
      </c>
      <c r="D8" s="28">
        <f t="shared" si="0"/>
        <v>4.18506</v>
      </c>
      <c r="E8" s="11">
        <v>379.79</v>
      </c>
      <c r="F8" s="11">
        <v>69.5</v>
      </c>
      <c r="G8" s="11">
        <v>14.9</v>
      </c>
      <c r="H8" s="11">
        <v>14.6</v>
      </c>
      <c r="I8" s="11">
        <v>1</v>
      </c>
      <c r="J8" s="11">
        <v>266.31</v>
      </c>
      <c r="K8" s="16">
        <f t="shared" si="1"/>
        <v>263.95405000000005</v>
      </c>
      <c r="L8" s="16">
        <f t="shared" si="2"/>
        <v>56.588709999999999</v>
      </c>
      <c r="M8" s="16">
        <f t="shared" si="3"/>
        <v>55.449339999999999</v>
      </c>
      <c r="N8" s="16">
        <f t="shared" si="4"/>
        <v>3.7979000000000003</v>
      </c>
      <c r="O8" s="23">
        <v>77.8</v>
      </c>
      <c r="P8" s="23">
        <v>48.8</v>
      </c>
      <c r="Q8" s="23">
        <v>54.7</v>
      </c>
      <c r="R8" s="23">
        <v>83</v>
      </c>
      <c r="S8" s="27">
        <f t="shared" si="5"/>
        <v>27.615290479999999</v>
      </c>
      <c r="T8" s="27">
        <f t="shared" si="6"/>
        <v>30.330788980000001</v>
      </c>
      <c r="U8" s="29">
        <f t="shared" si="7"/>
        <v>54.091970539999998</v>
      </c>
      <c r="V8" s="26">
        <f t="shared" si="8"/>
        <v>7.7369338891161793E-2</v>
      </c>
      <c r="W8" s="26">
        <f t="shared" si="9"/>
        <v>3.7353916816652913E-2</v>
      </c>
    </row>
    <row r="9" spans="1:23" s="5" customFormat="1">
      <c r="A9" s="8">
        <v>2006</v>
      </c>
      <c r="B9" s="11">
        <v>392.8</v>
      </c>
      <c r="C9" s="11">
        <v>1.7</v>
      </c>
      <c r="D9" s="28">
        <f t="shared" si="0"/>
        <v>6.6776</v>
      </c>
      <c r="E9" s="11">
        <v>392.1</v>
      </c>
      <c r="F9" s="11">
        <v>70</v>
      </c>
      <c r="G9" s="11">
        <v>14.5</v>
      </c>
      <c r="H9" s="11">
        <v>14.4</v>
      </c>
      <c r="I9" s="11">
        <v>1.1000000000000001</v>
      </c>
      <c r="J9" s="11">
        <v>270.5</v>
      </c>
      <c r="K9" s="16">
        <f t="shared" si="1"/>
        <v>274.47000000000003</v>
      </c>
      <c r="L9" s="16">
        <f t="shared" si="2"/>
        <v>56.854500000000009</v>
      </c>
      <c r="M9" s="16">
        <f t="shared" si="3"/>
        <v>56.462400000000009</v>
      </c>
      <c r="N9" s="16">
        <f t="shared" si="4"/>
        <v>4.3131000000000004</v>
      </c>
      <c r="O9" s="23">
        <v>76.2</v>
      </c>
      <c r="P9" s="23">
        <v>48.1</v>
      </c>
      <c r="Q9" s="23">
        <v>53.1</v>
      </c>
      <c r="R9" s="23">
        <v>82.7</v>
      </c>
      <c r="S9" s="27">
        <f t="shared" si="5"/>
        <v>27.347014500000004</v>
      </c>
      <c r="T9" s="27">
        <f t="shared" si="6"/>
        <v>29.981534400000005</v>
      </c>
      <c r="U9" s="29">
        <f t="shared" si="7"/>
        <v>55.988351100000017</v>
      </c>
      <c r="V9" s="26">
        <f t="shared" si="8"/>
        <v>0.11926766673433964</v>
      </c>
      <c r="W9" s="26">
        <f t="shared" si="9"/>
        <v>5.8928544638972638E-2</v>
      </c>
    </row>
    <row r="10" spans="1:23" s="5" customFormat="1">
      <c r="A10" s="8">
        <v>2007</v>
      </c>
      <c r="B10" s="11">
        <v>384.5</v>
      </c>
      <c r="C10" s="11">
        <v>1.5</v>
      </c>
      <c r="D10" s="28">
        <f t="shared" si="0"/>
        <v>5.7675000000000001</v>
      </c>
      <c r="E10" s="11">
        <v>384.5</v>
      </c>
      <c r="F10" s="11">
        <v>70.099999999999994</v>
      </c>
      <c r="G10" s="11">
        <v>13.5</v>
      </c>
      <c r="H10" s="11">
        <v>14.7</v>
      </c>
      <c r="I10" s="11">
        <v>1.7</v>
      </c>
      <c r="J10" s="11">
        <v>269.39999999999998</v>
      </c>
      <c r="K10" s="16">
        <f t="shared" si="1"/>
        <v>269.53449999999998</v>
      </c>
      <c r="L10" s="16">
        <f t="shared" si="2"/>
        <v>51.907499999999999</v>
      </c>
      <c r="M10" s="16">
        <f t="shared" si="3"/>
        <v>56.521499999999996</v>
      </c>
      <c r="N10" s="16">
        <f t="shared" si="4"/>
        <v>6.5365000000000002</v>
      </c>
      <c r="O10" s="23">
        <v>77.400000000000006</v>
      </c>
      <c r="P10" s="23">
        <v>48.7</v>
      </c>
      <c r="Q10" s="23">
        <v>53.6</v>
      </c>
      <c r="R10" s="23">
        <v>80.3</v>
      </c>
      <c r="S10" s="27">
        <f t="shared" si="5"/>
        <v>25.278952499999999</v>
      </c>
      <c r="T10" s="27">
        <f t="shared" si="6"/>
        <v>30.295524</v>
      </c>
      <c r="U10" s="29">
        <f t="shared" si="7"/>
        <v>52.854523499999999</v>
      </c>
      <c r="V10" s="26">
        <f t="shared" si="8"/>
        <v>0.10912027236419983</v>
      </c>
      <c r="W10" s="26">
        <f t="shared" si="9"/>
        <v>5.3191489361702128E-2</v>
      </c>
    </row>
    <row r="11" spans="1:23" s="5" customFormat="1">
      <c r="A11" s="8">
        <v>2008</v>
      </c>
      <c r="B11" s="11">
        <v>373.39</v>
      </c>
      <c r="C11" s="11">
        <v>2.6</v>
      </c>
      <c r="D11" s="28">
        <f t="shared" si="0"/>
        <v>9.7081400000000002</v>
      </c>
      <c r="E11" s="11">
        <v>373.39</v>
      </c>
      <c r="F11" s="11">
        <v>68.5</v>
      </c>
      <c r="G11" s="11">
        <v>13.7</v>
      </c>
      <c r="H11" s="11">
        <v>15.3</v>
      </c>
      <c r="I11" s="11">
        <v>2.5</v>
      </c>
      <c r="J11" s="11">
        <v>259.83999999999997</v>
      </c>
      <c r="K11" s="16">
        <f t="shared" si="1"/>
        <v>255.77215000000001</v>
      </c>
      <c r="L11" s="16">
        <f t="shared" si="2"/>
        <v>51.154429999999991</v>
      </c>
      <c r="M11" s="16">
        <f t="shared" si="3"/>
        <v>57.12867</v>
      </c>
      <c r="N11" s="16">
        <f t="shared" si="4"/>
        <v>9.3347499999999997</v>
      </c>
      <c r="O11" s="23">
        <v>77.2</v>
      </c>
      <c r="P11" s="23">
        <v>49.6</v>
      </c>
      <c r="Q11" s="23">
        <v>51.9</v>
      </c>
      <c r="R11" s="23">
        <v>79.5</v>
      </c>
      <c r="S11" s="27">
        <f t="shared" si="5"/>
        <v>25.372597279999994</v>
      </c>
      <c r="T11" s="27">
        <f t="shared" si="6"/>
        <v>29.649779729999999</v>
      </c>
      <c r="U11" s="29">
        <f t="shared" si="7"/>
        <v>53.260722989999998</v>
      </c>
      <c r="V11" s="26">
        <f t="shared" si="8"/>
        <v>0.18227578326007249</v>
      </c>
      <c r="W11" s="26">
        <f t="shared" si="9"/>
        <v>8.9655172413793116E-2</v>
      </c>
    </row>
    <row r="12" spans="1:23" s="5" customFormat="1">
      <c r="A12" s="8">
        <v>2009</v>
      </c>
      <c r="B12" s="7">
        <v>370.02</v>
      </c>
      <c r="C12" s="7">
        <v>2.2999999999999998</v>
      </c>
      <c r="D12" s="28">
        <f>B12*C12/100</f>
        <v>8.5104600000000001</v>
      </c>
      <c r="E12" s="7">
        <v>370.03</v>
      </c>
      <c r="F12" s="7">
        <v>68.5</v>
      </c>
      <c r="G12" s="7">
        <v>13.3</v>
      </c>
      <c r="H12" s="7">
        <v>15.6</v>
      </c>
      <c r="I12" s="7">
        <v>2.6</v>
      </c>
      <c r="J12" s="7">
        <v>256.77</v>
      </c>
      <c r="K12" s="17">
        <f t="shared" si="1"/>
        <v>253.47054999999997</v>
      </c>
      <c r="L12" s="17">
        <f t="shared" si="2"/>
        <v>49.213990000000003</v>
      </c>
      <c r="M12" s="17">
        <f t="shared" si="3"/>
        <v>57.724679999999999</v>
      </c>
      <c r="N12" s="17">
        <f t="shared" si="4"/>
        <v>9.6207799999999999</v>
      </c>
      <c r="O12" s="23">
        <v>77.400000000000006</v>
      </c>
      <c r="P12" s="23">
        <v>47.3</v>
      </c>
      <c r="Q12" s="23">
        <v>50.9</v>
      </c>
      <c r="R12" s="23">
        <v>80.5</v>
      </c>
      <c r="S12" s="27">
        <f t="shared" si="5"/>
        <v>23.278217269999999</v>
      </c>
      <c r="T12" s="27">
        <f t="shared" si="6"/>
        <v>29.381862120000001</v>
      </c>
      <c r="U12" s="29">
        <f t="shared" si="7"/>
        <v>54.278590610000002</v>
      </c>
      <c r="V12" s="26">
        <f t="shared" si="8"/>
        <v>0.15679220673117622</v>
      </c>
      <c r="W12" s="26">
        <f t="shared" si="9"/>
        <v>7.9582624321024378E-2</v>
      </c>
    </row>
    <row r="13" spans="1:23" s="5" customFormat="1">
      <c r="A13" s="8">
        <v>2010</v>
      </c>
      <c r="B13" s="7">
        <v>369.93</v>
      </c>
      <c r="C13" s="7">
        <v>2.8</v>
      </c>
      <c r="D13" s="28">
        <f t="shared" ref="D13:D26" si="10">B13*C13/100</f>
        <v>10.358039999999999</v>
      </c>
      <c r="E13" s="7">
        <v>369.93</v>
      </c>
      <c r="F13" s="7">
        <v>66.900000000000006</v>
      </c>
      <c r="G13" s="7">
        <v>14</v>
      </c>
      <c r="H13" s="7">
        <v>16</v>
      </c>
      <c r="I13" s="7">
        <v>3.1</v>
      </c>
      <c r="J13" s="7">
        <v>256.83</v>
      </c>
      <c r="K13" s="17">
        <f t="shared" si="1"/>
        <v>247.48317000000003</v>
      </c>
      <c r="L13" s="17">
        <f t="shared" si="2"/>
        <v>51.790200000000006</v>
      </c>
      <c r="M13" s="17">
        <f t="shared" si="3"/>
        <v>59.188800000000001</v>
      </c>
      <c r="N13" s="17">
        <f t="shared" si="4"/>
        <v>11.467830000000001</v>
      </c>
      <c r="O13" s="23">
        <v>77.5</v>
      </c>
      <c r="P13" s="23">
        <v>50.6</v>
      </c>
      <c r="Q13" s="23">
        <v>51.1</v>
      </c>
      <c r="R13" s="23">
        <v>74.900000000000006</v>
      </c>
      <c r="S13" s="27">
        <f t="shared" si="5"/>
        <v>26.205841200000005</v>
      </c>
      <c r="T13" s="27">
        <f t="shared" si="6"/>
        <v>30.245476800000002</v>
      </c>
      <c r="U13" s="29">
        <f t="shared" si="7"/>
        <v>54.527681999999999</v>
      </c>
      <c r="V13" s="26">
        <f t="shared" si="8"/>
        <v>0.18995929443690637</v>
      </c>
      <c r="W13" s="26">
        <f t="shared" si="9"/>
        <v>9.333333333333331E-2</v>
      </c>
    </row>
    <row r="14" spans="1:23" s="5" customFormat="1">
      <c r="A14" s="8">
        <v>2011</v>
      </c>
      <c r="B14" s="7">
        <v>369.59</v>
      </c>
      <c r="C14" s="7">
        <v>3.2</v>
      </c>
      <c r="D14" s="28">
        <f t="shared" si="10"/>
        <v>11.826879999999999</v>
      </c>
      <c r="E14" s="7">
        <v>369.59</v>
      </c>
      <c r="F14" s="7">
        <v>64.7</v>
      </c>
      <c r="G14" s="7">
        <v>14.9</v>
      </c>
      <c r="H14" s="7">
        <v>17</v>
      </c>
      <c r="I14" s="7">
        <v>3.4</v>
      </c>
      <c r="J14" s="7">
        <v>254.65</v>
      </c>
      <c r="K14" s="17">
        <f t="shared" si="1"/>
        <v>239.12472999999997</v>
      </c>
      <c r="L14" s="17">
        <f t="shared" si="2"/>
        <v>55.068909999999995</v>
      </c>
      <c r="M14" s="17">
        <f t="shared" si="3"/>
        <v>62.830299999999994</v>
      </c>
      <c r="N14" s="17">
        <f t="shared" si="4"/>
        <v>12.56606</v>
      </c>
      <c r="O14" s="23">
        <v>77.599999999999994</v>
      </c>
      <c r="P14" s="23">
        <v>48.8</v>
      </c>
      <c r="Q14" s="23">
        <v>50.8</v>
      </c>
      <c r="R14" s="23">
        <v>82.3</v>
      </c>
      <c r="S14" s="27">
        <f t="shared" si="5"/>
        <v>26.873628079999992</v>
      </c>
      <c r="T14" s="27">
        <f t="shared" si="6"/>
        <v>31.917792399999993</v>
      </c>
      <c r="U14" s="29">
        <f t="shared" si="7"/>
        <v>59.107789519999997</v>
      </c>
      <c r="V14" s="26">
        <f t="shared" si="8"/>
        <v>0.2000900405182332</v>
      </c>
      <c r="W14" s="26">
        <f t="shared" si="9"/>
        <v>0.10031347962382446</v>
      </c>
    </row>
    <row r="15" spans="1:23" s="5" customFormat="1">
      <c r="A15" s="8">
        <v>2012</v>
      </c>
      <c r="B15" s="7">
        <v>371.86</v>
      </c>
      <c r="C15" s="7">
        <v>3.7</v>
      </c>
      <c r="D15" s="28">
        <f t="shared" si="10"/>
        <v>13.75882</v>
      </c>
      <c r="E15" s="7">
        <v>371.86</v>
      </c>
      <c r="F15" s="7">
        <v>64.400000000000006</v>
      </c>
      <c r="G15" s="7">
        <v>14.8</v>
      </c>
      <c r="H15" s="7">
        <v>17</v>
      </c>
      <c r="I15" s="7">
        <v>3.8</v>
      </c>
      <c r="J15" s="7">
        <v>258.18</v>
      </c>
      <c r="K15" s="17">
        <f t="shared" si="1"/>
        <v>239.47784000000004</v>
      </c>
      <c r="L15" s="17">
        <f t="shared" si="2"/>
        <v>55.03528</v>
      </c>
      <c r="M15" s="17">
        <f t="shared" si="3"/>
        <v>63.216200000000001</v>
      </c>
      <c r="N15" s="17">
        <f t="shared" si="4"/>
        <v>14.13068</v>
      </c>
      <c r="O15" s="23">
        <v>77.599999999999994</v>
      </c>
      <c r="P15" s="23">
        <v>51.6</v>
      </c>
      <c r="Q15" s="23">
        <v>51.3</v>
      </c>
      <c r="R15" s="23">
        <v>82.3</v>
      </c>
      <c r="S15" s="27">
        <f t="shared" si="5"/>
        <v>28.39820448</v>
      </c>
      <c r="T15" s="27">
        <f t="shared" si="6"/>
        <v>32.429910599999999</v>
      </c>
      <c r="U15" s="29">
        <f t="shared" si="7"/>
        <v>57.423364919999997</v>
      </c>
      <c r="V15" s="26">
        <f t="shared" si="8"/>
        <v>0.23960316535208714</v>
      </c>
      <c r="W15" s="26">
        <f t="shared" si="9"/>
        <v>0.11635220125786164</v>
      </c>
    </row>
    <row r="16" spans="1:23" s="5" customFormat="1">
      <c r="A16" s="8">
        <v>2013</v>
      </c>
      <c r="B16" s="7">
        <v>370.85</v>
      </c>
      <c r="C16" s="7">
        <v>4.4000000000000004</v>
      </c>
      <c r="D16" s="28">
        <f t="shared" si="10"/>
        <v>16.317400000000003</v>
      </c>
      <c r="E16" s="7">
        <v>370.85</v>
      </c>
      <c r="F16" s="7">
        <v>63.7</v>
      </c>
      <c r="G16" s="7">
        <v>15</v>
      </c>
      <c r="H16" s="7">
        <v>17.3</v>
      </c>
      <c r="I16" s="7">
        <v>4</v>
      </c>
      <c r="J16" s="7">
        <v>254.52</v>
      </c>
      <c r="K16" s="17">
        <f t="shared" si="1"/>
        <v>236.23145000000005</v>
      </c>
      <c r="L16" s="17">
        <f t="shared" si="2"/>
        <v>55.627499999999998</v>
      </c>
      <c r="M16" s="17">
        <f t="shared" si="3"/>
        <v>64.157050000000012</v>
      </c>
      <c r="N16" s="17">
        <f t="shared" si="4"/>
        <v>14.834000000000001</v>
      </c>
      <c r="O16" s="23">
        <v>77.5</v>
      </c>
      <c r="P16" s="23">
        <v>48.5</v>
      </c>
      <c r="Q16" s="23">
        <v>49.9</v>
      </c>
      <c r="R16" s="23">
        <v>83.7</v>
      </c>
      <c r="S16" s="27">
        <f t="shared" si="5"/>
        <v>26.979337499999996</v>
      </c>
      <c r="T16" s="27">
        <f t="shared" si="6"/>
        <v>32.014367950000008</v>
      </c>
      <c r="U16" s="29">
        <f t="shared" si="7"/>
        <v>60.790844550000003</v>
      </c>
      <c r="V16" s="26">
        <f t="shared" si="8"/>
        <v>0.26841870878400226</v>
      </c>
      <c r="W16" s="26">
        <f t="shared" si="9"/>
        <v>0.13622291021671828</v>
      </c>
    </row>
    <row r="17" spans="1:25" s="5" customFormat="1">
      <c r="A17" s="8">
        <v>2014</v>
      </c>
      <c r="B17" s="7">
        <v>370.41</v>
      </c>
      <c r="C17" s="7">
        <v>4.8</v>
      </c>
      <c r="D17" s="28">
        <f t="shared" si="10"/>
        <v>17.779679999999999</v>
      </c>
      <c r="E17" s="7">
        <v>370.41</v>
      </c>
      <c r="F17" s="7">
        <v>63</v>
      </c>
      <c r="G17" s="7">
        <v>14.6</v>
      </c>
      <c r="H17" s="7">
        <v>17.7</v>
      </c>
      <c r="I17" s="7">
        <v>4.5999999999999996</v>
      </c>
      <c r="J17" s="7">
        <v>255.74</v>
      </c>
      <c r="K17" s="17">
        <f t="shared" si="1"/>
        <v>233.35830000000001</v>
      </c>
      <c r="L17" s="17">
        <f t="shared" si="2"/>
        <v>54.079859999999996</v>
      </c>
      <c r="M17" s="17">
        <f t="shared" si="3"/>
        <v>65.562570000000008</v>
      </c>
      <c r="N17" s="17">
        <f t="shared" si="4"/>
        <v>17.03886</v>
      </c>
      <c r="O17" s="23">
        <v>77.3</v>
      </c>
      <c r="P17" s="23">
        <v>52.4</v>
      </c>
      <c r="Q17" s="23">
        <v>49.6</v>
      </c>
      <c r="R17" s="23">
        <v>82.9</v>
      </c>
      <c r="S17" s="27">
        <f t="shared" si="5"/>
        <v>28.337846639999999</v>
      </c>
      <c r="T17" s="27">
        <f t="shared" si="6"/>
        <v>32.519034720000008</v>
      </c>
      <c r="U17" s="29">
        <f t="shared" si="7"/>
        <v>58.785548640000002</v>
      </c>
      <c r="V17" s="26">
        <f t="shared" si="8"/>
        <v>0.30244984373424738</v>
      </c>
      <c r="W17" s="26">
        <f t="shared" si="9"/>
        <v>0.14860681114551083</v>
      </c>
    </row>
    <row r="18" spans="1:25" s="5" customFormat="1">
      <c r="A18" s="8">
        <v>2015</v>
      </c>
      <c r="B18" s="7">
        <v>368.5</v>
      </c>
      <c r="C18" s="7">
        <v>5.2</v>
      </c>
      <c r="D18" s="28">
        <f t="shared" si="10"/>
        <v>19.161999999999999</v>
      </c>
      <c r="E18" s="7">
        <v>368.5</v>
      </c>
      <c r="F18" s="7">
        <v>62.5</v>
      </c>
      <c r="G18" s="7">
        <v>13.4</v>
      </c>
      <c r="H18" s="7">
        <v>18.100000000000001</v>
      </c>
      <c r="I18" s="7">
        <v>6</v>
      </c>
      <c r="J18" s="7">
        <v>252.76</v>
      </c>
      <c r="K18" s="17">
        <f t="shared" si="1"/>
        <v>230.3125</v>
      </c>
      <c r="L18" s="17">
        <f t="shared" si="2"/>
        <v>49.379000000000005</v>
      </c>
      <c r="M18" s="17">
        <f t="shared" si="3"/>
        <v>66.69850000000001</v>
      </c>
      <c r="N18" s="17">
        <f t="shared" si="4"/>
        <v>22.11</v>
      </c>
      <c r="O18" s="23">
        <v>77.099999999999994</v>
      </c>
      <c r="P18" s="23">
        <v>51.9</v>
      </c>
      <c r="Q18" s="23">
        <v>48</v>
      </c>
      <c r="R18" s="23">
        <v>79.400000000000006</v>
      </c>
      <c r="S18" s="27">
        <f t="shared" si="5"/>
        <v>25.627701000000002</v>
      </c>
      <c r="T18" s="27">
        <f t="shared" si="6"/>
        <v>32.015280000000004</v>
      </c>
      <c r="U18" s="29">
        <f t="shared" si="7"/>
        <v>58.434519000000009</v>
      </c>
      <c r="V18" s="26">
        <f t="shared" si="8"/>
        <v>0.32792261026397762</v>
      </c>
      <c r="W18" s="26">
        <f t="shared" si="9"/>
        <v>0.16507936507936505</v>
      </c>
    </row>
    <row r="19" spans="1:25" s="5" customFormat="1">
      <c r="A19" s="8">
        <v>2016</v>
      </c>
      <c r="B19" s="7">
        <v>363.11</v>
      </c>
      <c r="C19" s="7">
        <v>5.9</v>
      </c>
      <c r="D19" s="28">
        <f t="shared" si="10"/>
        <v>21.423490000000001</v>
      </c>
      <c r="E19" s="7">
        <v>363.11</v>
      </c>
      <c r="F19" s="7">
        <v>60.6</v>
      </c>
      <c r="G19" s="7">
        <v>13.2</v>
      </c>
      <c r="H19" s="7">
        <v>19</v>
      </c>
      <c r="I19" s="7">
        <v>7.2</v>
      </c>
      <c r="J19" s="7">
        <v>250.8</v>
      </c>
      <c r="K19" s="17">
        <f t="shared" si="1"/>
        <v>220.04465999999999</v>
      </c>
      <c r="L19" s="17">
        <f t="shared" si="2"/>
        <v>47.930519999999994</v>
      </c>
      <c r="M19" s="17">
        <f t="shared" si="3"/>
        <v>68.990899999999996</v>
      </c>
      <c r="N19" s="17">
        <f t="shared" si="4"/>
        <v>26.143920000000001</v>
      </c>
      <c r="O19" s="23">
        <v>77.3</v>
      </c>
      <c r="P19" s="23">
        <v>52.4</v>
      </c>
      <c r="Q19" s="23">
        <v>50.2</v>
      </c>
      <c r="R19" s="23">
        <v>80.5</v>
      </c>
      <c r="S19" s="27">
        <f t="shared" si="5"/>
        <v>25.115592479999997</v>
      </c>
      <c r="T19" s="27">
        <f t="shared" si="6"/>
        <v>34.633431799999997</v>
      </c>
      <c r="U19" s="29">
        <f t="shared" si="7"/>
        <v>57.172395719999983</v>
      </c>
      <c r="V19" s="26">
        <f t="shared" si="8"/>
        <v>0.3747173741838784</v>
      </c>
      <c r="W19" s="26">
        <f t="shared" si="9"/>
        <v>0.18322981366459631</v>
      </c>
    </row>
    <row r="20" spans="1:25" s="5" customFormat="1">
      <c r="A20" s="8">
        <v>2017</v>
      </c>
      <c r="B20" s="7">
        <v>369.78</v>
      </c>
      <c r="C20" s="7">
        <v>6.2</v>
      </c>
      <c r="D20" s="28">
        <f t="shared" si="10"/>
        <v>22.926359999999999</v>
      </c>
      <c r="E20" s="7">
        <v>369.78</v>
      </c>
      <c r="F20" s="7">
        <v>59.2</v>
      </c>
      <c r="G20" s="7">
        <v>12.5</v>
      </c>
      <c r="H20" s="7">
        <v>19.2</v>
      </c>
      <c r="I20" s="7">
        <v>9.1</v>
      </c>
      <c r="J20" s="7">
        <v>254.14</v>
      </c>
      <c r="K20" s="17">
        <f t="shared" si="1"/>
        <v>218.90975999999998</v>
      </c>
      <c r="L20" s="17">
        <f t="shared" si="2"/>
        <v>46.222499999999997</v>
      </c>
      <c r="M20" s="17">
        <f t="shared" si="3"/>
        <v>70.997759999999985</v>
      </c>
      <c r="N20" s="17">
        <f t="shared" si="4"/>
        <v>33.649979999999999</v>
      </c>
      <c r="O20" s="23">
        <v>77.3</v>
      </c>
      <c r="P20" s="23">
        <v>52.7</v>
      </c>
      <c r="Q20" s="23">
        <v>47.3</v>
      </c>
      <c r="R20" s="23">
        <v>80.2</v>
      </c>
      <c r="S20" s="27">
        <f t="shared" si="5"/>
        <v>24.359257499999998</v>
      </c>
      <c r="T20" s="27">
        <f t="shared" si="6"/>
        <v>33.581940479999986</v>
      </c>
      <c r="U20" s="29">
        <f t="shared" si="7"/>
        <v>59.279062019999998</v>
      </c>
      <c r="V20" s="26">
        <f t="shared" si="8"/>
        <v>0.38675308310824719</v>
      </c>
      <c r="W20" s="26">
        <f t="shared" si="9"/>
        <v>0.19558359621451107</v>
      </c>
    </row>
    <row r="21" spans="1:25" s="5" customFormat="1">
      <c r="A21" s="8">
        <v>2018</v>
      </c>
      <c r="B21" s="7">
        <v>371.24</v>
      </c>
      <c r="C21" s="7">
        <v>6.5</v>
      </c>
      <c r="D21" s="28">
        <f t="shared" si="10"/>
        <v>24.130600000000001</v>
      </c>
      <c r="E21" s="7">
        <v>371.24</v>
      </c>
      <c r="F21" s="7">
        <v>58.5</v>
      </c>
      <c r="G21" s="7">
        <v>12.5</v>
      </c>
      <c r="H21" s="7">
        <v>18.3</v>
      </c>
      <c r="I21" s="7">
        <v>10.7</v>
      </c>
      <c r="J21" s="7">
        <v>255.5</v>
      </c>
      <c r="K21" s="17">
        <f t="shared" si="1"/>
        <v>217.1754</v>
      </c>
      <c r="L21" s="17">
        <f t="shared" si="2"/>
        <v>46.405000000000001</v>
      </c>
      <c r="M21" s="17">
        <f t="shared" si="3"/>
        <v>67.936920000000001</v>
      </c>
      <c r="N21" s="17">
        <f t="shared" si="4"/>
        <v>39.722679999999997</v>
      </c>
      <c r="O21" s="23">
        <v>77.3</v>
      </c>
      <c r="P21" s="23">
        <v>52.8</v>
      </c>
      <c r="Q21" s="23">
        <v>43.6</v>
      </c>
      <c r="R21" s="23">
        <v>84.5</v>
      </c>
      <c r="S21" s="27">
        <f t="shared" si="5"/>
        <v>24.501839999999998</v>
      </c>
      <c r="T21" s="27">
        <f t="shared" si="6"/>
        <v>29.62049712</v>
      </c>
      <c r="U21" s="29">
        <f t="shared" si="7"/>
        <v>60.219582880000004</v>
      </c>
      <c r="V21" s="26">
        <f t="shared" si="8"/>
        <v>0.40071018173747935</v>
      </c>
      <c r="W21" s="26">
        <f t="shared" si="9"/>
        <v>0.21103896103896105</v>
      </c>
    </row>
    <row r="22" spans="1:25" s="5" customFormat="1">
      <c r="A22" s="8">
        <v>2019</v>
      </c>
      <c r="B22" s="7">
        <v>380.62</v>
      </c>
      <c r="C22" s="7">
        <v>7.3</v>
      </c>
      <c r="D22" s="28">
        <f t="shared" si="10"/>
        <v>27.785259999999997</v>
      </c>
      <c r="E22" s="7">
        <v>380.62</v>
      </c>
      <c r="F22" s="7">
        <v>55.8</v>
      </c>
      <c r="G22" s="7">
        <v>11.9</v>
      </c>
      <c r="H22" s="7">
        <v>17.899999999999999</v>
      </c>
      <c r="I22" s="7">
        <v>14.4</v>
      </c>
      <c r="J22" s="7">
        <v>262.62</v>
      </c>
      <c r="K22" s="17">
        <f t="shared" si="1"/>
        <v>212.38595999999998</v>
      </c>
      <c r="L22" s="17">
        <f t="shared" si="2"/>
        <v>45.293780000000005</v>
      </c>
      <c r="M22" s="17">
        <f t="shared" si="3"/>
        <v>68.130979999999994</v>
      </c>
      <c r="N22" s="17">
        <f t="shared" si="4"/>
        <v>54.809280000000001</v>
      </c>
      <c r="O22" s="23">
        <v>77.099999999999994</v>
      </c>
      <c r="P22" s="23">
        <v>52.7</v>
      </c>
      <c r="Q22" s="23">
        <v>43.5</v>
      </c>
      <c r="R22" s="23">
        <v>82.9</v>
      </c>
      <c r="S22" s="27">
        <f t="shared" si="5"/>
        <v>23.869822060000004</v>
      </c>
      <c r="T22" s="27">
        <f t="shared" si="6"/>
        <v>29.636976299999997</v>
      </c>
      <c r="U22" s="29">
        <f t="shared" si="7"/>
        <v>59.917961639999987</v>
      </c>
      <c r="V22" s="26">
        <f t="shared" si="8"/>
        <v>0.46372171615149094</v>
      </c>
      <c r="W22" s="26">
        <f t="shared" si="9"/>
        <v>0.24496644295302014</v>
      </c>
    </row>
    <row r="23" spans="1:25" s="5" customFormat="1">
      <c r="A23" s="8">
        <v>2020</v>
      </c>
      <c r="B23" s="7">
        <v>372</v>
      </c>
      <c r="C23" s="7">
        <v>8.5</v>
      </c>
      <c r="D23" s="28">
        <f t="shared" si="10"/>
        <v>31.62</v>
      </c>
      <c r="E23" s="7">
        <v>372</v>
      </c>
      <c r="F23" s="7">
        <v>53.6</v>
      </c>
      <c r="G23" s="7">
        <v>11.1</v>
      </c>
      <c r="H23" s="7">
        <v>17.7</v>
      </c>
      <c r="I23" s="7">
        <v>17.600000000000001</v>
      </c>
      <c r="J23" s="7">
        <v>258.77</v>
      </c>
      <c r="K23" s="17">
        <f t="shared" si="1"/>
        <v>199.392</v>
      </c>
      <c r="L23" s="17">
        <f t="shared" si="2"/>
        <v>41.292000000000002</v>
      </c>
      <c r="M23" s="17">
        <f t="shared" si="3"/>
        <v>65.843999999999994</v>
      </c>
      <c r="N23" s="17">
        <f t="shared" si="4"/>
        <v>65.472000000000008</v>
      </c>
      <c r="O23" s="23">
        <v>77.400000000000006</v>
      </c>
      <c r="P23" s="23">
        <v>55.5</v>
      </c>
      <c r="Q23" s="23">
        <v>41.4</v>
      </c>
      <c r="R23" s="23">
        <v>83</v>
      </c>
      <c r="S23" s="27">
        <f t="shared" si="5"/>
        <v>22.917060000000003</v>
      </c>
      <c r="T23" s="27">
        <f t="shared" si="6"/>
        <v>27.259415999999998</v>
      </c>
      <c r="U23" s="29">
        <f t="shared" si="7"/>
        <v>56.959523999999988</v>
      </c>
      <c r="V23" s="26">
        <f t="shared" si="8"/>
        <v>0.55513104358105259</v>
      </c>
      <c r="W23" s="26">
        <f t="shared" si="9"/>
        <v>0.2951388888888889</v>
      </c>
    </row>
    <row r="24" spans="1:25" s="5" customFormat="1">
      <c r="A24" s="8">
        <v>2021</v>
      </c>
      <c r="B24" s="7">
        <v>365.8</v>
      </c>
      <c r="C24" s="7">
        <v>7.7</v>
      </c>
      <c r="D24" s="28">
        <f t="shared" si="10"/>
        <v>28.166600000000003</v>
      </c>
      <c r="E24" s="7">
        <v>365.8</v>
      </c>
      <c r="F24" s="7">
        <v>48.1</v>
      </c>
      <c r="G24" s="7">
        <v>11.1</v>
      </c>
      <c r="H24" s="7">
        <v>19.3</v>
      </c>
      <c r="I24" s="7">
        <v>21.5</v>
      </c>
      <c r="J24" s="7">
        <v>254.19</v>
      </c>
      <c r="K24" s="17">
        <f t="shared" si="1"/>
        <v>175.94979999999998</v>
      </c>
      <c r="L24" s="17">
        <f t="shared" si="2"/>
        <v>40.6038</v>
      </c>
      <c r="M24" s="17">
        <f t="shared" si="3"/>
        <v>70.599400000000003</v>
      </c>
      <c r="N24" s="17">
        <f t="shared" si="4"/>
        <v>78.646999999999991</v>
      </c>
      <c r="O24" s="23">
        <v>77.400000000000006</v>
      </c>
      <c r="P24" s="23">
        <v>60.9</v>
      </c>
      <c r="Q24" s="23">
        <v>42.3</v>
      </c>
      <c r="R24" s="23">
        <v>80.5</v>
      </c>
      <c r="S24" s="27">
        <f t="shared" si="5"/>
        <v>24.727714200000001</v>
      </c>
      <c r="T24" s="27">
        <f t="shared" si="6"/>
        <v>29.863546200000002</v>
      </c>
      <c r="U24" s="29">
        <f t="shared" si="7"/>
        <v>56.611939599999999</v>
      </c>
      <c r="V24" s="26">
        <f t="shared" si="8"/>
        <v>0.49753815536113521</v>
      </c>
      <c r="W24" s="26">
        <f t="shared" si="9"/>
        <v>0.25328947368421051</v>
      </c>
    </row>
    <row r="25" spans="1:25" s="3" customFormat="1">
      <c r="A25" s="9">
        <v>2022</v>
      </c>
      <c r="B25" s="10">
        <v>370.7</v>
      </c>
      <c r="C25" s="10">
        <v>10.3</v>
      </c>
      <c r="D25" s="28">
        <f t="shared" si="10"/>
        <v>38.182099999999998</v>
      </c>
      <c r="E25" s="10">
        <v>370.7</v>
      </c>
      <c r="F25" s="1">
        <v>50.4</v>
      </c>
      <c r="G25" s="1">
        <v>10.5</v>
      </c>
      <c r="H25" s="1">
        <v>18.899999999999999</v>
      </c>
      <c r="I25" s="1">
        <v>20.2</v>
      </c>
      <c r="J25" s="1">
        <v>242.17</v>
      </c>
      <c r="K25" s="18">
        <f t="shared" si="1"/>
        <v>186.83279999999999</v>
      </c>
      <c r="L25" s="18">
        <f t="shared" si="2"/>
        <v>38.923499999999997</v>
      </c>
      <c r="M25" s="18">
        <f t="shared" si="3"/>
        <v>70.062299999999993</v>
      </c>
      <c r="N25" s="18">
        <f t="shared" si="4"/>
        <v>74.881399999999999</v>
      </c>
      <c r="O25" s="23">
        <v>77.099999999999994</v>
      </c>
      <c r="P25" s="23">
        <v>59.7</v>
      </c>
      <c r="Q25" s="23">
        <v>41.3</v>
      </c>
      <c r="R25" s="23">
        <v>61.3</v>
      </c>
      <c r="S25" s="27">
        <f t="shared" si="5"/>
        <v>23.237329500000001</v>
      </c>
      <c r="T25" s="27">
        <f t="shared" si="6"/>
        <v>28.935729899999998</v>
      </c>
      <c r="U25" s="29">
        <f t="shared" si="7"/>
        <v>56.812740599999984</v>
      </c>
      <c r="V25" s="26">
        <f t="shared" si="8"/>
        <v>0.67206932101423755</v>
      </c>
      <c r="W25" s="26">
        <f t="shared" si="9"/>
        <v>0.35034013605442182</v>
      </c>
      <c r="X25" s="5"/>
      <c r="Y25" s="5"/>
    </row>
    <row r="26" spans="1:25" s="3" customFormat="1">
      <c r="A26" s="9">
        <v>2023</v>
      </c>
      <c r="B26" s="21">
        <v>372.45</v>
      </c>
      <c r="C26" s="21">
        <v>11.7</v>
      </c>
      <c r="D26" s="28">
        <f t="shared" si="10"/>
        <v>43.576650000000001</v>
      </c>
      <c r="E26" s="21">
        <v>372.45</v>
      </c>
      <c r="F26" s="1">
        <v>49.6</v>
      </c>
      <c r="G26" s="1">
        <v>10.6</v>
      </c>
      <c r="H26" s="1">
        <v>19.100000000000001</v>
      </c>
      <c r="I26" s="1">
        <v>20.7</v>
      </c>
      <c r="J26" s="1">
        <v>236.04</v>
      </c>
      <c r="K26" s="18">
        <f t="shared" si="1"/>
        <v>184.73519999999999</v>
      </c>
      <c r="L26" s="18">
        <f t="shared" si="2"/>
        <v>39.479700000000001</v>
      </c>
      <c r="M26" s="18">
        <f t="shared" si="3"/>
        <v>71.137950000000004</v>
      </c>
      <c r="N26" s="18">
        <f t="shared" si="4"/>
        <v>77.097149999999999</v>
      </c>
      <c r="O26" s="23">
        <v>77.7</v>
      </c>
      <c r="P26" s="23">
        <v>61.7</v>
      </c>
      <c r="Q26" s="23">
        <v>37.4</v>
      </c>
      <c r="R26" s="23">
        <v>53.9</v>
      </c>
      <c r="S26" s="27">
        <f>L26*P26/100</f>
        <v>24.358974900000003</v>
      </c>
      <c r="T26" s="27">
        <f t="shared" si="6"/>
        <v>26.605593299999999</v>
      </c>
      <c r="U26" s="29">
        <f t="shared" si="7"/>
        <v>59.653081799999995</v>
      </c>
      <c r="V26" s="26">
        <f t="shared" si="8"/>
        <v>0.73050123623286134</v>
      </c>
      <c r="W26" s="26">
        <f t="shared" si="9"/>
        <v>0.39393939393939398</v>
      </c>
      <c r="X26" s="5"/>
      <c r="Y26" s="5"/>
    </row>
    <row r="27" spans="1:25">
      <c r="K27" s="20"/>
    </row>
  </sheetData>
  <mergeCells count="1">
    <mergeCell ref="A1:A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Yuancheng Xu</dc:creator>
  <cp:lastModifiedBy>Yuancheng Xu</cp:lastModifiedBy>
  <dcterms:created xsi:type="dcterms:W3CDTF">2015-06-05T18:17:20Z</dcterms:created>
  <dcterms:modified xsi:type="dcterms:W3CDTF">2025-05-30T06:08:31Z</dcterms:modified>
</cp:coreProperties>
</file>