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2.社会工作与助教\7. 2023-2024春季学期精算概论\Homework\Hw4\"/>
    </mc:Choice>
  </mc:AlternateContent>
  <xr:revisionPtr revIDLastSave="0" documentId="13_ncr:1_{E4B2D033-E284-4B01-825A-660B5F73AF62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链梯法" sheetId="1" r:id="rId1"/>
    <sheet name="案均赔款法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2" l="1"/>
  <c r="C75" i="2"/>
  <c r="A35" i="1" l="1"/>
  <c r="E80" i="2"/>
  <c r="E79" i="2"/>
  <c r="E78" i="2"/>
  <c r="E77" i="2"/>
  <c r="E76" i="2"/>
  <c r="E75" i="2"/>
  <c r="B75" i="2"/>
  <c r="D75" i="2" s="1"/>
  <c r="F75" i="2" s="1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C55" i="2"/>
  <c r="D55" i="2"/>
  <c r="E55" i="2"/>
  <c r="F55" i="2"/>
  <c r="B55" i="2"/>
  <c r="C24" i="2"/>
  <c r="D24" i="2"/>
  <c r="E24" i="2"/>
  <c r="F24" i="2"/>
  <c r="G24" i="2"/>
  <c r="C25" i="2"/>
  <c r="D25" i="2"/>
  <c r="E25" i="2"/>
  <c r="F25" i="2"/>
  <c r="G25" i="2"/>
  <c r="F35" i="2" s="1"/>
  <c r="C26" i="2"/>
  <c r="D26" i="2"/>
  <c r="E26" i="2"/>
  <c r="F26" i="2"/>
  <c r="E36" i="2" s="1"/>
  <c r="G26" i="2"/>
  <c r="F36" i="2" s="1"/>
  <c r="C27" i="2"/>
  <c r="D27" i="2"/>
  <c r="E27" i="2"/>
  <c r="D37" i="2" s="1"/>
  <c r="F27" i="2"/>
  <c r="E37" i="2" s="1"/>
  <c r="G27" i="2"/>
  <c r="F37" i="2" s="1"/>
  <c r="C28" i="2"/>
  <c r="D28" i="2"/>
  <c r="C38" i="2" s="1"/>
  <c r="E28" i="2"/>
  <c r="D38" i="2" s="1"/>
  <c r="F28" i="2"/>
  <c r="E38" i="2" s="1"/>
  <c r="G28" i="2"/>
  <c r="F38" i="2" s="1"/>
  <c r="C29" i="2"/>
  <c r="D29" i="2"/>
  <c r="E29" i="2"/>
  <c r="F29" i="2"/>
  <c r="G29" i="2"/>
  <c r="B25" i="2"/>
  <c r="B26" i="2"/>
  <c r="B27" i="2"/>
  <c r="B37" i="2" s="1"/>
  <c r="B28" i="2"/>
  <c r="B29" i="2"/>
  <c r="B24" i="2"/>
  <c r="H32" i="1"/>
  <c r="H31" i="1"/>
  <c r="H30" i="1"/>
  <c r="H29" i="1"/>
  <c r="H28" i="1"/>
  <c r="D32" i="1"/>
  <c r="E32" i="1" s="1"/>
  <c r="F32" i="1" s="1"/>
  <c r="G32" i="1" s="1"/>
  <c r="C32" i="1"/>
  <c r="E31" i="1"/>
  <c r="F31" i="1" s="1"/>
  <c r="G31" i="1" s="1"/>
  <c r="D31" i="1"/>
  <c r="F30" i="1"/>
  <c r="G30" i="1"/>
  <c r="E30" i="1"/>
  <c r="G29" i="1"/>
  <c r="F29" i="1"/>
  <c r="G28" i="1"/>
  <c r="B22" i="1"/>
  <c r="C22" i="1"/>
  <c r="D22" i="1"/>
  <c r="E22" i="1"/>
  <c r="A22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C14" i="1"/>
  <c r="D14" i="1"/>
  <c r="E14" i="1"/>
  <c r="F14" i="1"/>
  <c r="B14" i="1"/>
  <c r="C34" i="2" l="1"/>
  <c r="B41" i="2" s="1"/>
  <c r="D49" i="2" s="1"/>
  <c r="C35" i="2"/>
  <c r="C36" i="2"/>
  <c r="E34" i="2"/>
  <c r="D35" i="2"/>
  <c r="A62" i="2"/>
  <c r="C71" i="2" s="1"/>
  <c r="C37" i="2"/>
  <c r="E35" i="2"/>
  <c r="G67" i="2"/>
  <c r="C76" i="2" s="1"/>
  <c r="D41" i="2"/>
  <c r="F47" i="2" s="1"/>
  <c r="B36" i="2"/>
  <c r="D34" i="2"/>
  <c r="C41" i="2" s="1"/>
  <c r="E48" i="2" s="1"/>
  <c r="F48" i="2" s="1"/>
  <c r="G48" i="2" s="1"/>
  <c r="B78" i="2" s="1"/>
  <c r="B34" i="2"/>
  <c r="B35" i="2"/>
  <c r="B38" i="2"/>
  <c r="D36" i="2"/>
  <c r="F34" i="2"/>
  <c r="E41" i="2" s="1"/>
  <c r="G46" i="2" s="1"/>
  <c r="B76" i="2" s="1"/>
  <c r="B62" i="2"/>
  <c r="D70" i="2" s="1"/>
  <c r="C62" i="2"/>
  <c r="E69" i="2" s="1"/>
  <c r="D62" i="2"/>
  <c r="F68" i="2" s="1"/>
  <c r="G68" i="2" s="1"/>
  <c r="C77" i="2" s="1"/>
  <c r="D76" i="2" l="1"/>
  <c r="F76" i="2" s="1"/>
  <c r="A41" i="2"/>
  <c r="C50" i="2" s="1"/>
  <c r="D50" i="2" s="1"/>
  <c r="E50" i="2" s="1"/>
  <c r="F50" i="2" s="1"/>
  <c r="G50" i="2" s="1"/>
  <c r="B80" i="2" s="1"/>
  <c r="E70" i="2"/>
  <c r="F70" i="2" s="1"/>
  <c r="G70" i="2" s="1"/>
  <c r="C79" i="2" s="1"/>
  <c r="F69" i="2"/>
  <c r="G69" i="2" s="1"/>
  <c r="C78" i="2" s="1"/>
  <c r="D71" i="2"/>
  <c r="E71" i="2" s="1"/>
  <c r="F71" i="2" s="1"/>
  <c r="G71" i="2" s="1"/>
  <c r="C80" i="2" s="1"/>
  <c r="E49" i="2"/>
  <c r="F49" i="2" s="1"/>
  <c r="G49" i="2" s="1"/>
  <c r="B79" i="2" s="1"/>
  <c r="G47" i="2"/>
  <c r="B77" i="2" s="1"/>
  <c r="D77" i="2" s="1"/>
  <c r="F77" i="2" s="1"/>
  <c r="D78" i="2" l="1"/>
  <c r="F78" i="2" s="1"/>
  <c r="D79" i="2"/>
  <c r="F79" i="2" s="1"/>
  <c r="A83" i="2" s="1"/>
  <c r="D80" i="2"/>
  <c r="F8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C74" authorId="0" shapeId="0" xr:uid="{84E68F2B-919B-496B-ADD2-17C2436F64F5}">
      <text>
        <r>
          <rPr>
            <b/>
            <sz val="9"/>
            <color indexed="81"/>
            <rFont val="宋体"/>
            <charset val="134"/>
          </rPr>
          <t>庄源:</t>
        </r>
        <r>
          <rPr>
            <sz val="9"/>
            <color indexed="81"/>
            <rFont val="宋体"/>
            <charset val="134"/>
          </rPr>
          <t xml:space="preserve">
最终赔款次数无论是否取整，都给分</t>
        </r>
      </text>
    </comment>
  </commentList>
</comments>
</file>

<file path=xl/sharedStrings.xml><?xml version="1.0" encoding="utf-8"?>
<sst xmlns="http://schemas.openxmlformats.org/spreadsheetml/2006/main" count="77" uniqueCount="26">
  <si>
    <t>事故年</t>
  </si>
  <si>
    <t>进展年</t>
  </si>
  <si>
    <t>5+</t>
  </si>
  <si>
    <t>累积已付赔款流量三角形</t>
  </si>
  <si>
    <t>0-1</t>
  </si>
  <si>
    <t>1-2</t>
  </si>
  <si>
    <t>2-3</t>
  </si>
  <si>
    <t>3-4</t>
  </si>
  <si>
    <t>4-5+</t>
  </si>
  <si>
    <t>最终损失与对角线的差额</t>
  </si>
  <si>
    <t>累积已付赔款次数流量三角形</t>
  </si>
  <si>
    <t>最终案均赔款</t>
  </si>
  <si>
    <t>最终赔款次数</t>
  </si>
  <si>
    <t>最终赔款估计值</t>
  </si>
  <si>
    <t>未决赔款准备金</t>
  </si>
  <si>
    <t>已付赔款</t>
  </si>
  <si>
    <t>Step 1: 计算逐年进展因子（5分）</t>
  </si>
  <si>
    <t>Step 3: 填补已付赔款流量三角形（5分）</t>
  </si>
  <si>
    <t>Step 4: 计算未决赔款准备金（2分）</t>
  </si>
  <si>
    <t>注：累积进展因子不计分</t>
  </si>
  <si>
    <t>Step 1: 计算已付案均赔款流量三角形（5分）</t>
  </si>
  <si>
    <t>Step 2: 估计逐年进展因子（5分）</t>
  </si>
  <si>
    <t>Step 5：计算总准备金（3分）</t>
  </si>
  <si>
    <t>Step 4：计算最终损失（5分）</t>
  </si>
  <si>
    <t>Step 3：预测最终已付赔款次数（5分）</t>
  </si>
  <si>
    <t>Step 2：预测最终案均赔款（5分）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</si>
</sst>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 "/>
      <family val="1"/>
      <charset val="134"/>
    </font>
    <font>
      <b/>
      <sz val="11"/>
      <color theme="1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Times New Roman "/>
      <charset val="134"/>
    </font>
    <font>
      <b/>
      <sz val="11"/>
      <color rgb="FFFF0000"/>
      <name val="宋体"/>
      <charset val="134"/>
    </font>
    <font>
      <u/>
      <sz val="11"/>
      <color rgb="FFFF0000"/>
      <name val="Times New Roman "/>
      <charset val="134"/>
    </font>
    <font>
      <sz val="11"/>
      <color theme="1"/>
      <name val="宋体"/>
      <charset val="134"/>
    </font>
    <font>
      <b/>
      <sz val="11"/>
      <color rgb="FFFF0000"/>
      <name val="Times New Roman 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0" fontId="7" fillId="0" borderId="0" xfId="0" applyFont="1"/>
    <xf numFmtId="49" fontId="3" fillId="0" borderId="1" xfId="0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/>
  </sheetViews>
  <sheetFormatPr defaultRowHeight="15"/>
  <cols>
    <col min="1" max="1" width="15.21875" style="1" customWidth="1"/>
    <col min="2" max="2" width="9" style="1" customWidth="1"/>
    <col min="3" max="7" width="9" customWidth="1"/>
    <col min="8" max="8" width="23.33203125" bestFit="1" customWidth="1"/>
  </cols>
  <sheetData>
    <row r="1" spans="1:7">
      <c r="A1" s="10" t="s">
        <v>3</v>
      </c>
    </row>
    <row r="2" spans="1:7" ht="18" customHeight="1">
      <c r="A2" s="25" t="s">
        <v>0</v>
      </c>
      <c r="B2" s="27" t="s">
        <v>1</v>
      </c>
      <c r="C2" s="27"/>
      <c r="D2" s="27"/>
      <c r="E2" s="27"/>
      <c r="F2" s="27"/>
      <c r="G2" s="27"/>
    </row>
    <row r="3" spans="1:7">
      <c r="A3" s="26"/>
      <c r="B3" s="2">
        <v>0</v>
      </c>
      <c r="C3" s="6">
        <v>1</v>
      </c>
      <c r="D3" s="2">
        <v>2</v>
      </c>
      <c r="E3" s="5">
        <v>3</v>
      </c>
      <c r="F3" s="5">
        <v>4</v>
      </c>
      <c r="G3" s="5" t="s">
        <v>2</v>
      </c>
    </row>
    <row r="4" spans="1:7">
      <c r="A4" s="2">
        <v>2013</v>
      </c>
      <c r="B4" s="8">
        <v>1000</v>
      </c>
      <c r="C4" s="9">
        <v>1849</v>
      </c>
      <c r="D4" s="8">
        <v>2395</v>
      </c>
      <c r="E4" s="8">
        <v>2988</v>
      </c>
      <c r="F4" s="8">
        <v>3320</v>
      </c>
      <c r="G4" s="8">
        <v>3565</v>
      </c>
    </row>
    <row r="5" spans="1:7">
      <c r="A5" s="2">
        <v>2014</v>
      </c>
      <c r="B5" s="8">
        <v>1003</v>
      </c>
      <c r="C5" s="9">
        <v>1855</v>
      </c>
      <c r="D5" s="8">
        <v>2413</v>
      </c>
      <c r="E5" s="8">
        <v>2999</v>
      </c>
      <c r="F5" s="8">
        <v>3337</v>
      </c>
      <c r="G5" s="8"/>
    </row>
    <row r="6" spans="1:7">
      <c r="A6" s="2">
        <v>2015</v>
      </c>
      <c r="B6" s="8">
        <v>1120</v>
      </c>
      <c r="C6" s="9">
        <v>2113</v>
      </c>
      <c r="D6" s="8">
        <v>2776</v>
      </c>
      <c r="E6" s="8">
        <v>3400</v>
      </c>
      <c r="F6" s="8"/>
      <c r="G6" s="8"/>
    </row>
    <row r="7" spans="1:7">
      <c r="A7" s="2">
        <v>2016</v>
      </c>
      <c r="B7" s="8">
        <v>1275</v>
      </c>
      <c r="C7" s="9">
        <v>2423</v>
      </c>
      <c r="D7" s="8">
        <v>3235</v>
      </c>
      <c r="E7" s="8"/>
      <c r="F7" s="8"/>
      <c r="G7" s="8"/>
    </row>
    <row r="8" spans="1:7">
      <c r="A8" s="2">
        <v>2017</v>
      </c>
      <c r="B8" s="8">
        <v>1489</v>
      </c>
      <c r="C8" s="9">
        <v>2865</v>
      </c>
      <c r="D8" s="8"/>
      <c r="E8" s="8"/>
      <c r="F8" s="8"/>
      <c r="G8" s="8"/>
    </row>
    <row r="9" spans="1:7">
      <c r="A9" s="3">
        <v>2018</v>
      </c>
      <c r="B9" s="8">
        <v>1730</v>
      </c>
      <c r="C9" s="9"/>
      <c r="D9" s="8"/>
      <c r="E9" s="8"/>
      <c r="F9" s="8"/>
      <c r="G9" s="8"/>
    </row>
    <row r="11" spans="1:7">
      <c r="A11" s="10" t="s">
        <v>16</v>
      </c>
    </row>
    <row r="12" spans="1:7" ht="14.4">
      <c r="A12" s="25" t="s">
        <v>0</v>
      </c>
      <c r="B12" s="27" t="s">
        <v>1</v>
      </c>
      <c r="C12" s="27"/>
      <c r="D12" s="27"/>
      <c r="E12" s="27"/>
      <c r="F12" s="27"/>
      <c r="G12" s="13"/>
    </row>
    <row r="13" spans="1:7">
      <c r="A13" s="26"/>
      <c r="B13" s="11" t="s">
        <v>4</v>
      </c>
      <c r="C13" s="12" t="s">
        <v>5</v>
      </c>
      <c r="D13" s="11" t="s">
        <v>6</v>
      </c>
      <c r="E13" s="11" t="s">
        <v>7</v>
      </c>
      <c r="F13" s="11" t="s">
        <v>8</v>
      </c>
    </row>
    <row r="14" spans="1:7">
      <c r="A14" s="2">
        <v>2013</v>
      </c>
      <c r="B14" s="14">
        <f>IF(C4="","",C4/B4)</f>
        <v>1.849</v>
      </c>
      <c r="C14" s="14">
        <f t="shared" ref="C14:F14" si="0">IF(D4="","",D4/C4)</f>
        <v>1.2952947539210384</v>
      </c>
      <c r="D14" s="14">
        <f t="shared" si="0"/>
        <v>1.2475991649269311</v>
      </c>
      <c r="E14" s="14">
        <f t="shared" si="0"/>
        <v>1.1111111111111112</v>
      </c>
      <c r="F14" s="14">
        <f t="shared" si="0"/>
        <v>1.0737951807228916</v>
      </c>
    </row>
    <row r="15" spans="1:7">
      <c r="A15" s="2">
        <v>2014</v>
      </c>
      <c r="B15" s="14">
        <f t="shared" ref="B15:F15" si="1">IF(C5="","",C5/B5)</f>
        <v>1.8494516450648055</v>
      </c>
      <c r="C15" s="14">
        <f t="shared" si="1"/>
        <v>1.3008086253369273</v>
      </c>
      <c r="D15" s="14">
        <f t="shared" si="1"/>
        <v>1.2428512225445503</v>
      </c>
      <c r="E15" s="14">
        <f t="shared" si="1"/>
        <v>1.112704234744915</v>
      </c>
      <c r="F15" s="14" t="str">
        <f t="shared" si="1"/>
        <v/>
      </c>
    </row>
    <row r="16" spans="1:7">
      <c r="A16" s="2">
        <v>2015</v>
      </c>
      <c r="B16" s="14">
        <f t="shared" ref="B16:F16" si="2">IF(C6="","",C6/B6)</f>
        <v>1.8866071428571429</v>
      </c>
      <c r="C16" s="14">
        <f t="shared" si="2"/>
        <v>1.313771888310459</v>
      </c>
      <c r="D16" s="14">
        <f t="shared" si="2"/>
        <v>1.2247838616714697</v>
      </c>
      <c r="E16" s="14" t="str">
        <f t="shared" si="2"/>
        <v/>
      </c>
      <c r="F16" s="14" t="str">
        <f t="shared" si="2"/>
        <v/>
      </c>
    </row>
    <row r="17" spans="1:9">
      <c r="A17" s="2">
        <v>2016</v>
      </c>
      <c r="B17" s="14">
        <f t="shared" ref="B17:F17" si="3">IF(C7="","",C7/B7)</f>
        <v>1.9003921568627451</v>
      </c>
      <c r="C17" s="14">
        <f t="shared" si="3"/>
        <v>1.3351217498968222</v>
      </c>
      <c r="D17" s="14" t="str">
        <f t="shared" si="3"/>
        <v/>
      </c>
      <c r="E17" s="14" t="str">
        <f t="shared" si="3"/>
        <v/>
      </c>
      <c r="F17" s="14" t="str">
        <f t="shared" si="3"/>
        <v/>
      </c>
    </row>
    <row r="18" spans="1:9">
      <c r="A18" s="2">
        <v>2017</v>
      </c>
      <c r="B18" s="14">
        <f t="shared" ref="B18:F18" si="4">IF(C8="","",C8/B8)</f>
        <v>1.9241101410342512</v>
      </c>
      <c r="C18" s="14" t="str">
        <f t="shared" si="4"/>
        <v/>
      </c>
      <c r="D18" s="14" t="str">
        <f t="shared" si="4"/>
        <v/>
      </c>
      <c r="E18" s="14" t="str">
        <f t="shared" si="4"/>
        <v/>
      </c>
      <c r="F18" s="14" t="str">
        <f t="shared" si="4"/>
        <v/>
      </c>
    </row>
    <row r="20" spans="1:9">
      <c r="A20" s="10" t="s">
        <v>21</v>
      </c>
      <c r="F20" s="10" t="s">
        <v>19</v>
      </c>
    </row>
    <row r="21" spans="1:9">
      <c r="A21" s="11" t="s">
        <v>4</v>
      </c>
      <c r="B21" s="12" t="s">
        <v>5</v>
      </c>
      <c r="C21" s="11" t="s">
        <v>6</v>
      </c>
      <c r="D21" s="11" t="s">
        <v>7</v>
      </c>
      <c r="E21" s="11" t="s">
        <v>8</v>
      </c>
    </row>
    <row r="22" spans="1:9">
      <c r="A22" s="14">
        <f>AVERAGE(B14:B18)</f>
        <v>1.881912217163789</v>
      </c>
      <c r="B22" s="14">
        <f t="shared" ref="B22:E22" si="5">AVERAGE(C14:C18)</f>
        <v>1.3112492543663117</v>
      </c>
      <c r="C22" s="14">
        <f t="shared" si="5"/>
        <v>1.2384114163809838</v>
      </c>
      <c r="D22" s="14">
        <f t="shared" si="5"/>
        <v>1.1119076729280131</v>
      </c>
      <c r="E22" s="14">
        <f t="shared" si="5"/>
        <v>1.0737951807228916</v>
      </c>
    </row>
    <row r="24" spans="1:9">
      <c r="A24" s="10" t="s">
        <v>17</v>
      </c>
    </row>
    <row r="25" spans="1:9" ht="14.4">
      <c r="A25" s="25" t="s">
        <v>0</v>
      </c>
      <c r="B25" s="27" t="s">
        <v>1</v>
      </c>
      <c r="C25" s="27"/>
      <c r="D25" s="27"/>
      <c r="E25" s="27"/>
      <c r="F25" s="27"/>
      <c r="G25" s="27"/>
      <c r="H25" s="24" t="s">
        <v>9</v>
      </c>
    </row>
    <row r="26" spans="1:9">
      <c r="A26" s="26"/>
      <c r="B26" s="2">
        <v>0</v>
      </c>
      <c r="C26" s="6">
        <v>1</v>
      </c>
      <c r="D26" s="2">
        <v>2</v>
      </c>
      <c r="E26" s="5">
        <v>3</v>
      </c>
      <c r="F26" s="5">
        <v>4</v>
      </c>
      <c r="G26" s="5" t="s">
        <v>2</v>
      </c>
      <c r="H26" s="24"/>
    </row>
    <row r="27" spans="1:9">
      <c r="A27" s="2">
        <v>2013</v>
      </c>
      <c r="B27" s="8">
        <v>1000</v>
      </c>
      <c r="C27" s="9">
        <v>1849</v>
      </c>
      <c r="D27" s="8">
        <v>2395</v>
      </c>
      <c r="E27" s="8">
        <v>2988</v>
      </c>
      <c r="F27" s="8">
        <v>3320</v>
      </c>
      <c r="G27" s="8">
        <v>3565</v>
      </c>
      <c r="H27" s="8">
        <v>0</v>
      </c>
    </row>
    <row r="28" spans="1:9">
      <c r="A28" s="2">
        <v>2014</v>
      </c>
      <c r="B28" s="8">
        <v>1003</v>
      </c>
      <c r="C28" s="9">
        <v>1855</v>
      </c>
      <c r="D28" s="8">
        <v>2413</v>
      </c>
      <c r="E28" s="8">
        <v>2999</v>
      </c>
      <c r="F28" s="8">
        <v>3337</v>
      </c>
      <c r="G28" s="16">
        <f>F28*E22</f>
        <v>3583.2545180722891</v>
      </c>
      <c r="H28" s="7">
        <f>G28-F28</f>
        <v>246.2545180722891</v>
      </c>
      <c r="I28" s="23"/>
    </row>
    <row r="29" spans="1:9">
      <c r="A29" s="2">
        <v>2015</v>
      </c>
      <c r="B29" s="8">
        <v>1120</v>
      </c>
      <c r="C29" s="9">
        <v>2113</v>
      </c>
      <c r="D29" s="8">
        <v>2776</v>
      </c>
      <c r="E29" s="8">
        <v>3400</v>
      </c>
      <c r="F29" s="16">
        <f>E29*D22</f>
        <v>3780.4860879552443</v>
      </c>
      <c r="G29" s="16">
        <f>F29*E22</f>
        <v>4059.4677420362791</v>
      </c>
      <c r="H29" s="7">
        <f>G29-E29</f>
        <v>659.46774203627911</v>
      </c>
      <c r="I29" s="23"/>
    </row>
    <row r="30" spans="1:9">
      <c r="A30" s="2">
        <v>2016</v>
      </c>
      <c r="B30" s="8">
        <v>1275</v>
      </c>
      <c r="C30" s="9">
        <v>2423</v>
      </c>
      <c r="D30" s="8">
        <v>3235</v>
      </c>
      <c r="E30" s="16">
        <f>D30*C22</f>
        <v>4006.2609319924827</v>
      </c>
      <c r="F30" s="16">
        <f t="shared" ref="F30:G30" si="6">E30*D22</f>
        <v>4454.5922700341744</v>
      </c>
      <c r="G30" s="16">
        <f t="shared" si="6"/>
        <v>4783.3197116481424</v>
      </c>
      <c r="H30" s="7">
        <f>G30-D30</f>
        <v>1548.3197116481424</v>
      </c>
      <c r="I30" s="23"/>
    </row>
    <row r="31" spans="1:9">
      <c r="A31" s="2">
        <v>2017</v>
      </c>
      <c r="B31" s="8">
        <v>1489</v>
      </c>
      <c r="C31" s="9">
        <v>2865</v>
      </c>
      <c r="D31" s="16">
        <f>C31*B22</f>
        <v>3756.729113759483</v>
      </c>
      <c r="E31" s="16">
        <f t="shared" ref="E31:G31" si="7">D31*C22</f>
        <v>4652.3762227305597</v>
      </c>
      <c r="F31" s="16">
        <f t="shared" si="7"/>
        <v>5173.0128194019562</v>
      </c>
      <c r="G31" s="16">
        <f t="shared" si="7"/>
        <v>5554.7562352915584</v>
      </c>
      <c r="H31" s="7">
        <f>G31-C31</f>
        <v>2689.7562352915584</v>
      </c>
      <c r="I31" s="23"/>
    </row>
    <row r="32" spans="1:9">
      <c r="A32" s="3">
        <v>2018</v>
      </c>
      <c r="B32" s="8">
        <v>1730</v>
      </c>
      <c r="C32" s="15">
        <f>B32*A22</f>
        <v>3255.708135693355</v>
      </c>
      <c r="D32" s="15">
        <f t="shared" ref="D32:G32" si="8">C32*B22</f>
        <v>4269.0448653622461</v>
      </c>
      <c r="E32" s="15">
        <f t="shared" si="8"/>
        <v>5286.8338983072254</v>
      </c>
      <c r="F32" s="15">
        <f t="shared" si="8"/>
        <v>5878.4711770237227</v>
      </c>
      <c r="G32" s="15">
        <f t="shared" si="8"/>
        <v>6312.2740199064974</v>
      </c>
      <c r="H32" s="7">
        <f>G32-B32</f>
        <v>4582.2740199064974</v>
      </c>
      <c r="I32" s="23"/>
    </row>
    <row r="34" spans="1:1">
      <c r="A34" s="10" t="s">
        <v>18</v>
      </c>
    </row>
    <row r="35" spans="1:1">
      <c r="A35" s="22">
        <f>SUM(H27:H32)</f>
        <v>9726.0722269547659</v>
      </c>
    </row>
  </sheetData>
  <mergeCells count="7">
    <mergeCell ref="H25:H26"/>
    <mergeCell ref="A25:A26"/>
    <mergeCell ref="B25:G25"/>
    <mergeCell ref="A2:A3"/>
    <mergeCell ref="B2:G2"/>
    <mergeCell ref="A12:A13"/>
    <mergeCell ref="B12:F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E661-513C-4A2D-86FF-C5B005706C35}">
  <dimension ref="A1:H83"/>
  <sheetViews>
    <sheetView topLeftCell="A57" workbookViewId="0">
      <selection activeCell="D47" sqref="D47"/>
    </sheetView>
  </sheetViews>
  <sheetFormatPr defaultRowHeight="14.4"/>
  <cols>
    <col min="1" max="1" width="11.33203125" bestFit="1" customWidth="1"/>
    <col min="2" max="4" width="16.5546875" customWidth="1"/>
    <col min="5" max="5" width="15.6640625" customWidth="1"/>
    <col min="6" max="6" width="16.109375" customWidth="1"/>
    <col min="7" max="7" width="16.5546875" customWidth="1"/>
  </cols>
  <sheetData>
    <row r="1" spans="1:7" ht="15">
      <c r="A1" s="10" t="s">
        <v>3</v>
      </c>
      <c r="B1" s="1"/>
    </row>
    <row r="2" spans="1:7">
      <c r="A2" s="25" t="s">
        <v>0</v>
      </c>
      <c r="B2" s="27" t="s">
        <v>1</v>
      </c>
      <c r="C2" s="27"/>
      <c r="D2" s="27"/>
      <c r="E2" s="27"/>
      <c r="F2" s="27"/>
      <c r="G2" s="27"/>
    </row>
    <row r="3" spans="1:7" ht="15">
      <c r="A3" s="26"/>
      <c r="B3" s="2">
        <v>0</v>
      </c>
      <c r="C3" s="6">
        <v>1</v>
      </c>
      <c r="D3" s="2">
        <v>2</v>
      </c>
      <c r="E3" s="5">
        <v>3</v>
      </c>
      <c r="F3" s="5">
        <v>4</v>
      </c>
      <c r="G3" s="5" t="s">
        <v>2</v>
      </c>
    </row>
    <row r="4" spans="1:7" ht="15">
      <c r="A4" s="2">
        <v>2013</v>
      </c>
      <c r="B4" s="8">
        <v>1000</v>
      </c>
      <c r="C4" s="9">
        <v>1849</v>
      </c>
      <c r="D4" s="8">
        <v>2395</v>
      </c>
      <c r="E4" s="8">
        <v>2988</v>
      </c>
      <c r="F4" s="8">
        <v>3320</v>
      </c>
      <c r="G4" s="8">
        <v>3565</v>
      </c>
    </row>
    <row r="5" spans="1:7" ht="15">
      <c r="A5" s="2">
        <v>2014</v>
      </c>
      <c r="B5" s="8">
        <v>1003</v>
      </c>
      <c r="C5" s="9">
        <v>1855</v>
      </c>
      <c r="D5" s="8">
        <v>2413</v>
      </c>
      <c r="E5" s="8">
        <v>2999</v>
      </c>
      <c r="F5" s="8">
        <v>3337</v>
      </c>
      <c r="G5" s="8"/>
    </row>
    <row r="6" spans="1:7" ht="15">
      <c r="A6" s="2">
        <v>2015</v>
      </c>
      <c r="B6" s="8">
        <v>1120</v>
      </c>
      <c r="C6" s="9">
        <v>2113</v>
      </c>
      <c r="D6" s="8">
        <v>2776</v>
      </c>
      <c r="E6" s="8">
        <v>3400</v>
      </c>
      <c r="F6" s="8"/>
      <c r="G6" s="8"/>
    </row>
    <row r="7" spans="1:7" ht="15">
      <c r="A7" s="2">
        <v>2016</v>
      </c>
      <c r="B7" s="8">
        <v>1275</v>
      </c>
      <c r="C7" s="9">
        <v>2423</v>
      </c>
      <c r="D7" s="8">
        <v>3235</v>
      </c>
      <c r="E7" s="8"/>
      <c r="F7" s="8"/>
      <c r="G7" s="8"/>
    </row>
    <row r="8" spans="1:7" ht="15">
      <c r="A8" s="2">
        <v>2017</v>
      </c>
      <c r="B8" s="8">
        <v>1489</v>
      </c>
      <c r="C8" s="9">
        <v>2865</v>
      </c>
      <c r="D8" s="8"/>
      <c r="E8" s="8"/>
      <c r="F8" s="8"/>
      <c r="G8" s="8"/>
    </row>
    <row r="9" spans="1:7" ht="15">
      <c r="A9" s="3">
        <v>2018</v>
      </c>
      <c r="B9" s="8">
        <v>1730</v>
      </c>
      <c r="C9" s="9"/>
      <c r="D9" s="8"/>
      <c r="E9" s="8"/>
      <c r="F9" s="8"/>
      <c r="G9" s="8"/>
    </row>
    <row r="11" spans="1:7" ht="15">
      <c r="A11" s="10" t="s">
        <v>10</v>
      </c>
    </row>
    <row r="12" spans="1:7">
      <c r="A12" s="25" t="s">
        <v>0</v>
      </c>
      <c r="B12" s="27" t="s">
        <v>1</v>
      </c>
      <c r="C12" s="27"/>
      <c r="D12" s="27"/>
      <c r="E12" s="27"/>
      <c r="F12" s="27"/>
      <c r="G12" s="27"/>
    </row>
    <row r="13" spans="1:7" ht="15">
      <c r="A13" s="26"/>
      <c r="B13" s="2">
        <v>0</v>
      </c>
      <c r="C13" s="6">
        <v>1</v>
      </c>
      <c r="D13" s="2">
        <v>2</v>
      </c>
      <c r="E13" s="5">
        <v>3</v>
      </c>
      <c r="F13" s="5">
        <v>4</v>
      </c>
      <c r="G13" s="5" t="s">
        <v>2</v>
      </c>
    </row>
    <row r="14" spans="1:7" ht="15">
      <c r="A14" s="2">
        <v>2013</v>
      </c>
      <c r="B14" s="8">
        <v>255</v>
      </c>
      <c r="C14" s="9">
        <v>350</v>
      </c>
      <c r="D14" s="8">
        <v>400</v>
      </c>
      <c r="E14" s="8">
        <v>440</v>
      </c>
      <c r="F14" s="8">
        <v>455</v>
      </c>
      <c r="G14" s="8">
        <v>460</v>
      </c>
    </row>
    <row r="15" spans="1:7" ht="15">
      <c r="A15" s="2">
        <v>2014</v>
      </c>
      <c r="B15" s="8">
        <v>275</v>
      </c>
      <c r="C15" s="9">
        <v>375</v>
      </c>
      <c r="D15" s="8">
        <v>426</v>
      </c>
      <c r="E15" s="8">
        <v>466</v>
      </c>
      <c r="F15" s="8">
        <v>479</v>
      </c>
      <c r="G15" s="8"/>
    </row>
    <row r="16" spans="1:7" ht="15">
      <c r="A16" s="2">
        <v>2015</v>
      </c>
      <c r="B16" s="8">
        <v>300</v>
      </c>
      <c r="C16" s="9">
        <v>408</v>
      </c>
      <c r="D16" s="8">
        <v>460</v>
      </c>
      <c r="E16" s="8">
        <v>499</v>
      </c>
      <c r="F16" s="8"/>
      <c r="G16" s="8"/>
    </row>
    <row r="17" spans="1:7" ht="15">
      <c r="A17" s="2">
        <v>2016</v>
      </c>
      <c r="B17" s="8">
        <v>326</v>
      </c>
      <c r="C17" s="9">
        <v>440</v>
      </c>
      <c r="D17" s="8">
        <v>500</v>
      </c>
      <c r="E17" s="8"/>
      <c r="F17" s="8"/>
      <c r="G17" s="8"/>
    </row>
    <row r="18" spans="1:7" ht="15">
      <c r="A18" s="2">
        <v>2017</v>
      </c>
      <c r="B18" s="8">
        <v>340</v>
      </c>
      <c r="C18" s="9">
        <v>464</v>
      </c>
      <c r="D18" s="8"/>
      <c r="E18" s="8"/>
      <c r="F18" s="8"/>
      <c r="G18" s="8"/>
    </row>
    <row r="19" spans="1:7" ht="15">
      <c r="A19" s="3">
        <v>2018</v>
      </c>
      <c r="B19" s="8">
        <v>350</v>
      </c>
      <c r="C19" s="9"/>
      <c r="D19" s="8"/>
      <c r="E19" s="8"/>
      <c r="F19" s="8"/>
      <c r="G19" s="8"/>
    </row>
    <row r="21" spans="1:7" ht="15">
      <c r="A21" s="10" t="s">
        <v>20</v>
      </c>
    </row>
    <row r="22" spans="1:7">
      <c r="A22" s="25" t="s">
        <v>0</v>
      </c>
      <c r="B22" s="27" t="s">
        <v>1</v>
      </c>
      <c r="C22" s="27"/>
      <c r="D22" s="27"/>
      <c r="E22" s="27"/>
      <c r="F22" s="27"/>
      <c r="G22" s="27"/>
    </row>
    <row r="23" spans="1:7" ht="15">
      <c r="A23" s="26"/>
      <c r="B23" s="2">
        <v>0</v>
      </c>
      <c r="C23" s="6">
        <v>1</v>
      </c>
      <c r="D23" s="2">
        <v>2</v>
      </c>
      <c r="E23" s="5">
        <v>3</v>
      </c>
      <c r="F23" s="5">
        <v>4</v>
      </c>
      <c r="G23" s="5" t="s">
        <v>2</v>
      </c>
    </row>
    <row r="24" spans="1:7" ht="15">
      <c r="A24" s="2">
        <v>2013</v>
      </c>
      <c r="B24" s="14">
        <f>IF(B4="","",B4/B14)</f>
        <v>3.9215686274509802</v>
      </c>
      <c r="C24" s="14">
        <f t="shared" ref="C24:G24" si="0">IF(C4="","",C4/C14)</f>
        <v>5.2828571428571429</v>
      </c>
      <c r="D24" s="14">
        <f t="shared" si="0"/>
        <v>5.9874999999999998</v>
      </c>
      <c r="E24" s="14">
        <f t="shared" si="0"/>
        <v>6.790909090909091</v>
      </c>
      <c r="F24" s="14">
        <f t="shared" si="0"/>
        <v>7.2967032967032965</v>
      </c>
      <c r="G24" s="14">
        <f t="shared" si="0"/>
        <v>7.75</v>
      </c>
    </row>
    <row r="25" spans="1:7" ht="15">
      <c r="A25" s="2">
        <v>2014</v>
      </c>
      <c r="B25" s="14">
        <f t="shared" ref="B25:G29" si="1">IF(B5="","",B5/B15)</f>
        <v>3.6472727272727274</v>
      </c>
      <c r="C25" s="14">
        <f t="shared" si="1"/>
        <v>4.9466666666666663</v>
      </c>
      <c r="D25" s="14">
        <f t="shared" si="1"/>
        <v>5.664319248826291</v>
      </c>
      <c r="E25" s="14">
        <f t="shared" si="1"/>
        <v>6.4356223175965663</v>
      </c>
      <c r="F25" s="14">
        <f t="shared" si="1"/>
        <v>6.9665970772442591</v>
      </c>
      <c r="G25" s="14" t="str">
        <f t="shared" si="1"/>
        <v/>
      </c>
    </row>
    <row r="26" spans="1:7" ht="15">
      <c r="A26" s="2">
        <v>2015</v>
      </c>
      <c r="B26" s="14">
        <f t="shared" si="1"/>
        <v>3.7333333333333334</v>
      </c>
      <c r="C26" s="14">
        <f t="shared" si="1"/>
        <v>5.1789215686274508</v>
      </c>
      <c r="D26" s="14">
        <f t="shared" si="1"/>
        <v>6.034782608695652</v>
      </c>
      <c r="E26" s="14">
        <f t="shared" si="1"/>
        <v>6.8136272545090177</v>
      </c>
      <c r="F26" s="14" t="str">
        <f t="shared" si="1"/>
        <v/>
      </c>
      <c r="G26" s="14" t="str">
        <f t="shared" si="1"/>
        <v/>
      </c>
    </row>
    <row r="27" spans="1:7" ht="15">
      <c r="A27" s="2">
        <v>2016</v>
      </c>
      <c r="B27" s="14">
        <f t="shared" si="1"/>
        <v>3.9110429447852759</v>
      </c>
      <c r="C27" s="14">
        <f t="shared" si="1"/>
        <v>5.5068181818181818</v>
      </c>
      <c r="D27" s="14">
        <f t="shared" si="1"/>
        <v>6.47</v>
      </c>
      <c r="E27" s="14" t="str">
        <f t="shared" si="1"/>
        <v/>
      </c>
      <c r="F27" s="14" t="str">
        <f t="shared" si="1"/>
        <v/>
      </c>
      <c r="G27" s="14" t="str">
        <f t="shared" si="1"/>
        <v/>
      </c>
    </row>
    <row r="28" spans="1:7" ht="15">
      <c r="A28" s="2">
        <v>2017</v>
      </c>
      <c r="B28" s="14">
        <f t="shared" si="1"/>
        <v>4.3794117647058828</v>
      </c>
      <c r="C28" s="14">
        <f t="shared" si="1"/>
        <v>6.1745689655172411</v>
      </c>
      <c r="D28" s="14" t="str">
        <f t="shared" si="1"/>
        <v/>
      </c>
      <c r="E28" s="14" t="str">
        <f t="shared" si="1"/>
        <v/>
      </c>
      <c r="F28" s="14" t="str">
        <f t="shared" si="1"/>
        <v/>
      </c>
      <c r="G28" s="14" t="str">
        <f t="shared" si="1"/>
        <v/>
      </c>
    </row>
    <row r="29" spans="1:7" ht="15">
      <c r="A29" s="2">
        <v>2018</v>
      </c>
      <c r="B29" s="14">
        <f t="shared" si="1"/>
        <v>4.9428571428571431</v>
      </c>
      <c r="C29" s="14" t="str">
        <f t="shared" si="1"/>
        <v/>
      </c>
      <c r="D29" s="14" t="str">
        <f t="shared" si="1"/>
        <v/>
      </c>
      <c r="E29" s="14" t="str">
        <f t="shared" si="1"/>
        <v/>
      </c>
      <c r="F29" s="14" t="str">
        <f t="shared" si="1"/>
        <v/>
      </c>
      <c r="G29" s="14" t="str">
        <f t="shared" si="1"/>
        <v/>
      </c>
    </row>
    <row r="31" spans="1:7" ht="15">
      <c r="A31" s="10" t="s">
        <v>25</v>
      </c>
    </row>
    <row r="32" spans="1:7">
      <c r="A32" s="25" t="s">
        <v>0</v>
      </c>
      <c r="B32" s="27" t="s">
        <v>1</v>
      </c>
      <c r="C32" s="27"/>
      <c r="D32" s="27"/>
      <c r="E32" s="27"/>
      <c r="F32" s="27"/>
      <c r="G32" s="13"/>
    </row>
    <row r="33" spans="1:7" ht="15">
      <c r="A33" s="26"/>
      <c r="B33" s="11" t="s">
        <v>4</v>
      </c>
      <c r="C33" s="12" t="s">
        <v>5</v>
      </c>
      <c r="D33" s="11" t="s">
        <v>6</v>
      </c>
      <c r="E33" s="11" t="s">
        <v>7</v>
      </c>
      <c r="F33" s="11" t="s">
        <v>8</v>
      </c>
    </row>
    <row r="34" spans="1:7" ht="15">
      <c r="A34" s="2">
        <v>2013</v>
      </c>
      <c r="B34" s="14">
        <f>IF(C24="","",C24/B24)</f>
        <v>1.3471285714285715</v>
      </c>
      <c r="C34" s="14">
        <f t="shared" ref="C34:F34" si="2">IF(D24="","",D24/C24)</f>
        <v>1.1333829096809085</v>
      </c>
      <c r="D34" s="14">
        <f t="shared" si="2"/>
        <v>1.134181059024483</v>
      </c>
      <c r="E34" s="14">
        <f t="shared" si="2"/>
        <v>1.0744810744810744</v>
      </c>
      <c r="F34" s="14">
        <f t="shared" si="2"/>
        <v>1.0621234939759037</v>
      </c>
    </row>
    <row r="35" spans="1:7" ht="15">
      <c r="A35" s="2">
        <v>2014</v>
      </c>
      <c r="B35" s="14">
        <f t="shared" ref="B35:F35" si="3">IF(C25="","",C25/B25)</f>
        <v>1.3562645397141906</v>
      </c>
      <c r="C35" s="14">
        <f t="shared" si="3"/>
        <v>1.1450780152613798</v>
      </c>
      <c r="D35" s="14">
        <f t="shared" si="3"/>
        <v>1.1361687141716275</v>
      </c>
      <c r="E35" s="14">
        <f t="shared" si="3"/>
        <v>1.082505581192339</v>
      </c>
      <c r="F35" s="14" t="str">
        <f t="shared" si="3"/>
        <v/>
      </c>
    </row>
    <row r="36" spans="1:7" ht="15">
      <c r="A36" s="2">
        <v>2015</v>
      </c>
      <c r="B36" s="14">
        <f t="shared" ref="B36:F36" si="4">IF(C26="","",C26/B26)</f>
        <v>1.3872111344537814</v>
      </c>
      <c r="C36" s="14">
        <f t="shared" si="4"/>
        <v>1.1652585444144941</v>
      </c>
      <c r="D36" s="14">
        <f t="shared" si="4"/>
        <v>1.1290592712803127</v>
      </c>
      <c r="E36" s="14" t="str">
        <f t="shared" si="4"/>
        <v/>
      </c>
      <c r="F36" s="14" t="str">
        <f t="shared" si="4"/>
        <v/>
      </c>
    </row>
    <row r="37" spans="1:7" ht="15">
      <c r="A37" s="2">
        <v>2016</v>
      </c>
      <c r="B37" s="14">
        <f t="shared" ref="B37:F37" si="5">IF(C27="","",C27/B27)</f>
        <v>1.4080178253119431</v>
      </c>
      <c r="C37" s="14">
        <f t="shared" si="5"/>
        <v>1.1749071399092035</v>
      </c>
      <c r="D37" s="14" t="str">
        <f t="shared" si="5"/>
        <v/>
      </c>
      <c r="E37" s="14" t="str">
        <f t="shared" si="5"/>
        <v/>
      </c>
      <c r="F37" s="14" t="str">
        <f t="shared" si="5"/>
        <v/>
      </c>
    </row>
    <row r="38" spans="1:7" ht="15">
      <c r="A38" s="2">
        <v>2017</v>
      </c>
      <c r="B38" s="14">
        <f t="shared" ref="B38:F38" si="6">IF(C28="","",C28/B28)</f>
        <v>1.4099082929992355</v>
      </c>
      <c r="C38" s="14" t="str">
        <f t="shared" si="6"/>
        <v/>
      </c>
      <c r="D38" s="14" t="str">
        <f t="shared" si="6"/>
        <v/>
      </c>
      <c r="E38" s="14" t="str">
        <f t="shared" si="6"/>
        <v/>
      </c>
      <c r="F38" s="14" t="str">
        <f t="shared" si="6"/>
        <v/>
      </c>
    </row>
    <row r="40" spans="1:7" ht="15">
      <c r="A40" s="11" t="s">
        <v>4</v>
      </c>
      <c r="B40" s="12" t="s">
        <v>5</v>
      </c>
      <c r="C40" s="11" t="s">
        <v>6</v>
      </c>
      <c r="D40" s="11" t="s">
        <v>7</v>
      </c>
      <c r="E40" s="11" t="s">
        <v>8</v>
      </c>
    </row>
    <row r="41" spans="1:7" ht="15">
      <c r="A41" s="14">
        <f>AVERAGE(B34:B38)</f>
        <v>1.3817060727815442</v>
      </c>
      <c r="B41" s="14">
        <f t="shared" ref="B41:E41" si="7">AVERAGE(C34:C38)</f>
        <v>1.1546566523164965</v>
      </c>
      <c r="C41" s="14">
        <f t="shared" si="7"/>
        <v>1.1331363481588077</v>
      </c>
      <c r="D41" s="14">
        <f t="shared" si="7"/>
        <v>1.0784933278367066</v>
      </c>
      <c r="E41" s="14">
        <f t="shared" si="7"/>
        <v>1.0621234939759037</v>
      </c>
    </row>
    <row r="43" spans="1:7">
      <c r="A43" s="25" t="s">
        <v>0</v>
      </c>
      <c r="B43" s="27" t="s">
        <v>1</v>
      </c>
      <c r="C43" s="27"/>
      <c r="D43" s="27"/>
      <c r="E43" s="27"/>
      <c r="F43" s="27"/>
      <c r="G43" s="27"/>
    </row>
    <row r="44" spans="1:7" ht="15">
      <c r="A44" s="26"/>
      <c r="B44" s="2">
        <v>0</v>
      </c>
      <c r="C44" s="6">
        <v>1</v>
      </c>
      <c r="D44" s="2">
        <v>2</v>
      </c>
      <c r="E44" s="5">
        <v>3</v>
      </c>
      <c r="F44" s="5">
        <v>4</v>
      </c>
      <c r="G44" s="5" t="s">
        <v>2</v>
      </c>
    </row>
    <row r="45" spans="1:7" ht="15">
      <c r="A45" s="2">
        <v>2013</v>
      </c>
      <c r="B45" s="14">
        <v>3.9215686274509802</v>
      </c>
      <c r="C45" s="14">
        <v>5.2828571428571429</v>
      </c>
      <c r="D45" s="14">
        <v>5.9874999999999998</v>
      </c>
      <c r="E45" s="14">
        <v>6.790909090909091</v>
      </c>
      <c r="F45" s="14">
        <v>7.2967032967032965</v>
      </c>
      <c r="G45" s="14">
        <v>7.75</v>
      </c>
    </row>
    <row r="46" spans="1:7" ht="15">
      <c r="A46" s="2">
        <v>2014</v>
      </c>
      <c r="B46" s="14">
        <v>3.6472727272727274</v>
      </c>
      <c r="C46" s="14">
        <v>4.9466666666666663</v>
      </c>
      <c r="D46" s="14">
        <v>5.664319248826291</v>
      </c>
      <c r="E46" s="14">
        <v>6.4356223175965663</v>
      </c>
      <c r="F46" s="14">
        <v>6.9665970772442591</v>
      </c>
      <c r="G46" s="17">
        <f>F46*E41</f>
        <v>7.3993864288049913</v>
      </c>
    </row>
    <row r="47" spans="1:7" ht="15">
      <c r="A47" s="2">
        <v>2015</v>
      </c>
      <c r="B47" s="14">
        <v>3.7333333333333334</v>
      </c>
      <c r="C47" s="14">
        <v>5.1789215686274508</v>
      </c>
      <c r="D47" s="14">
        <v>6.034782608695652</v>
      </c>
      <c r="E47" s="14">
        <v>6.8136272545090177</v>
      </c>
      <c r="F47" s="17">
        <f>E47*D41</f>
        <v>7.3484515323543134</v>
      </c>
      <c r="G47" s="17">
        <f>F47*E41</f>
        <v>7.804963016856747</v>
      </c>
    </row>
    <row r="48" spans="1:7" ht="15">
      <c r="A48" s="2">
        <v>2016</v>
      </c>
      <c r="B48" s="14">
        <v>3.9110429447852759</v>
      </c>
      <c r="C48" s="14">
        <v>5.5068181818181818</v>
      </c>
      <c r="D48" s="14">
        <v>6.47</v>
      </c>
      <c r="E48" s="17">
        <f>D48*C41</f>
        <v>7.3313921725874858</v>
      </c>
      <c r="F48" s="17">
        <f t="shared" ref="F48:G48" si="8">E48*D41</f>
        <v>7.9068575418898597</v>
      </c>
      <c r="G48" s="17">
        <f t="shared" si="8"/>
        <v>8.3980591587617823</v>
      </c>
    </row>
    <row r="49" spans="1:7" ht="15">
      <c r="A49" s="2">
        <v>2017</v>
      </c>
      <c r="B49" s="14">
        <v>4.3794117647058828</v>
      </c>
      <c r="C49" s="14">
        <v>6.1745689655172411</v>
      </c>
      <c r="D49" s="17">
        <f>C49*B41</f>
        <v>7.1295071312214704</v>
      </c>
      <c r="E49" s="17">
        <f t="shared" ref="E49:G49" si="9">D49*C41</f>
        <v>8.0787036748444745</v>
      </c>
      <c r="F49" s="17">
        <f t="shared" si="9"/>
        <v>8.7128280108896483</v>
      </c>
      <c r="G49" s="17">
        <f t="shared" si="9"/>
        <v>9.2540993293372367</v>
      </c>
    </row>
    <row r="50" spans="1:7" ht="15">
      <c r="A50" s="2">
        <v>2018</v>
      </c>
      <c r="B50" s="14">
        <v>4.9428571428571431</v>
      </c>
      <c r="C50" s="17">
        <f>B50*A41</f>
        <v>6.8295757311773473</v>
      </c>
      <c r="D50" s="17">
        <f t="shared" ref="D50:G50" si="10">C50*B41</f>
        <v>7.8858150505032247</v>
      </c>
      <c r="E50" s="17">
        <f t="shared" si="10"/>
        <v>8.9357036685829883</v>
      </c>
      <c r="F50" s="17">
        <f t="shared" si="10"/>
        <v>9.6370967860927337</v>
      </c>
      <c r="G50" s="17">
        <f t="shared" si="10"/>
        <v>10.235786910228766</v>
      </c>
    </row>
    <row r="52" spans="1:7" ht="15">
      <c r="A52" s="10" t="s">
        <v>24</v>
      </c>
    </row>
    <row r="53" spans="1:7">
      <c r="A53" s="25" t="s">
        <v>0</v>
      </c>
      <c r="B53" s="27" t="s">
        <v>1</v>
      </c>
      <c r="C53" s="27"/>
      <c r="D53" s="27"/>
      <c r="E53" s="27"/>
      <c r="F53" s="27"/>
      <c r="G53" s="13"/>
    </row>
    <row r="54" spans="1:7" ht="15">
      <c r="A54" s="26"/>
      <c r="B54" s="11" t="s">
        <v>4</v>
      </c>
      <c r="C54" s="12" t="s">
        <v>5</v>
      </c>
      <c r="D54" s="11" t="s">
        <v>6</v>
      </c>
      <c r="E54" s="11" t="s">
        <v>7</v>
      </c>
      <c r="F54" s="11" t="s">
        <v>8</v>
      </c>
    </row>
    <row r="55" spans="1:7" ht="15">
      <c r="A55" s="2">
        <v>2013</v>
      </c>
      <c r="B55" s="14">
        <f>IF(C14="","",C14/B14)</f>
        <v>1.3725490196078431</v>
      </c>
      <c r="C55" s="14">
        <f t="shared" ref="C55:F55" si="11">IF(D14="","",D14/C14)</f>
        <v>1.1428571428571428</v>
      </c>
      <c r="D55" s="14">
        <f t="shared" si="11"/>
        <v>1.1000000000000001</v>
      </c>
      <c r="E55" s="14">
        <f t="shared" si="11"/>
        <v>1.0340909090909092</v>
      </c>
      <c r="F55" s="14">
        <f t="shared" si="11"/>
        <v>1.0109890109890109</v>
      </c>
    </row>
    <row r="56" spans="1:7" ht="15">
      <c r="A56" s="2">
        <v>2014</v>
      </c>
      <c r="B56" s="14">
        <f t="shared" ref="B56:F56" si="12">IF(C15="","",C15/B15)</f>
        <v>1.3636363636363635</v>
      </c>
      <c r="C56" s="14">
        <f t="shared" si="12"/>
        <v>1.1359999999999999</v>
      </c>
      <c r="D56" s="14">
        <f t="shared" si="12"/>
        <v>1.0938967136150235</v>
      </c>
      <c r="E56" s="14">
        <f t="shared" si="12"/>
        <v>1.0278969957081545</v>
      </c>
      <c r="F56" s="14" t="str">
        <f t="shared" si="12"/>
        <v/>
      </c>
    </row>
    <row r="57" spans="1:7" ht="15">
      <c r="A57" s="2">
        <v>2015</v>
      </c>
      <c r="B57" s="14">
        <f t="shared" ref="B57:F57" si="13">IF(C16="","",C16/B16)</f>
        <v>1.36</v>
      </c>
      <c r="C57" s="14">
        <f t="shared" si="13"/>
        <v>1.1274509803921569</v>
      </c>
      <c r="D57" s="14">
        <f t="shared" si="13"/>
        <v>1.0847826086956522</v>
      </c>
      <c r="E57" s="14" t="str">
        <f t="shared" si="13"/>
        <v/>
      </c>
      <c r="F57" s="14" t="str">
        <f t="shared" si="13"/>
        <v/>
      </c>
    </row>
    <row r="58" spans="1:7" ht="15">
      <c r="A58" s="2">
        <v>2016</v>
      </c>
      <c r="B58" s="14">
        <f t="shared" ref="B58:F58" si="14">IF(C17="","",C17/B17)</f>
        <v>1.3496932515337423</v>
      </c>
      <c r="C58" s="14">
        <f t="shared" si="14"/>
        <v>1.1363636363636365</v>
      </c>
      <c r="D58" s="14" t="str">
        <f t="shared" si="14"/>
        <v/>
      </c>
      <c r="E58" s="14" t="str">
        <f t="shared" si="14"/>
        <v/>
      </c>
      <c r="F58" s="14" t="str">
        <f t="shared" si="14"/>
        <v/>
      </c>
    </row>
    <row r="59" spans="1:7" ht="15">
      <c r="A59" s="2">
        <v>2017</v>
      </c>
      <c r="B59" s="14">
        <f t="shared" ref="B59:F59" si="15">IF(C18="","",C18/B18)</f>
        <v>1.3647058823529412</v>
      </c>
      <c r="C59" s="14" t="str">
        <f t="shared" si="15"/>
        <v/>
      </c>
      <c r="D59" s="14" t="str">
        <f t="shared" si="15"/>
        <v/>
      </c>
      <c r="E59" s="14" t="str">
        <f t="shared" si="15"/>
        <v/>
      </c>
      <c r="F59" s="14" t="str">
        <f t="shared" si="15"/>
        <v/>
      </c>
    </row>
    <row r="61" spans="1:7" ht="15">
      <c r="A61" s="11" t="s">
        <v>4</v>
      </c>
      <c r="B61" s="12" t="s">
        <v>5</v>
      </c>
      <c r="C61" s="11" t="s">
        <v>6</v>
      </c>
      <c r="D61" s="11" t="s">
        <v>7</v>
      </c>
      <c r="E61" s="11" t="s">
        <v>8</v>
      </c>
    </row>
    <row r="62" spans="1:7" ht="15">
      <c r="A62" s="14">
        <f>AVERAGE(B55:B59)</f>
        <v>1.3621169034261782</v>
      </c>
      <c r="B62" s="14">
        <f t="shared" ref="B62:D62" si="16">AVERAGE(C55:C59)</f>
        <v>1.1356679399032339</v>
      </c>
      <c r="C62" s="14">
        <f t="shared" si="16"/>
        <v>1.0928931074368919</v>
      </c>
      <c r="D62" s="14">
        <f t="shared" si="16"/>
        <v>1.0309939523995317</v>
      </c>
      <c r="E62" s="14">
        <f>AVERAGE(F55:F59)</f>
        <v>1.0109890109890109</v>
      </c>
    </row>
    <row r="64" spans="1:7">
      <c r="A64" s="25" t="s">
        <v>0</v>
      </c>
      <c r="B64" s="27" t="s">
        <v>1</v>
      </c>
      <c r="C64" s="27"/>
      <c r="D64" s="27"/>
      <c r="E64" s="27"/>
      <c r="F64" s="27"/>
      <c r="G64" s="27"/>
    </row>
    <row r="65" spans="1:8" ht="15">
      <c r="A65" s="26"/>
      <c r="B65" s="2">
        <v>0</v>
      </c>
      <c r="C65" s="6">
        <v>1</v>
      </c>
      <c r="D65" s="2">
        <v>2</v>
      </c>
      <c r="E65" s="5">
        <v>3</v>
      </c>
      <c r="F65" s="5">
        <v>4</v>
      </c>
      <c r="G65" s="5" t="s">
        <v>2</v>
      </c>
    </row>
    <row r="66" spans="1:8" ht="15">
      <c r="A66" s="2">
        <v>2013</v>
      </c>
      <c r="B66" s="8">
        <v>255</v>
      </c>
      <c r="C66" s="8">
        <v>350</v>
      </c>
      <c r="D66" s="8">
        <v>400</v>
      </c>
      <c r="E66" s="8">
        <v>440</v>
      </c>
      <c r="F66" s="8">
        <v>455</v>
      </c>
      <c r="G66" s="8">
        <v>460</v>
      </c>
    </row>
    <row r="67" spans="1:8" ht="15">
      <c r="A67" s="2">
        <v>2014</v>
      </c>
      <c r="B67" s="8">
        <v>275</v>
      </c>
      <c r="C67" s="8">
        <v>375</v>
      </c>
      <c r="D67" s="8">
        <v>426</v>
      </c>
      <c r="E67" s="8">
        <v>466</v>
      </c>
      <c r="F67" s="8">
        <v>479</v>
      </c>
      <c r="G67" s="16">
        <f>F67*E62</f>
        <v>484.26373626373623</v>
      </c>
    </row>
    <row r="68" spans="1:8" ht="15">
      <c r="A68" s="2">
        <v>2015</v>
      </c>
      <c r="B68" s="8">
        <v>300</v>
      </c>
      <c r="C68" s="8">
        <v>408</v>
      </c>
      <c r="D68" s="8">
        <v>460</v>
      </c>
      <c r="E68" s="8">
        <v>499</v>
      </c>
      <c r="F68" s="16">
        <f>E68*D62</f>
        <v>514.46598224736636</v>
      </c>
      <c r="G68" s="16">
        <f>F68*E62</f>
        <v>520.11945457975503</v>
      </c>
    </row>
    <row r="69" spans="1:8" ht="15">
      <c r="A69" s="2">
        <v>2016</v>
      </c>
      <c r="B69" s="8">
        <v>326</v>
      </c>
      <c r="C69" s="8">
        <v>440</v>
      </c>
      <c r="D69" s="8">
        <v>500</v>
      </c>
      <c r="E69" s="16">
        <f>D69*C62</f>
        <v>546.44655371844601</v>
      </c>
      <c r="F69" s="16">
        <f t="shared" ref="F69" si="17">E69*D62</f>
        <v>563.38309219328369</v>
      </c>
      <c r="G69" s="16">
        <f t="shared" ref="G69" si="18">F69*E62</f>
        <v>569.5741151844187</v>
      </c>
    </row>
    <row r="70" spans="1:8" ht="15">
      <c r="A70" s="2">
        <v>2017</v>
      </c>
      <c r="B70" s="8">
        <v>340</v>
      </c>
      <c r="C70" s="8">
        <v>464</v>
      </c>
      <c r="D70" s="16">
        <f>C70*B62</f>
        <v>526.94992411510054</v>
      </c>
      <c r="E70" s="16">
        <f t="shared" ref="E70" si="19">D70*C62</f>
        <v>575.89994002978665</v>
      </c>
      <c r="F70" s="16">
        <f t="shared" ref="F70" si="20">E70*D62</f>
        <v>593.74935535796305</v>
      </c>
      <c r="G70" s="16">
        <f t="shared" ref="G70" si="21">F70*E62</f>
        <v>600.27407354870991</v>
      </c>
    </row>
    <row r="71" spans="1:8" ht="15">
      <c r="A71" s="2">
        <v>2018</v>
      </c>
      <c r="B71" s="8">
        <v>350</v>
      </c>
      <c r="C71" s="16">
        <f>B71*A62</f>
        <v>476.74091619916237</v>
      </c>
      <c r="D71" s="16">
        <f t="shared" ref="D71" si="22">C71*B62</f>
        <v>541.41937416748294</v>
      </c>
      <c r="E71" s="16">
        <f t="shared" ref="E71" si="23">D71*C62</f>
        <v>591.71350226043774</v>
      </c>
      <c r="F71" s="16">
        <f t="shared" ref="F71" si="24">E71*D62</f>
        <v>610.05304238365795</v>
      </c>
      <c r="G71" s="16">
        <f t="shared" ref="G71" si="25">F71*E62</f>
        <v>616.7569219702915</v>
      </c>
    </row>
    <row r="73" spans="1:8" ht="15">
      <c r="A73" s="10" t="s">
        <v>23</v>
      </c>
    </row>
    <row r="74" spans="1:8" ht="14.4" customHeight="1">
      <c r="A74" s="4" t="s">
        <v>0</v>
      </c>
      <c r="B74" s="4" t="s">
        <v>11</v>
      </c>
      <c r="C74" s="4" t="s">
        <v>12</v>
      </c>
      <c r="D74" s="4" t="s">
        <v>13</v>
      </c>
      <c r="E74" s="18" t="s">
        <v>15</v>
      </c>
      <c r="F74" s="18" t="s">
        <v>14</v>
      </c>
    </row>
    <row r="75" spans="1:8" ht="15">
      <c r="A75" s="2">
        <v>2013</v>
      </c>
      <c r="B75" s="19">
        <f>G45</f>
        <v>7.75</v>
      </c>
      <c r="C75" s="20">
        <f>G66</f>
        <v>460</v>
      </c>
      <c r="D75" s="20">
        <f>B75*C75</f>
        <v>3565</v>
      </c>
      <c r="E75" s="2">
        <f>G4</f>
        <v>3565</v>
      </c>
      <c r="F75" s="20">
        <f>D75-E75</f>
        <v>0</v>
      </c>
      <c r="G75" s="23"/>
      <c r="H75" s="23"/>
    </row>
    <row r="76" spans="1:8" ht="15">
      <c r="A76" s="2">
        <v>2014</v>
      </c>
      <c r="B76" s="19">
        <f t="shared" ref="B76:B80" si="26">G46</f>
        <v>7.3993864288049913</v>
      </c>
      <c r="C76" s="20">
        <f t="shared" ref="C76:C80" si="27">G67</f>
        <v>484.26373626373623</v>
      </c>
      <c r="D76" s="20">
        <f t="shared" ref="D76:D80" si="28">B76*C76</f>
        <v>3583.2545180722896</v>
      </c>
      <c r="E76" s="2">
        <f>F5</f>
        <v>3337</v>
      </c>
      <c r="F76" s="20">
        <f t="shared" ref="F76:F80" si="29">D76-E76</f>
        <v>246.25451807228956</v>
      </c>
      <c r="G76" s="21"/>
      <c r="H76" s="23"/>
    </row>
    <row r="77" spans="1:8" ht="15">
      <c r="A77" s="2">
        <v>2015</v>
      </c>
      <c r="B77" s="19">
        <f t="shared" si="26"/>
        <v>7.804963016856747</v>
      </c>
      <c r="C77" s="20">
        <f t="shared" si="27"/>
        <v>520.11945457975503</v>
      </c>
      <c r="D77" s="20">
        <f t="shared" si="28"/>
        <v>4059.5131073426905</v>
      </c>
      <c r="E77" s="2">
        <f>E6</f>
        <v>3400</v>
      </c>
      <c r="F77" s="20">
        <f t="shared" si="29"/>
        <v>659.51310734269055</v>
      </c>
      <c r="G77" s="21"/>
      <c r="H77" s="23"/>
    </row>
    <row r="78" spans="1:8" ht="15">
      <c r="A78" s="2">
        <v>2016</v>
      </c>
      <c r="B78" s="19">
        <f t="shared" si="26"/>
        <v>8.3980591587617823</v>
      </c>
      <c r="C78" s="20">
        <f t="shared" si="27"/>
        <v>569.5741151844187</v>
      </c>
      <c r="D78" s="20">
        <f t="shared" si="28"/>
        <v>4783.3171146181458</v>
      </c>
      <c r="E78" s="2">
        <f>D7</f>
        <v>3235</v>
      </c>
      <c r="F78" s="20">
        <f t="shared" si="29"/>
        <v>1548.3171146181458</v>
      </c>
      <c r="G78" s="21"/>
      <c r="H78" s="23"/>
    </row>
    <row r="79" spans="1:8" ht="15">
      <c r="A79" s="2">
        <v>2017</v>
      </c>
      <c r="B79" s="19">
        <f t="shared" si="26"/>
        <v>9.2540993293372367</v>
      </c>
      <c r="C79" s="20">
        <f t="shared" si="27"/>
        <v>600.27407354870991</v>
      </c>
      <c r="D79" s="20">
        <f t="shared" si="28"/>
        <v>5554.9959014456472</v>
      </c>
      <c r="E79" s="2">
        <f>C8</f>
        <v>2865</v>
      </c>
      <c r="F79" s="20">
        <f t="shared" si="29"/>
        <v>2689.9959014456472</v>
      </c>
      <c r="G79" s="21"/>
      <c r="H79" s="23"/>
    </row>
    <row r="80" spans="1:8" ht="15">
      <c r="A80" s="2">
        <v>2018</v>
      </c>
      <c r="B80" s="19">
        <f t="shared" si="26"/>
        <v>10.235786910228766</v>
      </c>
      <c r="C80" s="20">
        <f t="shared" si="27"/>
        <v>616.7569219702915</v>
      </c>
      <c r="D80" s="20">
        <f t="shared" si="28"/>
        <v>6312.9924286964942</v>
      </c>
      <c r="E80" s="2">
        <f>B9</f>
        <v>1730</v>
      </c>
      <c r="F80" s="20">
        <f t="shared" si="29"/>
        <v>4582.9924286964942</v>
      </c>
      <c r="G80" s="21"/>
      <c r="H80" s="23"/>
    </row>
    <row r="82" spans="1:1" ht="15">
      <c r="A82" s="10" t="s">
        <v>22</v>
      </c>
    </row>
    <row r="83" spans="1:1" ht="15">
      <c r="A83" s="22">
        <f>SUM(F75:F80)</f>
        <v>9727.0730701752673</v>
      </c>
    </row>
  </sheetData>
  <mergeCells count="14">
    <mergeCell ref="A2:A3"/>
    <mergeCell ref="B2:G2"/>
    <mergeCell ref="A12:A13"/>
    <mergeCell ref="B12:G12"/>
    <mergeCell ref="A22:A23"/>
    <mergeCell ref="B22:G22"/>
    <mergeCell ref="A64:A65"/>
    <mergeCell ref="B64:G64"/>
    <mergeCell ref="A32:A33"/>
    <mergeCell ref="B32:F32"/>
    <mergeCell ref="A43:A44"/>
    <mergeCell ref="B43:G43"/>
    <mergeCell ref="A53:A54"/>
    <mergeCell ref="B53:F5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链梯法</vt:lpstr>
      <vt:lpstr>案均赔款法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2024-05-27T14:39:44Z</dcterms:modified>
</cp:coreProperties>
</file>