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hatnh4\Downloads\"/>
    </mc:Choice>
  </mc:AlternateContent>
  <bookViews>
    <workbookView xWindow="0" yWindow="0" windowWidth="28800" windowHeight="1243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1" l="1"/>
  <c r="O17" i="1" s="1"/>
  <c r="J17" i="1"/>
  <c r="I17" i="1"/>
  <c r="H17" i="1"/>
  <c r="G17" i="1"/>
  <c r="B17" i="1"/>
  <c r="D17" i="1" s="1"/>
  <c r="N16" i="1"/>
  <c r="O16" i="1" s="1"/>
  <c r="J16" i="1"/>
  <c r="I16" i="1"/>
  <c r="H16" i="1"/>
  <c r="G16" i="1"/>
  <c r="B16" i="1"/>
  <c r="D16" i="1" s="1"/>
  <c r="N15" i="1"/>
  <c r="O15" i="1" s="1"/>
  <c r="J15" i="1"/>
  <c r="I15" i="1"/>
  <c r="H15" i="1"/>
  <c r="P15" i="1" s="1"/>
  <c r="G15" i="1"/>
  <c r="B15" i="1"/>
  <c r="D15" i="1" s="1"/>
  <c r="N14" i="1"/>
  <c r="O14" i="1" s="1"/>
  <c r="J14" i="1"/>
  <c r="I14" i="1"/>
  <c r="H14" i="1"/>
  <c r="G14" i="1"/>
  <c r="B14" i="1"/>
  <c r="D14" i="1" s="1"/>
  <c r="N13" i="1"/>
  <c r="O13" i="1" s="1"/>
  <c r="J13" i="1"/>
  <c r="I13" i="1"/>
  <c r="H13" i="1"/>
  <c r="G13" i="1"/>
  <c r="B13" i="1"/>
  <c r="D13" i="1" s="1"/>
  <c r="N12" i="1"/>
  <c r="O12" i="1" s="1"/>
  <c r="J12" i="1"/>
  <c r="I12" i="1"/>
  <c r="H12" i="1"/>
  <c r="G12" i="1"/>
  <c r="B12" i="1"/>
  <c r="D12" i="1" s="1"/>
  <c r="N11" i="1"/>
  <c r="O11" i="1" s="1"/>
  <c r="J11" i="1"/>
  <c r="I11" i="1"/>
  <c r="H11" i="1"/>
  <c r="G11" i="1"/>
  <c r="B11" i="1"/>
  <c r="D11" i="1" s="1"/>
  <c r="N10" i="1"/>
  <c r="O10" i="1" s="1"/>
  <c r="J10" i="1"/>
  <c r="I10" i="1"/>
  <c r="H10" i="1"/>
  <c r="G10" i="1"/>
  <c r="B10" i="1"/>
  <c r="D10" i="1" s="1"/>
  <c r="N9" i="1"/>
  <c r="O9" i="1" s="1"/>
  <c r="J9" i="1"/>
  <c r="I9" i="1"/>
  <c r="H9" i="1"/>
  <c r="G9" i="1"/>
  <c r="B9" i="1"/>
  <c r="D9" i="1" s="1"/>
  <c r="N8" i="1"/>
  <c r="O8" i="1" s="1"/>
  <c r="J8" i="1"/>
  <c r="I8" i="1"/>
  <c r="H8" i="1"/>
  <c r="G8" i="1"/>
  <c r="B8" i="1"/>
  <c r="D8" i="1" s="1"/>
  <c r="P11" i="1" l="1"/>
  <c r="P13" i="1"/>
  <c r="P8" i="1"/>
  <c r="P9" i="1"/>
  <c r="P14" i="1"/>
  <c r="P16" i="1"/>
  <c r="P10" i="1"/>
  <c r="P12" i="1"/>
  <c r="P17" i="1"/>
</calcChain>
</file>

<file path=xl/sharedStrings.xml><?xml version="1.0" encoding="utf-8"?>
<sst xmlns="http://schemas.openxmlformats.org/spreadsheetml/2006/main" count="118" uniqueCount="66">
  <si>
    <t>DANH SÁCH NGUYÊN VẬT LIỆU
(BILLS OF MATERIAL)</t>
  </si>
  <si>
    <t>Model cơ bản
(Basic Model)</t>
  </si>
  <si>
    <t>VSI3</t>
  </si>
  <si>
    <t>Màu sắc vỏ (Color):</t>
  </si>
  <si>
    <t>-</t>
  </si>
  <si>
    <t>Chữ ký</t>
  </si>
  <si>
    <t>Họ và tên</t>
  </si>
  <si>
    <t>Soạn thảo</t>
  </si>
  <si>
    <t>Tên của model
(Customer model)</t>
  </si>
  <si>
    <t>VTLK BO MẠCH RF</t>
  </si>
  <si>
    <t>Phiên bản phần cứng (HW Version):</t>
  </si>
  <si>
    <t>[Phiên bản]</t>
  </si>
  <si>
    <t>Kiểm tra</t>
  </si>
  <si>
    <t>Phê duyệt</t>
  </si>
  <si>
    <t>TT</t>
  </si>
  <si>
    <t>Thành tiền
(Đã bao gồm các loại thuế phí, VAT)
(VNĐ)</t>
  </si>
  <si>
    <t>Thời gian cung cấp hàng hóa
(Leadtime)</t>
  </si>
  <si>
    <t>Loại
(1 - Chắc chắn,
2 - Chưa chắc chắn)</t>
  </si>
  <si>
    <t>Tăng/ giảm số lượng</t>
  </si>
  <si>
    <t>Kiểu cách đóng gói</t>
  </si>
  <si>
    <t>Khả năng thay đổi (Cross)
(Y - Có, N - Không)</t>
  </si>
  <si>
    <t>15 = 12 x 14</t>
  </si>
  <si>
    <t>Chiếc</t>
  </si>
  <si>
    <t>TAPE &amp; REEL</t>
  </si>
  <si>
    <t>CAPACITOR</t>
  </si>
  <si>
    <t>Murata Electronics North America</t>
  </si>
  <si>
    <t>Cross</t>
  </si>
  <si>
    <t>Y</t>
  </si>
  <si>
    <t>AVX</t>
  </si>
  <si>
    <t>GRM155R71C104KA88D</t>
  </si>
  <si>
    <t>C109, C114, C216, C217, C230, C231, C236, C251, C252, C256, C258, C303, C304, C308, C418, C424, C436, C438, C441, C442, C463, C464, C468, C470, C502, C503, C507, C510, C511, C515</t>
  </si>
  <si>
    <t>Kemet</t>
  </si>
  <si>
    <t>CBR04C220F5GAC</t>
  </si>
  <si>
    <t>C111, C112, C223, C224, C225, C226, C233, C234, C260, C261, C262, C263, C425, C426, C427, C428, C445, C446, C447, C448, C472, C473, C474, C475</t>
  </si>
  <si>
    <t>C0402C105K8PACTU</t>
  </si>
  <si>
    <t>C116, C117, C500, C501, C504, C505, C506, C508, C509, C512, C513, C514</t>
  </si>
  <si>
    <t>GRM1555C1H271FA01D</t>
  </si>
  <si>
    <t>C205, C206, C406, C407</t>
  </si>
  <si>
    <t>GRM155R71E183KA61D</t>
  </si>
  <si>
    <t>C207, C211, C212, C213, C214, C220, C221, C227, C228, C413, C414, C415, C416, C417, C421, C422, C429, C430, C431, C477</t>
  </si>
  <si>
    <t>GRM155R71E273KA88D</t>
  </si>
  <si>
    <t>C208, C410</t>
  </si>
  <si>
    <t>GRM1555C1H681GA01D</t>
  </si>
  <si>
    <t>C219, C420</t>
  </si>
  <si>
    <t>GRM0225C1E3R3CA03L</t>
  </si>
  <si>
    <t>C242, C409, C451</t>
  </si>
  <si>
    <t>bỏ ,Đổi sang mã khác, sai footprint</t>
  </si>
  <si>
    <t>TAJA225K035RNJ</t>
  </si>
  <si>
    <t>C300</t>
  </si>
  <si>
    <t>TAJA475K016UNJ</t>
  </si>
  <si>
    <t>C301</t>
  </si>
  <si>
    <r>
      <t>Mô tả
(Description/Spec)</t>
    </r>
    <r>
      <rPr>
        <b/>
        <sz val="14"/>
        <color theme="5"/>
        <rFont val="Times New Roman"/>
        <family val="1"/>
      </rPr>
      <t>-&gt;description</t>
    </r>
  </si>
  <si>
    <r>
      <t>Chủng loại
(Category)</t>
    </r>
    <r>
      <rPr>
        <b/>
        <sz val="14"/>
        <color theme="5"/>
        <rFont val="Times New Roman"/>
        <family val="1"/>
      </rPr>
      <t>-&gt;category</t>
    </r>
  </si>
  <si>
    <r>
      <t>Type</t>
    </r>
    <r>
      <rPr>
        <b/>
        <sz val="14"/>
        <color theme="5"/>
        <rFont val="Times New Roman"/>
        <family val="1"/>
      </rPr>
      <t>-&gt;external_type</t>
    </r>
  </si>
  <si>
    <r>
      <t>NSX tham khảo 1</t>
    </r>
    <r>
      <rPr>
        <b/>
        <sz val="14"/>
        <color theme="5"/>
        <rFont val="Times New Roman"/>
        <family val="1"/>
      </rPr>
      <t>-&gt;manufacturer</t>
    </r>
  </si>
  <si>
    <r>
      <t>Mã NSX tham khảo 1</t>
    </r>
    <r>
      <rPr>
        <b/>
        <sz val="14"/>
        <color theme="5"/>
        <rFont val="Times New Roman"/>
        <family val="1"/>
      </rPr>
      <t>-&gt;item_number</t>
    </r>
  </si>
  <si>
    <r>
      <t>NSX tham khảo 2-</t>
    </r>
    <r>
      <rPr>
        <b/>
        <sz val="14"/>
        <color theme="5"/>
        <rFont val="Times New Roman"/>
        <family val="1"/>
      </rPr>
      <t>manufacturer</t>
    </r>
  </si>
  <si>
    <r>
      <t>Mã NSX tham khảo 2-</t>
    </r>
    <r>
      <rPr>
        <b/>
        <sz val="14"/>
        <color theme="5"/>
        <rFont val="Times New Roman"/>
        <family val="1"/>
      </rPr>
      <t>&gt;item_number</t>
    </r>
  </si>
  <si>
    <r>
      <t>NSX tham khảo 3-</t>
    </r>
    <r>
      <rPr>
        <b/>
        <sz val="14"/>
        <color theme="5"/>
        <rFont val="Times New Roman"/>
        <family val="1"/>
      </rPr>
      <t>manufacturer</t>
    </r>
  </si>
  <si>
    <r>
      <t>Mã NSX tham khảo 3-</t>
    </r>
    <r>
      <rPr>
        <b/>
        <sz val="14"/>
        <color theme="5"/>
        <rFont val="Times New Roman"/>
        <family val="1"/>
      </rPr>
      <t>&gt;item_number</t>
    </r>
  </si>
  <si>
    <r>
      <t>Số lượng-</t>
    </r>
    <r>
      <rPr>
        <b/>
        <sz val="14"/>
        <color theme="5"/>
        <rFont val="Times New Roman"/>
        <family val="1"/>
      </rPr>
      <t>quantity</t>
    </r>
  </si>
  <si>
    <r>
      <t>Đơn vị tính-</t>
    </r>
    <r>
      <rPr>
        <b/>
        <sz val="14"/>
        <color theme="5"/>
        <rFont val="Times New Roman"/>
        <family val="1"/>
      </rPr>
      <t>unit</t>
    </r>
  </si>
  <si>
    <r>
      <t>Location-</t>
    </r>
    <r>
      <rPr>
        <b/>
        <sz val="14"/>
        <color theme="5"/>
        <rFont val="Times New Roman"/>
        <family val="1"/>
      </rPr>
      <t>reference-designator</t>
    </r>
  </si>
  <si>
    <r>
      <t>Đơn giá tham khảo</t>
    </r>
    <r>
      <rPr>
        <b/>
        <sz val="14"/>
        <color theme="5"/>
        <rFont val="Times New Roman"/>
        <family val="1"/>
      </rPr>
      <t>-&gt;cost</t>
    </r>
    <r>
      <rPr>
        <b/>
        <sz val="14"/>
        <color theme="0"/>
        <rFont val="Times New Roman"/>
        <family val="1"/>
      </rPr>
      <t xml:space="preserve">
(VNĐ)</t>
    </r>
  </si>
  <si>
    <r>
      <t>Số NSX đáp ứng-</t>
    </r>
    <r>
      <rPr>
        <b/>
        <sz val="14"/>
        <color theme="5"/>
        <rFont val="Times New Roman"/>
        <family val="1"/>
      </rPr>
      <t>number_manufacturer-res</t>
    </r>
  </si>
  <si>
    <r>
      <t>Ghi chú-</t>
    </r>
    <r>
      <rPr>
        <b/>
        <sz val="14"/>
        <color theme="5"/>
        <rFont val="Times New Roman"/>
        <family val="1"/>
      </rPr>
      <t>note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</si>
</sst>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0"/>
      <color theme="1"/>
      <name val="Calibri Light"/>
      <family val="1"/>
      <charset val="163"/>
      <scheme val="major"/>
    </font>
    <font>
      <sz val="13"/>
      <name val="Times New Roman"/>
      <family val="1"/>
    </font>
    <font>
      <b/>
      <sz val="14"/>
      <color theme="0"/>
      <name val="Times New Roman"/>
      <family val="1"/>
    </font>
    <font>
      <b/>
      <sz val="10"/>
      <name val="Times New Roman"/>
      <family val="1"/>
    </font>
    <font>
      <sz val="10"/>
      <color indexed="8"/>
      <name val="MS Sans Serif"/>
      <family val="2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  <font>
      <sz val="11"/>
      <color theme="1"/>
      <name val="Times New Roman"/>
      <family val="1"/>
    </font>
    <font>
      <sz val="8"/>
      <color rgb="FF000000"/>
      <name val="Segoe UI"/>
      <family val="2"/>
    </font>
    <font>
      <sz val="11"/>
      <color indexed="8"/>
      <name val="Times New Roman"/>
      <family val="1"/>
    </font>
    <font>
      <b/>
      <sz val="14"/>
      <color theme="5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>
      <alignment horizontal="center" vertical="center" wrapText="1"/>
    </xf>
    <xf numFmtId="0" fontId="7" fillId="0" borderId="0"/>
  </cellStyleXfs>
  <cellXfs count="55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2" fontId="4" fillId="3" borderId="0" xfId="2" applyNumberFormat="1" applyFont="1" applyFill="1" applyBorder="1" applyAlignment="1">
      <alignment horizontal="center" vertical="center" wrapText="1" shrinkToFit="1"/>
    </xf>
    <xf numFmtId="2" fontId="4" fillId="0" borderId="0" xfId="2" applyNumberFormat="1" applyFont="1" applyFill="1" applyBorder="1" applyAlignment="1">
      <alignment horizontal="center" vertical="center" wrapText="1" shrinkToFit="1"/>
    </xf>
    <xf numFmtId="0" fontId="2" fillId="2" borderId="0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 wrapText="1"/>
    </xf>
    <xf numFmtId="37" fontId="5" fillId="4" borderId="7" xfId="1" applyNumberFormat="1" applyFont="1" applyFill="1" applyBorder="1" applyAlignment="1">
      <alignment horizontal="center" vertical="center" wrapText="1"/>
    </xf>
    <xf numFmtId="1" fontId="5" fillId="4" borderId="7" xfId="0" applyNumberFormat="1" applyFont="1" applyFill="1" applyBorder="1" applyAlignment="1">
      <alignment horizontal="center" vertical="center" wrapText="1"/>
    </xf>
    <xf numFmtId="0" fontId="5" fillId="4" borderId="7" xfId="2" applyFont="1" applyFill="1" applyBorder="1" applyAlignment="1">
      <alignment horizontal="center" vertical="center" wrapText="1"/>
    </xf>
    <xf numFmtId="0" fontId="6" fillId="3" borderId="0" xfId="2" applyFont="1" applyFill="1" applyBorder="1" applyAlignment="1">
      <alignment horizontal="center" vertical="center" wrapText="1"/>
    </xf>
    <xf numFmtId="0" fontId="6" fillId="0" borderId="0" xfId="2" applyFont="1" applyFill="1" applyBorder="1" applyAlignment="1">
      <alignment horizontal="center" vertical="center" wrapText="1"/>
    </xf>
    <xf numFmtId="1" fontId="5" fillId="4" borderId="0" xfId="0" applyNumberFormat="1" applyFont="1" applyFill="1" applyBorder="1" applyAlignment="1">
      <alignment horizontal="center" vertical="center" wrapText="1"/>
    </xf>
    <xf numFmtId="0" fontId="8" fillId="0" borderId="7" xfId="3" applyNumberFormat="1" applyFont="1" applyFill="1" applyBorder="1" applyAlignment="1" applyProtection="1">
      <alignment horizontal="center" vertical="center" wrapText="1"/>
    </xf>
    <xf numFmtId="0" fontId="9" fillId="0" borderId="7" xfId="2" quotePrefix="1" applyFont="1" applyFill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2" fillId="0" borderId="7" xfId="0" quotePrefix="1" applyFont="1" applyBorder="1" applyAlignment="1">
      <alignment vertical="center" wrapText="1"/>
    </xf>
    <xf numFmtId="0" fontId="9" fillId="0" borderId="7" xfId="2" quotePrefix="1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164" fontId="12" fillId="0" borderId="7" xfId="0" quotePrefix="1" applyNumberFormat="1" applyFont="1" applyBorder="1" applyAlignment="1">
      <alignment vertical="center" wrapText="1"/>
    </xf>
    <xf numFmtId="0" fontId="13" fillId="0" borderId="7" xfId="3" quotePrefix="1" applyFont="1" applyFill="1" applyBorder="1" applyAlignment="1">
      <alignment horizontal="center" vertical="center" wrapText="1"/>
    </xf>
    <xf numFmtId="0" fontId="13" fillId="0" borderId="7" xfId="3" applyNumberFormat="1" applyFont="1" applyFill="1" applyBorder="1" applyAlignment="1" applyProtection="1">
      <alignment horizontal="center" vertical="center"/>
    </xf>
    <xf numFmtId="0" fontId="7" fillId="0" borderId="7" xfId="3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0" fillId="3" borderId="0" xfId="0" applyFill="1"/>
    <xf numFmtId="0" fontId="8" fillId="5" borderId="7" xfId="3" applyNumberFormat="1" applyFont="1" applyFill="1" applyBorder="1" applyAlignment="1" applyProtection="1">
      <alignment horizontal="center" vertical="center" wrapText="1"/>
    </xf>
    <xf numFmtId="0" fontId="9" fillId="5" borderId="7" xfId="2" quotePrefix="1" applyFont="1" applyFill="1" applyBorder="1" applyAlignment="1">
      <alignment horizontal="left" vertical="center" wrapText="1"/>
    </xf>
    <xf numFmtId="0" fontId="10" fillId="5" borderId="7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2" fillId="5" borderId="7" xfId="0" quotePrefix="1" applyFont="1" applyFill="1" applyBorder="1" applyAlignment="1">
      <alignment vertical="center" wrapText="1"/>
    </xf>
    <xf numFmtId="0" fontId="9" fillId="5" borderId="7" xfId="2" quotePrefix="1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164" fontId="12" fillId="5" borderId="7" xfId="0" quotePrefix="1" applyNumberFormat="1" applyFont="1" applyFill="1" applyBorder="1" applyAlignment="1">
      <alignment vertical="center" wrapText="1"/>
    </xf>
    <xf numFmtId="0" fontId="13" fillId="5" borderId="7" xfId="3" quotePrefix="1" applyFont="1" applyFill="1" applyBorder="1" applyAlignment="1">
      <alignment horizontal="center" vertical="center" wrapText="1"/>
    </xf>
    <xf numFmtId="0" fontId="13" fillId="5" borderId="7" xfId="3" applyNumberFormat="1" applyFont="1" applyFill="1" applyBorder="1" applyAlignment="1" applyProtection="1">
      <alignment horizontal="center" vertical="center"/>
    </xf>
    <xf numFmtId="0" fontId="0" fillId="5" borderId="0" xfId="0" applyFill="1"/>
    <xf numFmtId="0" fontId="12" fillId="5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3" xfId="0" quotePrefix="1" applyFont="1" applyFill="1" applyBorder="1" applyAlignment="1">
      <alignment horizontal="center" vertical="center"/>
    </xf>
    <xf numFmtId="0" fontId="2" fillId="2" borderId="2" xfId="0" quotePrefix="1" applyFont="1" applyFill="1" applyBorder="1" applyAlignment="1">
      <alignment horizontal="center" vertical="center"/>
    </xf>
    <xf numFmtId="0" fontId="2" fillId="2" borderId="9" xfId="0" quotePrefix="1" applyFont="1" applyFill="1" applyBorder="1" applyAlignment="1">
      <alignment horizontal="center" vertical="center"/>
    </xf>
    <xf numFmtId="0" fontId="2" fillId="2" borderId="8" xfId="0" quotePrefix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3" xfId="3"/>
    <cellStyle name="Normal 4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TKien\ViettelRD\VSI3\BOM\Lot_15HT_2018\ChuanHoaMoTa_NamNK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TLK"/>
    </sheetNames>
    <sheetDataSet>
      <sheetData sheetId="0" refreshError="1">
        <row r="4">
          <cell r="G4" t="str">
            <v>DSC1001CI5-033.3333</v>
          </cell>
          <cell r="H4" t="str">
            <v xml:space="preserve">OSC-CRYS, 33.3333MHz MEMS (Silicon) , ±10ppm , OSC MEMS 33.3333MHZ CMOS SMD , DSC1001CI5-033.3333 </v>
          </cell>
          <cell r="M4">
            <v>1.63</v>
          </cell>
          <cell r="N4">
            <v>1.3595999999999999</v>
          </cell>
          <cell r="O4">
            <v>44743.5</v>
          </cell>
          <cell r="P4">
            <v>37321.019999999997</v>
          </cell>
        </row>
        <row r="5">
          <cell r="G5" t="str">
            <v>LMK61A2-125M00SIAT</v>
          </cell>
          <cell r="H5" t="str">
            <v xml:space="preserve">IC, IC OSC CLK 125MHZ 6QFM , -40°C ~ 85°C  </v>
          </cell>
          <cell r="M5">
            <v>7.53</v>
          </cell>
          <cell r="N5">
            <v>7.0739999999999998</v>
          </cell>
          <cell r="O5">
            <v>206698.5</v>
          </cell>
          <cell r="P5">
            <v>194181.3</v>
          </cell>
        </row>
        <row r="6">
          <cell r="G6" t="str">
            <v>LMK61A2-156M25SIAT</v>
          </cell>
          <cell r="H6" t="str">
            <v>IC, IC OSC CLK 156.25MHZ 6QFM , -40°C ~ 85°C</v>
          </cell>
          <cell r="M6">
            <v>9.44</v>
          </cell>
          <cell r="N6">
            <v>8.8510000000000009</v>
          </cell>
          <cell r="O6">
            <v>259128</v>
          </cell>
          <cell r="P6">
            <v>242959.95000000004</v>
          </cell>
        </row>
        <row r="7">
          <cell r="G7" t="str">
            <v>SG5032VAN 150.000000M-KEGA3</v>
          </cell>
          <cell r="H7" t="str">
            <v>OSC-CRYS, OSC 150.0000MHZ LVDS , SMD</v>
          </cell>
          <cell r="M7">
            <v>2.21</v>
          </cell>
          <cell r="N7">
            <v>2.06</v>
          </cell>
          <cell r="O7">
            <v>60664.5</v>
          </cell>
          <cell r="P7">
            <v>56547</v>
          </cell>
        </row>
        <row r="8">
          <cell r="G8" t="str">
            <v>LSF0101DRYR</v>
          </cell>
          <cell r="H8" t="str">
            <v xml:space="preserve">IC, IC TRNSLTR BIDIRECTIONAL 6SON , 
-40°C ~ 125°C (TA) </v>
          </cell>
          <cell r="M8">
            <v>0.6</v>
          </cell>
          <cell r="N8">
            <v>0.51</v>
          </cell>
          <cell r="O8">
            <v>16470</v>
          </cell>
          <cell r="P8">
            <v>13999.5</v>
          </cell>
        </row>
        <row r="9">
          <cell r="G9" t="str">
            <v>PIC12LF1572-I/MS</v>
          </cell>
          <cell r="H9" t="str">
            <v xml:space="preserve">IC, IC MCU 8BIT 3.5KB FLASH 8MSOP, 
  -40°C ~ 85°C (TA) </v>
          </cell>
          <cell r="M9">
            <v>0.62</v>
          </cell>
          <cell r="N9">
            <v>0.55640000000000001</v>
          </cell>
          <cell r="O9">
            <v>17019</v>
          </cell>
          <cell r="P9">
            <v>15273.18</v>
          </cell>
        </row>
        <row r="10">
          <cell r="G10" t="str">
            <v>LMC555CMMX/NOPB</v>
          </cell>
          <cell r="H10" t="str">
            <v xml:space="preserve">IC, IC OSC SINGLE TIMER 3MHZ 8VSSOP </v>
          </cell>
          <cell r="M10">
            <v>1.28</v>
          </cell>
          <cell r="N10">
            <v>1.149</v>
          </cell>
          <cell r="O10">
            <v>35136</v>
          </cell>
          <cell r="P10">
            <v>31540.05</v>
          </cell>
        </row>
        <row r="11">
          <cell r="G11" t="str">
            <v>LT3010EMS8E#TRPBF</v>
          </cell>
          <cell r="H11" t="str">
            <v xml:space="preserve">IC, IC REG LINEAR POS ADJ 50MA 8MSOP  ,-40°C ~ 125°C </v>
          </cell>
          <cell r="M11">
            <v>3.73</v>
          </cell>
          <cell r="N11">
            <v>3.3315999999999999</v>
          </cell>
          <cell r="O11">
            <v>102388.5</v>
          </cell>
          <cell r="P11">
            <v>91452.42</v>
          </cell>
        </row>
        <row r="12">
          <cell r="G12" t="str">
            <v>ADP7157ARDZ-04-R7</v>
          </cell>
          <cell r="H12" t="str">
            <v>IC, IC REG LINEAR POS ADJ 1.2A 8SOIC, 
-40°C ~ 125°C</v>
          </cell>
          <cell r="M12">
            <v>6.96</v>
          </cell>
          <cell r="N12">
            <v>6.2889999999999997</v>
          </cell>
          <cell r="O12">
            <v>191052</v>
          </cell>
          <cell r="P12">
            <v>172633.05</v>
          </cell>
        </row>
        <row r="13">
          <cell r="G13" t="str">
            <v>MAX14841EASA+</v>
          </cell>
          <cell r="H13" t="str">
            <v xml:space="preserve">IC, IC TXRX RS485 40MBPS 8SOIC , -40°C ~ 125°C </v>
          </cell>
          <cell r="M13">
            <v>2.68</v>
          </cell>
          <cell r="N13">
            <v>2.5459999999999998</v>
          </cell>
          <cell r="O13">
            <v>73566</v>
          </cell>
          <cell r="P13">
            <v>69887.699999999983</v>
          </cell>
        </row>
        <row r="14">
          <cell r="G14" t="str">
            <v>TS5A3359DCUR</v>
          </cell>
          <cell r="H14" t="str">
            <v>IC, IC SWITCH SP3T US8 ,   -40°C ~ 85°C (TA)</v>
          </cell>
          <cell r="M14">
            <v>1</v>
          </cell>
          <cell r="N14">
            <v>0.89300000000000002</v>
          </cell>
          <cell r="O14">
            <v>27450</v>
          </cell>
          <cell r="P14">
            <v>24512.85</v>
          </cell>
        </row>
        <row r="15">
          <cell r="G15" t="str">
            <v>TPS51200DRCR</v>
          </cell>
          <cell r="H15" t="str">
            <v xml:space="preserve">IC, IC CONV DDR DDR2 DDR3 10SON (3x3) ,
-40°C ~ 85°C </v>
          </cell>
          <cell r="M15">
            <v>0.87</v>
          </cell>
          <cell r="N15">
            <v>0.77500000000000002</v>
          </cell>
          <cell r="O15">
            <v>23881.5</v>
          </cell>
          <cell r="P15">
            <v>21273.75</v>
          </cell>
        </row>
        <row r="16">
          <cell r="G16" t="str">
            <v>LT3042EDD#PBF</v>
          </cell>
          <cell r="H16" t="str">
            <v xml:space="preserve">IC, IC REG LIN POS ADJ 200MA 10DFN ,
 -40°C ~ 125°C </v>
          </cell>
          <cell r="M16">
            <v>5</v>
          </cell>
          <cell r="N16">
            <v>3.3184</v>
          </cell>
          <cell r="O16">
            <v>137250</v>
          </cell>
          <cell r="P16">
            <v>91090.08</v>
          </cell>
        </row>
        <row r="17">
          <cell r="G17" t="str">
            <v>LT3045IDD#PBF</v>
          </cell>
          <cell r="H17" t="str">
            <v xml:space="preserve">IC, IC REG LINEAR 0V 500MA 10DFN (3x3),
-40°C ~ 125°C (TJ) </v>
          </cell>
          <cell r="M17">
            <v>7.05</v>
          </cell>
          <cell r="N17">
            <v>4.7328000000000001</v>
          </cell>
          <cell r="O17">
            <v>193522.5</v>
          </cell>
          <cell r="P17">
            <v>129915.36</v>
          </cell>
        </row>
        <row r="18">
          <cell r="G18" t="str">
            <v>AB-RTCMC-32.768KHZ-EOZ9-S3-D-B-T</v>
          </cell>
          <cell r="H18" t="str">
            <v xml:space="preserve"> IC, IC RTC CLK/CALENDAR I2C MODULE , 10SMD, -40°C ~ 85°C </v>
          </cell>
          <cell r="M18">
            <v>6.66</v>
          </cell>
          <cell r="N18">
            <v>5.9480000000000004</v>
          </cell>
          <cell r="O18">
            <v>182817</v>
          </cell>
          <cell r="P18">
            <v>163272.6</v>
          </cell>
        </row>
        <row r="19">
          <cell r="G19" t="str">
            <v>TPS74901DRCT</v>
          </cell>
          <cell r="H19" t="str">
            <v xml:space="preserve">IC, IC REG LINEAR POS ADJ 3A 10VSON (3x3),   -40°C ~ 125°C , </v>
          </cell>
          <cell r="M19">
            <v>4.01</v>
          </cell>
          <cell r="N19">
            <v>3.5990000000000002</v>
          </cell>
          <cell r="O19">
            <v>110074.5</v>
          </cell>
          <cell r="P19">
            <v>98792.55</v>
          </cell>
        </row>
        <row r="20">
          <cell r="G20" t="str">
            <v>74LCX125MTCX</v>
          </cell>
          <cell r="H20" t="str">
            <v xml:space="preserve">IC, IC BUF NON-INVERT 3.6V 14TSSOP , 
-40°C ~ 85°C (TA)  </v>
          </cell>
          <cell r="M20">
            <v>0.47</v>
          </cell>
          <cell r="N20">
            <v>0.40400000000000003</v>
          </cell>
          <cell r="O20">
            <v>12901.5</v>
          </cell>
          <cell r="P20">
            <v>11089.8</v>
          </cell>
        </row>
        <row r="21">
          <cell r="G21" t="str">
            <v>MT25QL512ABB8ESF-0SIT</v>
          </cell>
          <cell r="H21" t="str">
            <v xml:space="preserve">IC, NOR Flash Serial-SPI 3V 512Mbit 512M/256M/128M 1bit/2bit/4bit 6ns 16-Pin SOP-II, -40°C ~ 85°C (TA) </v>
          </cell>
          <cell r="M21">
            <v>5.38</v>
          </cell>
          <cell r="N21">
            <v>5.38</v>
          </cell>
          <cell r="O21">
            <v>147681</v>
          </cell>
          <cell r="P21">
            <v>147681</v>
          </cell>
        </row>
        <row r="22">
          <cell r="G22" t="str">
            <v>PIC24F16KA101-E/MQ</v>
          </cell>
          <cell r="H22" t="str">
            <v xml:space="preserve">IC, IC MCU 16BIT 16KB FLASH 20QFN (5x5), -40°C ~ 125°C (TA) </v>
          </cell>
          <cell r="M22">
            <v>2.66</v>
          </cell>
          <cell r="N22">
            <v>2.4104000000000001</v>
          </cell>
          <cell r="O22">
            <v>73017</v>
          </cell>
          <cell r="P22">
            <v>66165.48</v>
          </cell>
        </row>
        <row r="23">
          <cell r="G23" t="str">
            <v>CDCLVC1112PWR</v>
          </cell>
          <cell r="H23" t="str">
            <v xml:space="preserve">  IC, IC CLK BUF 1:12 250MHZ 24TSSOP , 
-40°C ~ 85°C </v>
          </cell>
          <cell r="M23">
            <v>6.25</v>
          </cell>
          <cell r="N23">
            <v>5.609</v>
          </cell>
          <cell r="O23">
            <v>171562.5</v>
          </cell>
          <cell r="P23">
            <v>153967.04999999999</v>
          </cell>
        </row>
        <row r="24">
          <cell r="G24" t="str">
            <v>FT232RL-REEL</v>
          </cell>
          <cell r="H24" t="str">
            <v xml:space="preserve"> IC,  IC USB FS SERIAL UART 28-SSOP </v>
          </cell>
          <cell r="M24">
            <v>4.5</v>
          </cell>
          <cell r="N24">
            <v>4.05</v>
          </cell>
          <cell r="O24">
            <v>123525</v>
          </cell>
          <cell r="P24">
            <v>111172.5</v>
          </cell>
        </row>
        <row r="25">
          <cell r="G25" t="str">
            <v>ADS42JB69IRGCT</v>
          </cell>
          <cell r="H25" t="str">
            <v xml:space="preserve">IC,   IC ADC 16BIT 250MSPS 64VQFN ,-40°C ~ 85°C  </v>
          </cell>
          <cell r="M25">
            <v>240.04</v>
          </cell>
          <cell r="N25">
            <v>229.899</v>
          </cell>
          <cell r="O25">
            <v>6589098</v>
          </cell>
          <cell r="P25">
            <v>6310727.5499999998</v>
          </cell>
        </row>
        <row r="26">
          <cell r="G26" t="str">
            <v>LMK04828BISQ/NOPB</v>
          </cell>
          <cell r="H26" t="str">
            <v xml:space="preserve">IC, IC CLOCK DUAL PLL 64-WQFN, -40°C ~ 85°C  </v>
          </cell>
          <cell r="M26">
            <v>19.59</v>
          </cell>
          <cell r="N26">
            <v>18.07</v>
          </cell>
          <cell r="O26">
            <v>537745.5</v>
          </cell>
          <cell r="P26">
            <v>496021.5</v>
          </cell>
        </row>
        <row r="27">
          <cell r="G27" t="str">
            <v>MT41K256M16TW-107 IT:P</v>
          </cell>
          <cell r="H27" t="str">
            <v xml:space="preserve">IC, DRAM Chip DDR3L SDRAM 4G-Bit 256M x 16 1.35V 96-pin F-BGA, -40°C ~ 95°C (TC) </v>
          </cell>
          <cell r="M27">
            <v>8.59</v>
          </cell>
          <cell r="N27">
            <v>8.49</v>
          </cell>
          <cell r="O27">
            <v>235795.5</v>
          </cell>
          <cell r="P27">
            <v>233050.5</v>
          </cell>
        </row>
        <row r="28">
          <cell r="G28" t="str">
            <v>GRM033R61C104ME84D</v>
          </cell>
          <cell r="H28" t="str">
            <v xml:space="preserve"> CAP-CER,  SMD,   0.1UF, ±20% , 0201 , 16V, X5R</v>
          </cell>
          <cell r="I28" t="str">
            <v>Yageo</v>
          </cell>
          <cell r="J28" t="str">
            <v>CC0201KRX5R7BB104</v>
          </cell>
          <cell r="K28" t="str">
            <v>Samsung Electro-Mechanics</v>
          </cell>
          <cell r="L28" t="str">
            <v>CL03A104KO3NNNC</v>
          </cell>
          <cell r="M28">
            <v>0.1</v>
          </cell>
          <cell r="N28">
            <v>3.3000000000000002E-2</v>
          </cell>
          <cell r="O28">
            <v>2745</v>
          </cell>
          <cell r="P28">
            <v>905.85</v>
          </cell>
        </row>
        <row r="29">
          <cell r="G29" t="str">
            <v>CGB1T3X6S0G104M022BB</v>
          </cell>
          <cell r="H29" t="str">
            <v xml:space="preserve"> CAP-CER,  SMD,   0.1UF, ±20% , 0201 , 4V, X6S </v>
          </cell>
          <cell r="I29" t="str">
            <v>Murata Electronics North America</v>
          </cell>
          <cell r="J29" t="str">
            <v>GRM033C80G104KE19J</v>
          </cell>
          <cell r="K29" t="str">
            <v>Samsung Electro-Mechanics</v>
          </cell>
          <cell r="L29" t="str">
            <v>CL03X104KR3NNNC</v>
          </cell>
          <cell r="M29">
            <v>0.31</v>
          </cell>
          <cell r="N29">
            <v>0.216</v>
          </cell>
          <cell r="O29">
            <v>8509.5</v>
          </cell>
          <cell r="P29">
            <v>5929.2</v>
          </cell>
        </row>
        <row r="30">
          <cell r="G30" t="str">
            <v>CGB1T3X5R0J104M022BB</v>
          </cell>
          <cell r="H30" t="str">
            <v xml:space="preserve"> CAP-CER,  SMD,  0.1UF, ±20% , 0201 , 6.3V, X5R</v>
          </cell>
          <cell r="I30" t="str">
            <v>AVX Corporation</v>
          </cell>
          <cell r="J30" t="str">
            <v>02016D104MAT2A</v>
          </cell>
          <cell r="K30" t="str">
            <v>Samsung Electro-Mechanics</v>
          </cell>
          <cell r="L30" t="str">
            <v xml:space="preserve">  
CL03A104MQ3NNNC </v>
          </cell>
          <cell r="M30">
            <v>0.31</v>
          </cell>
          <cell r="N30">
            <v>0.216</v>
          </cell>
          <cell r="O30">
            <v>8509.5</v>
          </cell>
          <cell r="P30">
            <v>5929.2</v>
          </cell>
        </row>
        <row r="31">
          <cell r="G31" t="str">
            <v>C0603X5R0J224M030BB</v>
          </cell>
          <cell r="H31" t="str">
            <v xml:space="preserve"> CAP-CER,  SMD, 0.22µF, ±20% , 0201 , 6.3V, X5R, LowESL</v>
          </cell>
          <cell r="M31">
            <v>0.12</v>
          </cell>
          <cell r="N31">
            <v>8.8999999999999996E-2</v>
          </cell>
          <cell r="O31">
            <v>3294</v>
          </cell>
          <cell r="P31">
            <v>2443.0499999999997</v>
          </cell>
        </row>
        <row r="32">
          <cell r="G32" t="str">
            <v>C0603X5R0J474M030BC</v>
          </cell>
          <cell r="H32" t="str">
            <v xml:space="preserve"> CAP-CER,  SMD,   0.47µF , ±20% , 0201 , 6.3V, X5R, LowESL</v>
          </cell>
          <cell r="M32">
            <v>0.22</v>
          </cell>
          <cell r="N32">
            <v>0.151</v>
          </cell>
          <cell r="O32">
            <v>6039</v>
          </cell>
          <cell r="P32">
            <v>4144.95</v>
          </cell>
        </row>
        <row r="33">
          <cell r="G33" t="str">
            <v>C0603X5R1A474M030BC</v>
          </cell>
          <cell r="H33" t="str">
            <v xml:space="preserve"> CAP-CER,  SMD,   0.47µF , ±20% , 0201 , 6.3V, X5R, LowESL</v>
          </cell>
          <cell r="M33">
            <v>0.22</v>
          </cell>
          <cell r="N33">
            <v>0.151</v>
          </cell>
          <cell r="O33">
            <v>6039</v>
          </cell>
          <cell r="P33">
            <v>4144.95</v>
          </cell>
        </row>
        <row r="34">
          <cell r="G34" t="str">
            <v>GRM033R71A103KA01D</v>
          </cell>
          <cell r="H34" t="str">
            <v xml:space="preserve"> CAP-CER,  SMD, 10000pF,  ±10% , 0201 , 10V, X7R</v>
          </cell>
          <cell r="I34" t="str">
            <v>TDK Corporation</v>
          </cell>
          <cell r="J34" t="str">
            <v xml:space="preserve">CGA1A2X7R1A103K030BA </v>
          </cell>
          <cell r="K34" t="str">
            <v>Samsung Electro-Mechanics</v>
          </cell>
          <cell r="L34" t="str">
            <v xml:space="preserve">CL03B103KP3NNNC </v>
          </cell>
          <cell r="M34">
            <v>0.1</v>
          </cell>
          <cell r="N34">
            <v>3.3000000000000002E-2</v>
          </cell>
          <cell r="O34">
            <v>2745</v>
          </cell>
          <cell r="P34">
            <v>905.85</v>
          </cell>
        </row>
        <row r="35">
          <cell r="G35" t="str">
            <v>GRM035R60G475ME15D</v>
          </cell>
          <cell r="H35" t="str">
            <v xml:space="preserve"> CAP-CER,  SMD, 4.7µF ,±20% , 0201 , 6.3V, X5R, LowESL</v>
          </cell>
          <cell r="M35">
            <v>0.55000000000000004</v>
          </cell>
          <cell r="N35">
            <v>0.38400000000000001</v>
          </cell>
          <cell r="O35">
            <v>15097.500000000002</v>
          </cell>
          <cell r="P35">
            <v>10540.8</v>
          </cell>
        </row>
        <row r="36">
          <cell r="G36" t="str">
            <v>ERJ-1GEF1000C</v>
          </cell>
          <cell r="H36" t="str">
            <v>RES-SMD, 100 OHM 1% ,0201 , 1/20W</v>
          </cell>
          <cell r="I36" t="str">
            <v>'Samsung Electro-Mechanics</v>
          </cell>
          <cell r="J36" t="str">
            <v>RC0603F101CS</v>
          </cell>
          <cell r="K36" t="str">
            <v>Vishay Dale</v>
          </cell>
          <cell r="L36" t="str">
            <v xml:space="preserve">CRCW0201100RFNED </v>
          </cell>
          <cell r="M36">
            <v>0.1</v>
          </cell>
          <cell r="N36">
            <v>5.8999999999999997E-2</v>
          </cell>
          <cell r="O36">
            <v>2745</v>
          </cell>
          <cell r="P36">
            <v>1619.55</v>
          </cell>
        </row>
        <row r="37">
          <cell r="G37" t="str">
            <v>ERJ-1GEF2002C</v>
          </cell>
          <cell r="H37" t="str">
            <v>RES-SMD, 20K OHM 1% ,0201 , 1/20W</v>
          </cell>
          <cell r="I37" t="str">
            <v>Vishay Dale</v>
          </cell>
          <cell r="J37" t="str">
            <v xml:space="preserve">CRCW020120K0FKED </v>
          </cell>
          <cell r="K37" t="str">
            <v>Yageo</v>
          </cell>
          <cell r="L37" t="str">
            <v xml:space="preserve">AC0201FR-0720KL </v>
          </cell>
          <cell r="M37">
            <v>0.1</v>
          </cell>
          <cell r="N37">
            <v>5.8999999999999997E-2</v>
          </cell>
          <cell r="O37">
            <v>2745</v>
          </cell>
          <cell r="P37">
            <v>1619.55</v>
          </cell>
        </row>
        <row r="38">
          <cell r="G38" t="str">
            <v>ERJ-1GEF2400C</v>
          </cell>
          <cell r="H38" t="str">
            <v>RES-SMD, 240 OHM  5% ,0201 , 1/20W</v>
          </cell>
          <cell r="I38" t="str">
            <v xml:space="preserve"> Samsung Electro-Mechanics</v>
          </cell>
          <cell r="J38" t="str">
            <v>RC0603J241CS</v>
          </cell>
          <cell r="K38" t="str">
            <v>Yageo</v>
          </cell>
          <cell r="L38" t="str">
            <v>RC0201JR-07240RL</v>
          </cell>
          <cell r="M38">
            <v>0.1</v>
          </cell>
          <cell r="N38">
            <v>3.1E-2</v>
          </cell>
          <cell r="O38">
            <v>2745</v>
          </cell>
          <cell r="P38">
            <v>850.94999999999993</v>
          </cell>
        </row>
        <row r="39">
          <cell r="G39" t="str">
            <v>ERJ-1GEF30R1C</v>
          </cell>
          <cell r="H39" t="str">
            <v>RES-SMD, 30.1 OHM 1% ,0201 , 1/20W</v>
          </cell>
          <cell r="I39" t="str">
            <v>Stackpole Electronics Inc.</v>
          </cell>
          <cell r="J39" t="str">
            <v>RMCF0201FT30R1</v>
          </cell>
          <cell r="K39" t="str">
            <v>Yageo</v>
          </cell>
          <cell r="L39" t="str">
            <v>RC0201FR-0730R1L</v>
          </cell>
          <cell r="M39">
            <v>0.1</v>
          </cell>
          <cell r="N39">
            <v>5.8999999999999997E-2</v>
          </cell>
          <cell r="O39">
            <v>2745</v>
          </cell>
          <cell r="P39">
            <v>1619.55</v>
          </cell>
        </row>
        <row r="40">
          <cell r="G40" t="str">
            <v>ERJ-1GEF4701C</v>
          </cell>
          <cell r="H40" t="str">
            <v>RES-SMD, 4.7K OHM 1% ,0201 , 1/20W</v>
          </cell>
          <cell r="I40" t="str">
            <v xml:space="preserve">  Yageo</v>
          </cell>
          <cell r="J40" t="str">
            <v>AC0201FR-074K7L</v>
          </cell>
          <cell r="K40" t="str">
            <v xml:space="preserve">  Vishay Dale</v>
          </cell>
          <cell r="L40" t="str">
            <v>CRCW02014K70FKED</v>
          </cell>
          <cell r="M40">
            <v>0.1</v>
          </cell>
          <cell r="N40">
            <v>5.8999999999999997E-2</v>
          </cell>
          <cell r="O40">
            <v>2745</v>
          </cell>
          <cell r="P40">
            <v>1619.55</v>
          </cell>
        </row>
        <row r="41">
          <cell r="G41" t="str">
            <v>ERJ-1GEF40R2C</v>
          </cell>
          <cell r="H41" t="str">
            <v>RES-SMD, 40.2 OHM 1% ,0201 , 1/20W</v>
          </cell>
          <cell r="I41" t="str">
            <v xml:space="preserve">   Samsung Electro-Mechanics </v>
          </cell>
          <cell r="J41" t="str">
            <v>RC0603F40R2CS</v>
          </cell>
          <cell r="K41" t="str">
            <v>Yageo</v>
          </cell>
          <cell r="L41" t="str">
            <v>RC0201FR-0740R2L</v>
          </cell>
          <cell r="M41">
            <v>0.1</v>
          </cell>
          <cell r="N41">
            <v>5.8999999999999997E-2</v>
          </cell>
          <cell r="O41">
            <v>2745</v>
          </cell>
          <cell r="P41">
            <v>1619.55</v>
          </cell>
        </row>
        <row r="42">
          <cell r="G42" t="str">
            <v>ERJ-1GEF49R9C</v>
          </cell>
          <cell r="H42" t="str">
            <v>RES-SMD, 49.9 OHM 1% ,0201 , 1/20W</v>
          </cell>
          <cell r="I42" t="str">
            <v xml:space="preserve">  Samsung Electro-Mechanics </v>
          </cell>
          <cell r="J42" t="str">
            <v>RC0603F49R9CS</v>
          </cell>
          <cell r="K42" t="str">
            <v>Vishay Dale</v>
          </cell>
          <cell r="L42" t="str">
            <v>CRCW020149R9FKED</v>
          </cell>
          <cell r="M42">
            <v>0.1</v>
          </cell>
          <cell r="N42">
            <v>5.8999999999999997E-2</v>
          </cell>
          <cell r="O42">
            <v>2745</v>
          </cell>
          <cell r="P42">
            <v>1619.55</v>
          </cell>
        </row>
        <row r="43">
          <cell r="G43" t="str">
            <v>ERJ-1GEF80R6C</v>
          </cell>
          <cell r="H43" t="str">
            <v>RES-SMD, 80.6 OHM 1% ,0201 , 1/20W</v>
          </cell>
          <cell r="I43" t="str">
            <v xml:space="preserve"> Yageo</v>
          </cell>
          <cell r="J43" t="str">
            <v xml:space="preserve">RC0201FR-0780R6L </v>
          </cell>
          <cell r="K43" t="str">
            <v>Stackpole Electronics Inc.</v>
          </cell>
          <cell r="L43" t="str">
            <v>RMCF0201FT80R6</v>
          </cell>
          <cell r="M43">
            <v>0.1</v>
          </cell>
          <cell r="N43">
            <v>5.8999999999999997E-2</v>
          </cell>
          <cell r="O43">
            <v>2745</v>
          </cell>
          <cell r="P43">
            <v>1619.55</v>
          </cell>
        </row>
        <row r="44">
          <cell r="G44" t="str">
            <v>C0402C273K3RAC7867</v>
          </cell>
          <cell r="H44" t="str">
            <v xml:space="preserve"> CAP-CER,  SMD,  0.027µF , ±10% , 0402 , 
25V , X7R </v>
          </cell>
          <cell r="I44" t="str">
            <v>Murata Electronics North America</v>
          </cell>
          <cell r="J44" t="str">
            <v xml:space="preserve">GRM155R71E273KA88D </v>
          </cell>
          <cell r="K44" t="str">
            <v>Yageo</v>
          </cell>
          <cell r="L44" t="str">
            <v xml:space="preserve">CC0402KRX7R8BB273 </v>
          </cell>
          <cell r="M44">
            <v>0.28000000000000003</v>
          </cell>
          <cell r="N44">
            <v>0.19</v>
          </cell>
          <cell r="O44">
            <v>7686.0000000000009</v>
          </cell>
          <cell r="P44">
            <v>5215.5</v>
          </cell>
        </row>
        <row r="45">
          <cell r="G45" t="str">
            <v>GRM155R71E473JA88D</v>
          </cell>
          <cell r="H45" t="str">
            <v xml:space="preserve"> CAP-CER,  SMD,  0.047UF, ±5% , 0402 , 25V X7R</v>
          </cell>
          <cell r="I45" t="str">
            <v>KEMET</v>
          </cell>
          <cell r="J45" t="str">
            <v xml:space="preserve">C0402C473J3RAC7867 </v>
          </cell>
          <cell r="M45">
            <v>0.13</v>
          </cell>
          <cell r="N45">
            <v>9.1999999999999998E-2</v>
          </cell>
          <cell r="O45">
            <v>3568.5</v>
          </cell>
          <cell r="P45">
            <v>2525.4</v>
          </cell>
        </row>
        <row r="46">
          <cell r="G46" t="str">
            <v>GRM155R71C104KA88D</v>
          </cell>
          <cell r="H46" t="str">
            <v xml:space="preserve"> CAP-CER,  SMD, 0.1UF,  ±10% ,  0402 , 16V X7R</v>
          </cell>
          <cell r="I46" t="str">
            <v>KEMET</v>
          </cell>
          <cell r="J46" t="str">
            <v xml:space="preserve">C0402T104K4RAL7867 </v>
          </cell>
          <cell r="K46" t="str">
            <v>Samsung Electro-Mechanics</v>
          </cell>
          <cell r="L46" t="str">
            <v xml:space="preserve">CL05B104KO3LNNC </v>
          </cell>
          <cell r="M46">
            <v>0.1</v>
          </cell>
          <cell r="N46">
            <v>3.9E-2</v>
          </cell>
          <cell r="O46">
            <v>2745</v>
          </cell>
          <cell r="P46">
            <v>1070.55</v>
          </cell>
        </row>
        <row r="47">
          <cell r="G47" t="str">
            <v>CL05B104KO3LNNC</v>
          </cell>
          <cell r="H47" t="str">
            <v xml:space="preserve"> CAP-CER,  SMD, 0.1UF,  ±10% ,  0402 , 16V X7R</v>
          </cell>
          <cell r="I47" t="str">
            <v>Murata Electronics North America</v>
          </cell>
          <cell r="J47" t="str">
            <v xml:space="preserve">GRM155R71C104KA88D </v>
          </cell>
          <cell r="K47" t="str">
            <v>KEMET</v>
          </cell>
          <cell r="L47" t="str">
            <v xml:space="preserve">C0402T104K4RAL7867 </v>
          </cell>
          <cell r="M47">
            <v>0.32</v>
          </cell>
          <cell r="N47">
            <v>0.22</v>
          </cell>
          <cell r="O47">
            <v>8784</v>
          </cell>
          <cell r="P47">
            <v>6039</v>
          </cell>
        </row>
        <row r="48">
          <cell r="G48" t="str">
            <v>C0402C104K3RAC7867</v>
          </cell>
          <cell r="H48" t="str">
            <v xml:space="preserve">  CAP-CER,  SMD, 0.1UF,  ±10% ,  0402 ,25V X7R</v>
          </cell>
          <cell r="I48" t="str">
            <v>AVX Corporation</v>
          </cell>
          <cell r="J48" t="str">
            <v xml:space="preserve">LD023C104KAB2A\500 </v>
          </cell>
          <cell r="K48" t="str">
            <v>Taiyo Yuden</v>
          </cell>
          <cell r="L48" t="str">
            <v xml:space="preserve">TMK105B7104KVHF </v>
          </cell>
          <cell r="M48">
            <v>0.1</v>
          </cell>
          <cell r="N48">
            <v>4.2999999999999997E-2</v>
          </cell>
          <cell r="O48">
            <v>2745</v>
          </cell>
          <cell r="P48">
            <v>1180.3499999999999</v>
          </cell>
        </row>
        <row r="49">
          <cell r="G49" t="str">
            <v>C0402C103K5RACTU</v>
          </cell>
          <cell r="H49" t="str">
            <v xml:space="preserve">  CAP-CER,  SMD,10000pF,  ±10% ,  0402 ,50V, X7R, LowESL</v>
          </cell>
          <cell r="M49">
            <v>0.1</v>
          </cell>
          <cell r="N49">
            <v>3.5000000000000003E-2</v>
          </cell>
          <cell r="O49">
            <v>2745</v>
          </cell>
          <cell r="P49">
            <v>960.75000000000011</v>
          </cell>
        </row>
        <row r="50">
          <cell r="G50" t="str">
            <v>C0402C102J5GACTU</v>
          </cell>
          <cell r="H50" t="str">
            <v xml:space="preserve"> CAP-CER,  SMD,1000pF,  ±5% ,  0402 ,50V, C0G/NP0, LowESL</v>
          </cell>
          <cell r="I50" t="str">
            <v>TDK Corporation</v>
          </cell>
          <cell r="J50" t="str">
            <v xml:space="preserve">C1005C0G1H102J050BA </v>
          </cell>
          <cell r="M50">
            <v>0.11</v>
          </cell>
          <cell r="N50">
            <v>7.9000000000000001E-2</v>
          </cell>
          <cell r="O50">
            <v>3019.5</v>
          </cell>
          <cell r="P50">
            <v>2168.5499999999997</v>
          </cell>
        </row>
        <row r="51">
          <cell r="G51" t="str">
            <v>C1005X5R0G106M050BB</v>
          </cell>
          <cell r="H51" t="str">
            <v xml:space="preserve"> CAP-CER,  SMD, 10µF , ±20% , 0402 , 4V X5R, LowESL</v>
          </cell>
          <cell r="M51">
            <v>0.56000000000000005</v>
          </cell>
          <cell r="N51">
            <v>0.39600000000000002</v>
          </cell>
          <cell r="O51">
            <v>15372.000000000002</v>
          </cell>
          <cell r="P51">
            <v>10870.199999999999</v>
          </cell>
        </row>
        <row r="52">
          <cell r="G52" t="str">
            <v xml:space="preserve">CGB2A1X5R1E105M033BC </v>
          </cell>
          <cell r="H52" t="str">
            <v xml:space="preserve"> CAP-CER,  SMD, 1UF, ±20% 0402 , 25V X5R , Low profile</v>
          </cell>
          <cell r="M52">
            <v>0.25</v>
          </cell>
          <cell r="N52">
            <v>0.17299999999999999</v>
          </cell>
          <cell r="O52">
            <v>6862.5</v>
          </cell>
          <cell r="P52">
            <v>4748.8499999999995</v>
          </cell>
        </row>
        <row r="53">
          <cell r="G53" t="str">
            <v>C1005X5R1A475M050BC</v>
          </cell>
          <cell r="H53" t="str">
            <v xml:space="preserve"> CAP-CER,  SMD, 4.7µF ,±20% 0402 ,  10V X5R, LowESL</v>
          </cell>
          <cell r="M53">
            <v>0.62</v>
          </cell>
          <cell r="N53">
            <v>0.43099999999999999</v>
          </cell>
          <cell r="O53">
            <v>17019</v>
          </cell>
          <cell r="P53">
            <v>11830.949999999999</v>
          </cell>
        </row>
        <row r="54">
          <cell r="G54" t="str">
            <v>C1005X5R0J475M050BC</v>
          </cell>
          <cell r="H54" t="str">
            <v xml:space="preserve"> CAP-CER,  SMD, 4.7µF , ±20%, 0402 , 0402, 6.3V X5R , LowESL</v>
          </cell>
          <cell r="M54">
            <v>0.52</v>
          </cell>
          <cell r="N54">
            <v>0.35899999999999999</v>
          </cell>
          <cell r="O54">
            <v>14274</v>
          </cell>
          <cell r="P54">
            <v>9854.5499999999993</v>
          </cell>
        </row>
        <row r="55">
          <cell r="G55" t="str">
            <v>RCS04020000Z0ED</v>
          </cell>
          <cell r="H55" t="str">
            <v>RES-SMD, 0 OHM JUMPER ,0402 , 1/5W</v>
          </cell>
          <cell r="K55" t="str">
            <v>Rohm Semiconductor</v>
          </cell>
          <cell r="L55" t="str">
            <v>PMR01ZZPJ000</v>
          </cell>
          <cell r="M55">
            <v>0.11</v>
          </cell>
          <cell r="N55">
            <v>0.10100000000000001</v>
          </cell>
          <cell r="O55">
            <v>3019.5</v>
          </cell>
          <cell r="P55">
            <v>2772.45</v>
          </cell>
        </row>
        <row r="56">
          <cell r="G56" t="str">
            <v>ERJ-2RKF1151X</v>
          </cell>
          <cell r="H56" t="str">
            <v>RES-SMD, 1.15K OHM 1% ,0402 , 1/10W</v>
          </cell>
          <cell r="I56" t="str">
            <v xml:space="preserve"> Vishay Beyschlag</v>
          </cell>
          <cell r="J56" t="str">
            <v xml:space="preserve">MCS04020C1151FE000 </v>
          </cell>
          <cell r="K56" t="str">
            <v>KOA Speer</v>
          </cell>
          <cell r="L56" t="str">
            <v>RK73H1ETTP1151F</v>
          </cell>
          <cell r="M56">
            <v>0.1</v>
          </cell>
          <cell r="N56">
            <v>5.6000000000000001E-2</v>
          </cell>
          <cell r="O56">
            <v>2745</v>
          </cell>
          <cell r="P56">
            <v>1537.2</v>
          </cell>
        </row>
        <row r="57">
          <cell r="G57" t="str">
            <v>ERJ-2RKF1101X</v>
          </cell>
          <cell r="H57" t="str">
            <v>RES-SMD, 1.1K OHM 1% ,0402 , 1/10W</v>
          </cell>
          <cell r="I57" t="str">
            <v>Vishay Beyschlag</v>
          </cell>
          <cell r="J57" t="str">
            <v>MCS04020C1101FE000</v>
          </cell>
          <cell r="K57" t="str">
            <v>KOA Speer</v>
          </cell>
          <cell r="L57" t="str">
            <v>RK73H1ETTP1101F</v>
          </cell>
          <cell r="M57">
            <v>0.1</v>
          </cell>
          <cell r="N57">
            <v>5.6000000000000001E-2</v>
          </cell>
          <cell r="O57">
            <v>2745</v>
          </cell>
          <cell r="P57">
            <v>1537.2</v>
          </cell>
        </row>
        <row r="58">
          <cell r="G58" t="str">
            <v>ERJ-2RKF1201X</v>
          </cell>
          <cell r="H58" t="str">
            <v>RES-SMD,  1.2K OHM 1% ,0402 , 1/10W</v>
          </cell>
          <cell r="I58" t="str">
            <v xml:space="preserve"> Vishay Dale</v>
          </cell>
          <cell r="J58" t="str">
            <v>TNPW04021K20FHED</v>
          </cell>
          <cell r="K58" t="str">
            <v>KOA Speer</v>
          </cell>
          <cell r="L58" t="str">
            <v>RK73H1ETTP1201F</v>
          </cell>
          <cell r="M58">
            <v>0.1</v>
          </cell>
          <cell r="N58">
            <v>5.6000000000000001E-2</v>
          </cell>
          <cell r="O58">
            <v>2745</v>
          </cell>
          <cell r="P58">
            <v>1537.2</v>
          </cell>
        </row>
        <row r="59">
          <cell r="G59" t="str">
            <v>ERJ-2RKF1431X</v>
          </cell>
          <cell r="H59" t="str">
            <v>RES-SMD,  1.43K OHM 1% ,0402 , 1/10W</v>
          </cell>
          <cell r="I59" t="str">
            <v xml:space="preserve">  Vishay Beyschlag</v>
          </cell>
          <cell r="J59" t="str">
            <v>MCS04020C1431FE000</v>
          </cell>
          <cell r="K59" t="str">
            <v>KOA Speer</v>
          </cell>
          <cell r="L59" t="str">
            <v>RK73H1ETTP1431F</v>
          </cell>
          <cell r="M59">
            <v>0.1</v>
          </cell>
          <cell r="N59">
            <v>5.6000000000000001E-2</v>
          </cell>
          <cell r="O59">
            <v>2745</v>
          </cell>
          <cell r="P59">
            <v>1537.2</v>
          </cell>
        </row>
        <row r="60">
          <cell r="G60" t="str">
            <v>ERJ-2RKF1000X</v>
          </cell>
          <cell r="H60" t="str">
            <v>RES-SMD, 100  OHM 1% ,0402 , 1/10W</v>
          </cell>
          <cell r="I60" t="str">
            <v xml:space="preserve"> Stackpole Electronics Inc.</v>
          </cell>
          <cell r="J60" t="str">
            <v xml:space="preserve">RNCP0402FTD100R </v>
          </cell>
          <cell r="K60" t="str">
            <v>Vishay Beyschlag</v>
          </cell>
          <cell r="L60" t="str">
            <v xml:space="preserve">MCS04020C1000FE000 </v>
          </cell>
          <cell r="M60">
            <v>0.1</v>
          </cell>
          <cell r="N60">
            <v>5.6000000000000001E-2</v>
          </cell>
          <cell r="O60">
            <v>2745</v>
          </cell>
          <cell r="P60">
            <v>1537.2</v>
          </cell>
        </row>
        <row r="61">
          <cell r="G61" t="str">
            <v>ERJ-PA2F1003X</v>
          </cell>
          <cell r="H61" t="str">
            <v>RES-SMD, 100K   OHM 1% ,0402 , 1/5W</v>
          </cell>
          <cell r="I61" t="str">
            <v xml:space="preserve"> Yageo</v>
          </cell>
          <cell r="J61" t="str">
            <v>SR0402FR-7T100KL</v>
          </cell>
          <cell r="K61" t="str">
            <v xml:space="preserve"> Vishay Dale</v>
          </cell>
          <cell r="L61" t="str">
            <v>CRCW0402100KFKEDHP</v>
          </cell>
          <cell r="M61">
            <v>0.22</v>
          </cell>
          <cell r="N61">
            <v>0.19</v>
          </cell>
          <cell r="O61">
            <v>6039</v>
          </cell>
          <cell r="P61">
            <v>5215.5</v>
          </cell>
        </row>
        <row r="62">
          <cell r="G62" t="str">
            <v>ERJ-2RKF1002X</v>
          </cell>
          <cell r="H62" t="str">
            <v>RES-SMD, 10K  OHM 1% ,0402 , 1/10W</v>
          </cell>
          <cell r="I62" t="str">
            <v xml:space="preserve">Vishay Beyschlag </v>
          </cell>
          <cell r="J62" t="str">
            <v>MCS0402MC1002FE000</v>
          </cell>
          <cell r="K62" t="str">
            <v xml:space="preserve"> Stackpole Electronics Inc.</v>
          </cell>
          <cell r="L62" t="str">
            <v xml:space="preserve">RNCP0402FTD10K0 </v>
          </cell>
          <cell r="M62">
            <v>0.1</v>
          </cell>
          <cell r="N62">
            <v>5.6000000000000001E-2</v>
          </cell>
          <cell r="O62">
            <v>2745</v>
          </cell>
          <cell r="P62">
            <v>1537.2</v>
          </cell>
        </row>
        <row r="63">
          <cell r="G63" t="str">
            <v>ERJ-2RKF1200X</v>
          </cell>
          <cell r="H63" t="str">
            <v>RES-SMD, 120  OHM 1% ,0402 , 1/10W</v>
          </cell>
          <cell r="I63" t="str">
            <v xml:space="preserve">Vishay Beyschlag  </v>
          </cell>
          <cell r="J63" t="str">
            <v>MCS04020C1200FE000</v>
          </cell>
          <cell r="K63" t="str">
            <v>KOA Speer</v>
          </cell>
          <cell r="L63" t="str">
            <v xml:space="preserve"> RK73H1ETTP1200F
 </v>
          </cell>
          <cell r="M63">
            <v>0.1</v>
          </cell>
          <cell r="N63">
            <v>5.6000000000000001E-2</v>
          </cell>
          <cell r="O63">
            <v>2745</v>
          </cell>
          <cell r="P63">
            <v>1537.2</v>
          </cell>
        </row>
        <row r="64">
          <cell r="G64" t="str">
            <v>ERJ-2RKF1430X</v>
          </cell>
          <cell r="H64" t="str">
            <v>RES-SMD, 143  OHM 1% ,0402 , 1/10W</v>
          </cell>
          <cell r="I64" t="str">
            <v xml:space="preserve">Vishay Beyschlag   </v>
          </cell>
          <cell r="J64" t="str">
            <v>MCS04020C1430FE000</v>
          </cell>
          <cell r="K64" t="str">
            <v>KOA Speer</v>
          </cell>
          <cell r="L64" t="str">
            <v>RK73H1ETTP1430F</v>
          </cell>
          <cell r="M64">
            <v>0.1</v>
          </cell>
          <cell r="N64">
            <v>5.6000000000000001E-2</v>
          </cell>
          <cell r="O64">
            <v>2745</v>
          </cell>
          <cell r="P64">
            <v>1537.2</v>
          </cell>
        </row>
        <row r="65">
          <cell r="G65" t="str">
            <v>ERJ-2RKF1582X</v>
          </cell>
          <cell r="H65" t="str">
            <v>RES-SMD, 15.8K OHM 1% ,0402 , 1/10W</v>
          </cell>
          <cell r="I65" t="str">
            <v xml:space="preserve">Vishay  Beyschlag   </v>
          </cell>
          <cell r="J65" t="str">
            <v>MCS04020C1582FE000</v>
          </cell>
          <cell r="K65" t="str">
            <v>KOA Speer</v>
          </cell>
          <cell r="L65" t="str">
            <v>RK73H1ETTP1582F</v>
          </cell>
          <cell r="M65">
            <v>0.1</v>
          </cell>
          <cell r="N65">
            <v>5.6000000000000001E-2</v>
          </cell>
          <cell r="O65">
            <v>2745</v>
          </cell>
          <cell r="P65">
            <v>1537.2</v>
          </cell>
        </row>
        <row r="66">
          <cell r="G66" t="str">
            <v>ERJ-2RKF1693X</v>
          </cell>
          <cell r="H66" t="str">
            <v>RES-SMD, 169K  OHM 1% ,0402 , 1/10W</v>
          </cell>
          <cell r="I66" t="str">
            <v xml:space="preserve">Vishay  Beyschlag   </v>
          </cell>
          <cell r="J66" t="str">
            <v>MCS04020C1693FE000</v>
          </cell>
          <cell r="K66" t="str">
            <v>KOA Speer</v>
          </cell>
          <cell r="L66" t="str">
            <v>RK73H1ETTP1693F</v>
          </cell>
          <cell r="M66">
            <v>0.1</v>
          </cell>
          <cell r="N66">
            <v>5.6000000000000001E-2</v>
          </cell>
          <cell r="O66">
            <v>2745</v>
          </cell>
          <cell r="P66">
            <v>1537.2</v>
          </cell>
        </row>
        <row r="67">
          <cell r="G67" t="str">
            <v>ERJ-2RKF1742X</v>
          </cell>
          <cell r="H67" t="str">
            <v>RES-SMD, 17.4K  OHM 1% ,0402 , 1/10W</v>
          </cell>
          <cell r="I67" t="str">
            <v xml:space="preserve">Vishay  Beyschlag   </v>
          </cell>
          <cell r="J67" t="str">
            <v>MCS04020C1742FE000</v>
          </cell>
          <cell r="K67" t="str">
            <v xml:space="preserve"> Vishay Dale</v>
          </cell>
          <cell r="L67" t="str">
            <v>TNPW040217K4FHED</v>
          </cell>
          <cell r="M67">
            <v>0.1</v>
          </cell>
          <cell r="N67">
            <v>5.6000000000000001E-2</v>
          </cell>
          <cell r="O67">
            <v>2745</v>
          </cell>
          <cell r="P67">
            <v>1537.2</v>
          </cell>
        </row>
        <row r="68">
          <cell r="G68" t="str">
            <v>ERJ-2RKF1820X</v>
          </cell>
          <cell r="H68" t="str">
            <v>RES-SMD, 182 OHM 1% ,0402 , 1/10W</v>
          </cell>
          <cell r="I68" t="str">
            <v xml:space="preserve">Vishay  Beyschlag   </v>
          </cell>
          <cell r="J68" t="str">
            <v>MCS04020C1820FE000</v>
          </cell>
          <cell r="K68" t="str">
            <v>KOA Speer</v>
          </cell>
          <cell r="L68" t="str">
            <v>RK73H1ETTP1820F</v>
          </cell>
          <cell r="M68">
            <v>0.1</v>
          </cell>
          <cell r="N68">
            <v>5.6000000000000001E-2</v>
          </cell>
          <cell r="O68">
            <v>2745</v>
          </cell>
          <cell r="P68">
            <v>1537.2</v>
          </cell>
        </row>
        <row r="69">
          <cell r="G69" t="str">
            <v>ERJ-2RKF1960X</v>
          </cell>
          <cell r="H69" t="str">
            <v>RES-SMD, 196  OHM 1% ,0402 , 1/10W</v>
          </cell>
          <cell r="I69" t="str">
            <v>Vishay Beyschlag</v>
          </cell>
          <cell r="J69" t="str">
            <v>MCS04020C1960FE000</v>
          </cell>
          <cell r="K69" t="str">
            <v xml:space="preserve"> Vishay Dale</v>
          </cell>
          <cell r="L69" t="str">
            <v>TNPW0402196RFEED</v>
          </cell>
          <cell r="M69">
            <v>0.1</v>
          </cell>
          <cell r="N69">
            <v>5.6000000000000001E-2</v>
          </cell>
          <cell r="O69">
            <v>2745</v>
          </cell>
          <cell r="P69">
            <v>1537.2</v>
          </cell>
        </row>
        <row r="70">
          <cell r="G70" t="str">
            <v>ERJ-2RKF1001X</v>
          </cell>
          <cell r="H70" t="str">
            <v>RES-SMD, 1K  OHM 1% ,0402 , 1/10W</v>
          </cell>
          <cell r="I70" t="str">
            <v>Vishay Beyschlag</v>
          </cell>
          <cell r="J70" t="str">
            <v>MCS04020C1001FE000</v>
          </cell>
          <cell r="K70" t="str">
            <v>Stackpole Electronics Inc.</v>
          </cell>
          <cell r="L70" t="str">
            <v>RNCP0402FTD1K00</v>
          </cell>
          <cell r="M70">
            <v>0.1</v>
          </cell>
          <cell r="N70">
            <v>6.4000000000000001E-2</v>
          </cell>
          <cell r="O70">
            <v>2745</v>
          </cell>
          <cell r="P70">
            <v>1756.8</v>
          </cell>
        </row>
        <row r="71">
          <cell r="G71" t="str">
            <v>ERJ-2RKF2051X</v>
          </cell>
          <cell r="H71" t="str">
            <v>RES-SMD,  2.05K OHM 1% ,0402 , 1/10W</v>
          </cell>
          <cell r="I71" t="str">
            <v>Vishay Beyschlag</v>
          </cell>
          <cell r="J71" t="str">
            <v>MCS04020C2051FE000</v>
          </cell>
          <cell r="K71" t="str">
            <v>KOA Speer</v>
          </cell>
          <cell r="L71" t="str">
            <v>RK73H1ETTP2051F</v>
          </cell>
          <cell r="M71">
            <v>0.1</v>
          </cell>
          <cell r="N71">
            <v>5.6000000000000001E-2</v>
          </cell>
          <cell r="O71">
            <v>2745</v>
          </cell>
          <cell r="P71">
            <v>1537.2</v>
          </cell>
        </row>
        <row r="72">
          <cell r="G72" t="str">
            <v>ERJ-2RKF2151X</v>
          </cell>
          <cell r="H72" t="str">
            <v>RES-SMD, 2.15K OHM 1% ,0402 , 1/10W</v>
          </cell>
          <cell r="I72" t="str">
            <v>Vishay Beyschlag</v>
          </cell>
          <cell r="J72" t="str">
            <v>MCS04020C2151FE000</v>
          </cell>
          <cell r="K72" t="str">
            <v>KOA Speer</v>
          </cell>
          <cell r="L72" t="str">
            <v xml:space="preserve"> RK73H1ERTTP2151F
 </v>
          </cell>
          <cell r="M72">
            <v>0.1</v>
          </cell>
          <cell r="N72">
            <v>5.6000000000000001E-2</v>
          </cell>
          <cell r="O72">
            <v>2745</v>
          </cell>
          <cell r="P72">
            <v>1537.2</v>
          </cell>
        </row>
        <row r="73">
          <cell r="G73" t="str">
            <v>ERJ-PA2F2201X</v>
          </cell>
          <cell r="H73" t="str">
            <v>RES-SMD, 2.2K OHM 1% ,0402 , 1/5W</v>
          </cell>
          <cell r="I73" t="str">
            <v>Yageo</v>
          </cell>
          <cell r="J73" t="str">
            <v>SR0402FR-7T2K2L</v>
          </cell>
          <cell r="K73" t="str">
            <v xml:space="preserve"> Vishay Dale</v>
          </cell>
          <cell r="L73" t="str">
            <v>CRCW04022K20FKEDHP</v>
          </cell>
          <cell r="M73">
            <v>0.22</v>
          </cell>
          <cell r="N73">
            <v>0.19</v>
          </cell>
          <cell r="O73">
            <v>6039</v>
          </cell>
          <cell r="P73">
            <v>5215.5</v>
          </cell>
        </row>
        <row r="74">
          <cell r="G74" t="str">
            <v>ERJ-2RKF2611X</v>
          </cell>
          <cell r="H74" t="str">
            <v>RES-SMD, 2.61K  OHM 1% ,0402 , 1/10W</v>
          </cell>
          <cell r="I74" t="str">
            <v>Vishay Beyschlag</v>
          </cell>
          <cell r="J74" t="str">
            <v>MCS04020C2611FE000</v>
          </cell>
          <cell r="K74" t="str">
            <v>KOA Speer</v>
          </cell>
          <cell r="L74" t="str">
            <v>RK73H1ETTP2611F</v>
          </cell>
          <cell r="M74">
            <v>0.1</v>
          </cell>
          <cell r="N74">
            <v>5.6000000000000001E-2</v>
          </cell>
          <cell r="O74">
            <v>2745</v>
          </cell>
          <cell r="P74">
            <v>1537.2</v>
          </cell>
        </row>
        <row r="75">
          <cell r="G75" t="str">
            <v>ERJ-2RKF2003X</v>
          </cell>
          <cell r="H75" t="str">
            <v>RES-SMD, 200K  OHM 1% ,0402 , 1/10W</v>
          </cell>
          <cell r="I75" t="str">
            <v>Vishay Beyschlag</v>
          </cell>
          <cell r="J75" t="str">
            <v>MCS04020C2003FE000</v>
          </cell>
          <cell r="K75" t="str">
            <v>KOA Speer</v>
          </cell>
          <cell r="L75" t="str">
            <v>RK73H1ETTP2003F</v>
          </cell>
          <cell r="M75">
            <v>0.1</v>
          </cell>
          <cell r="N75">
            <v>5.6000000000000001E-2</v>
          </cell>
          <cell r="O75">
            <v>2745</v>
          </cell>
          <cell r="P75">
            <v>1537.2</v>
          </cell>
        </row>
        <row r="76">
          <cell r="G76" t="str">
            <v>ERJ-2RKF22R0X</v>
          </cell>
          <cell r="H76" t="str">
            <v>RES-SMD, 22  OHM 1% ,0402 , 1/10W</v>
          </cell>
          <cell r="I76" t="str">
            <v>Vishay Beyschlag</v>
          </cell>
          <cell r="J76" t="str">
            <v>MCS04020C2209FE000</v>
          </cell>
          <cell r="K76" t="str">
            <v>KOA Speer</v>
          </cell>
          <cell r="L76" t="str">
            <v>RK73H1ETTP22R0F</v>
          </cell>
          <cell r="M76">
            <v>0.1</v>
          </cell>
          <cell r="N76">
            <v>5.6000000000000001E-2</v>
          </cell>
          <cell r="O76">
            <v>2745</v>
          </cell>
          <cell r="P76">
            <v>1537.2</v>
          </cell>
        </row>
        <row r="77">
          <cell r="G77" t="str">
            <v>ERJ-2RKF2370X</v>
          </cell>
          <cell r="H77" t="str">
            <v>RES-SMD, 237  OHM 1% ,0402 , 1/10W</v>
          </cell>
          <cell r="I77" t="str">
            <v>Vishay Beyschlag</v>
          </cell>
          <cell r="J77" t="str">
            <v xml:space="preserve">MCS04020C2370FE000 </v>
          </cell>
          <cell r="K77" t="str">
            <v>KOA Speer</v>
          </cell>
          <cell r="L77" t="str">
            <v>RK73H1ETTP2370F</v>
          </cell>
          <cell r="M77">
            <v>0.1</v>
          </cell>
          <cell r="N77">
            <v>5.6000000000000001E-2</v>
          </cell>
          <cell r="O77">
            <v>2745</v>
          </cell>
          <cell r="P77">
            <v>1537.2</v>
          </cell>
        </row>
        <row r="78">
          <cell r="G78" t="str">
            <v>ERJ-2RKF24R9X</v>
          </cell>
          <cell r="H78" t="str">
            <v>RES-SMD, 24.9 OHM 1% ,0402 , 1/10W</v>
          </cell>
          <cell r="I78" t="str">
            <v>Vishay Beyschlag</v>
          </cell>
          <cell r="J78" t="str">
            <v>MCS04020C2499FE000</v>
          </cell>
          <cell r="K78" t="str">
            <v>KOA Speer</v>
          </cell>
          <cell r="L78" t="str">
            <v>RK73H1ETTP24R9F</v>
          </cell>
          <cell r="M78">
            <v>0.1</v>
          </cell>
          <cell r="N78">
            <v>5.6000000000000001E-2</v>
          </cell>
          <cell r="O78">
            <v>2745</v>
          </cell>
          <cell r="P78">
            <v>1537.2</v>
          </cell>
        </row>
        <row r="79">
          <cell r="G79" t="str">
            <v>RC0402FR-07240RP</v>
          </cell>
          <cell r="H79" t="str">
            <v>RES-SMD, 240  OHM 1% ,0402 , 1/16W</v>
          </cell>
          <cell r="I79" t="str">
            <v xml:space="preserve"> Vishay Dale</v>
          </cell>
          <cell r="J79" t="str">
            <v>CRCW0402240RFKEDC</v>
          </cell>
          <cell r="K79" t="str">
            <v>Stackpole Electronics Inc.</v>
          </cell>
          <cell r="L79" t="str">
            <v>RMCF0402FT240R</v>
          </cell>
          <cell r="M79">
            <v>0.1</v>
          </cell>
          <cell r="N79">
            <v>3.9E-2</v>
          </cell>
          <cell r="O79">
            <v>2745</v>
          </cell>
          <cell r="P79">
            <v>1070.55</v>
          </cell>
        </row>
        <row r="80">
          <cell r="G80" t="str">
            <v>ERJ-2RKF2670X</v>
          </cell>
          <cell r="H80" t="str">
            <v>RES-SMD, 267  OHM 1% ,0402 , 1/10W</v>
          </cell>
          <cell r="I80" t="str">
            <v>Vishay Beyschlag</v>
          </cell>
          <cell r="J80" t="str">
            <v>MCS04020C2670FE000</v>
          </cell>
          <cell r="K80" t="str">
            <v>KOA Speer</v>
          </cell>
          <cell r="L80" t="str">
            <v>RK73H1ETTP2670F</v>
          </cell>
          <cell r="M80">
            <v>0.1</v>
          </cell>
          <cell r="N80">
            <v>5.6000000000000001E-2</v>
          </cell>
          <cell r="O80">
            <v>2745</v>
          </cell>
          <cell r="P80">
            <v>1537.2</v>
          </cell>
        </row>
        <row r="81">
          <cell r="G81" t="str">
            <v>ERJ-2RKF3011X</v>
          </cell>
          <cell r="H81" t="str">
            <v>RES-SMD, 3.01K OHM 1% ,0402 , 1/10W</v>
          </cell>
          <cell r="I81" t="str">
            <v>Vishay Beyschlag</v>
          </cell>
          <cell r="J81" t="str">
            <v xml:space="preserve">MCS04020C3011FE000 </v>
          </cell>
          <cell r="K81" t="str">
            <v>Stackpole Electronics Inc.</v>
          </cell>
          <cell r="L81" t="str">
            <v>RNCP0402FTD3K01</v>
          </cell>
          <cell r="M81">
            <v>0.1</v>
          </cell>
          <cell r="N81">
            <v>5.6000000000000001E-2</v>
          </cell>
          <cell r="O81">
            <v>2745</v>
          </cell>
          <cell r="P81">
            <v>1537.2</v>
          </cell>
        </row>
        <row r="82">
          <cell r="G82" t="str">
            <v>ERJ-2RKF3571X</v>
          </cell>
          <cell r="H82" t="str">
            <v>RES-SMD, 3.57K OHM 1% ,0402 , 1/10W</v>
          </cell>
          <cell r="I82" t="str">
            <v>Vishay Beyschlag</v>
          </cell>
          <cell r="J82" t="str">
            <v>MCS04020C3571FE000</v>
          </cell>
          <cell r="K82" t="str">
            <v>KOA Speer</v>
          </cell>
          <cell r="L82" t="str">
            <v>RK73H1ETTP3571F</v>
          </cell>
          <cell r="M82">
            <v>0.1</v>
          </cell>
          <cell r="N82">
            <v>5.6000000000000001E-2</v>
          </cell>
          <cell r="O82">
            <v>2745</v>
          </cell>
          <cell r="P82">
            <v>1537.2</v>
          </cell>
        </row>
        <row r="83">
          <cell r="G83" t="str">
            <v>ERJ-2GEJ392X</v>
          </cell>
          <cell r="H83" t="str">
            <v>RES-SMD, 3.9K OHM 5% ,0402 , 1/10W</v>
          </cell>
          <cell r="I83" t="str">
            <v>Vishay Beyschlag</v>
          </cell>
          <cell r="J83" t="str">
            <v>MCS04020C3901FE000</v>
          </cell>
          <cell r="K83" t="str">
            <v>KOA Speer</v>
          </cell>
          <cell r="L83" t="str">
            <v>RK73H1ETTP3901F</v>
          </cell>
          <cell r="M83">
            <v>0.1</v>
          </cell>
          <cell r="N83">
            <v>3.7999999999999999E-2</v>
          </cell>
          <cell r="O83">
            <v>2745</v>
          </cell>
          <cell r="P83">
            <v>1043.0999999999999</v>
          </cell>
        </row>
        <row r="84">
          <cell r="G84" t="str">
            <v>ERJ-2RKF3160X</v>
          </cell>
          <cell r="H84" t="str">
            <v>RES-SMD, 316  OHM 1% ,0402 , 1/10W</v>
          </cell>
          <cell r="I84" t="str">
            <v>Vishay Beyschlag</v>
          </cell>
          <cell r="J84" t="str">
            <v>MCS04020C3160FE000</v>
          </cell>
          <cell r="K84" t="str">
            <v>KOA Speer</v>
          </cell>
          <cell r="L84" t="str">
            <v>RK73H1ERTTP3160F</v>
          </cell>
          <cell r="M84">
            <v>0.1</v>
          </cell>
          <cell r="N84">
            <v>5.6000000000000001E-2</v>
          </cell>
          <cell r="O84">
            <v>2745</v>
          </cell>
          <cell r="P84">
            <v>1537.2</v>
          </cell>
        </row>
        <row r="85">
          <cell r="G85" t="str">
            <v>ERA-2AKD330X</v>
          </cell>
          <cell r="H85" t="str">
            <v>RES-SMD, 33   OHM 0.5% ,0402 , 1/16W</v>
          </cell>
          <cell r="I85" t="str">
            <v>Stackpole Electronics Inc.</v>
          </cell>
          <cell r="J85" t="str">
            <v>RNCF0402DTE33R0</v>
          </cell>
          <cell r="K85" t="str">
            <v xml:space="preserve"> Vishay Dale</v>
          </cell>
          <cell r="L85" t="str">
            <v xml:space="preserve">CRCW040233R0DKEDP </v>
          </cell>
          <cell r="M85">
            <v>0.1</v>
          </cell>
          <cell r="N85">
            <v>8.3000000000000004E-2</v>
          </cell>
          <cell r="O85">
            <v>2745</v>
          </cell>
          <cell r="P85">
            <v>2278.35</v>
          </cell>
        </row>
        <row r="86">
          <cell r="G86" t="str">
            <v>ERJ-2RKF3322X</v>
          </cell>
          <cell r="H86" t="str">
            <v>RES-SMD, 33.2K OHM 1% ,0402 , 1/10W</v>
          </cell>
          <cell r="I86" t="str">
            <v>Vishay Beyschlag</v>
          </cell>
          <cell r="J86" t="str">
            <v>MCS04020C3322FE000</v>
          </cell>
          <cell r="K86" t="str">
            <v>KOA Speer</v>
          </cell>
          <cell r="L86" t="str">
            <v>RK73H1ETTP3322F</v>
          </cell>
          <cell r="M86">
            <v>0.1</v>
          </cell>
          <cell r="N86">
            <v>5.6000000000000001E-2</v>
          </cell>
          <cell r="O86">
            <v>2745</v>
          </cell>
          <cell r="P86">
            <v>1537.2</v>
          </cell>
        </row>
        <row r="87">
          <cell r="G87" t="str">
            <v>ERJ-2RKF3300X</v>
          </cell>
          <cell r="H87" t="str">
            <v>RES-SMD, 330  OHM 1% ,0402 , 1/10W</v>
          </cell>
          <cell r="I87" t="str">
            <v>Vishay Beyschlag</v>
          </cell>
          <cell r="J87" t="str">
            <v>MCS04020C3300FE000</v>
          </cell>
          <cell r="K87" t="str">
            <v>KOA Speer</v>
          </cell>
          <cell r="L87" t="str">
            <v>RK73H1ETTP3300F</v>
          </cell>
          <cell r="M87">
            <v>0.1</v>
          </cell>
          <cell r="N87">
            <v>5.6000000000000001E-2</v>
          </cell>
          <cell r="O87">
            <v>2745</v>
          </cell>
          <cell r="P87">
            <v>1537.2</v>
          </cell>
        </row>
        <row r="88">
          <cell r="G88" t="str">
            <v>ERJ-2RKF39R0X</v>
          </cell>
          <cell r="H88" t="str">
            <v>RES-SMD, 39  OHM 1% ,0402 , 1/10W</v>
          </cell>
          <cell r="I88" t="str">
            <v>Stackpole Electronics Inc.</v>
          </cell>
          <cell r="J88" t="str">
            <v xml:space="preserve">RNCP0402FTD39R0 </v>
          </cell>
          <cell r="K88" t="str">
            <v>KOA Speer</v>
          </cell>
          <cell r="L88" t="str">
            <v>RK73H1ETTP39R0F</v>
          </cell>
          <cell r="M88">
            <v>0.1</v>
          </cell>
          <cell r="N88">
            <v>5.6000000000000001E-2</v>
          </cell>
          <cell r="O88">
            <v>2745</v>
          </cell>
          <cell r="P88">
            <v>1537.2</v>
          </cell>
        </row>
        <row r="89">
          <cell r="G89" t="str">
            <v>ERJ-2RKF4701X</v>
          </cell>
          <cell r="H89" t="str">
            <v>RES-SMD, 4.7K OHM 1% ,0402 , 1/10W</v>
          </cell>
          <cell r="I89" t="str">
            <v>Vishay Beyschlag</v>
          </cell>
          <cell r="J89" t="str">
            <v>MCS04020C4701FE000</v>
          </cell>
          <cell r="K89" t="str">
            <v>KOA Speer</v>
          </cell>
          <cell r="L89" t="str">
            <v>RK73H1ETTP4701F</v>
          </cell>
          <cell r="M89">
            <v>0.1</v>
          </cell>
          <cell r="N89">
            <v>5.6000000000000001E-2</v>
          </cell>
          <cell r="O89">
            <v>2745</v>
          </cell>
          <cell r="P89">
            <v>1537.2</v>
          </cell>
        </row>
        <row r="90">
          <cell r="G90" t="str">
            <v>CRCW04024R99FKED</v>
          </cell>
          <cell r="H90" t="str">
            <v>RES-SMD, 4.99 OHM 1% ,0402 , 1/16W</v>
          </cell>
          <cell r="I90" t="str">
            <v>Stackpole Electronics Inc.</v>
          </cell>
          <cell r="J90" t="str">
            <v>RMCF0402FT4R99</v>
          </cell>
          <cell r="K90" t="str">
            <v>Yageo</v>
          </cell>
          <cell r="L90" t="str">
            <v>AF0402FR-074R99L</v>
          </cell>
          <cell r="M90">
            <v>0.1</v>
          </cell>
          <cell r="N90">
            <v>2.5999999999999999E-2</v>
          </cell>
          <cell r="O90">
            <v>2745</v>
          </cell>
          <cell r="P90">
            <v>713.69999999999993</v>
          </cell>
        </row>
        <row r="91">
          <cell r="G91" t="str">
            <v>ERJ-2RKF4533X</v>
          </cell>
          <cell r="H91" t="str">
            <v>RES-SMD, 453K  OHM 1% ,0402 , 1/10W</v>
          </cell>
          <cell r="I91" t="str">
            <v>Vishay Beyschlag</v>
          </cell>
          <cell r="J91" t="str">
            <v>MCS04020C4533FE000</v>
          </cell>
          <cell r="K91" t="str">
            <v>KOA Speer</v>
          </cell>
          <cell r="L91" t="str">
            <v>RK73H1ETTP4533F</v>
          </cell>
          <cell r="M91">
            <v>0.1</v>
          </cell>
          <cell r="N91">
            <v>5.6000000000000001E-2</v>
          </cell>
          <cell r="O91">
            <v>2745</v>
          </cell>
          <cell r="P91">
            <v>1537.2</v>
          </cell>
        </row>
        <row r="92">
          <cell r="G92" t="str">
            <v>ERJ-2RKF4700X</v>
          </cell>
          <cell r="H92" t="str">
            <v>RES-SMD, 470  OHM 1% ,0402 , 1/10W</v>
          </cell>
          <cell r="I92" t="str">
            <v>Vishay Beyschlag</v>
          </cell>
          <cell r="J92" t="str">
            <v>MCS04020C4700FE000</v>
          </cell>
          <cell r="K92" t="str">
            <v>KOA Speer</v>
          </cell>
          <cell r="L92" t="str">
            <v>RK73H1ETTP4700F</v>
          </cell>
          <cell r="M92">
            <v>0.1</v>
          </cell>
          <cell r="N92">
            <v>5.6000000000000001E-2</v>
          </cell>
          <cell r="O92">
            <v>2745</v>
          </cell>
          <cell r="P92">
            <v>1537.2</v>
          </cell>
        </row>
        <row r="93">
          <cell r="G93" t="str">
            <v>ERJ-2RKF4702X</v>
          </cell>
          <cell r="H93" t="str">
            <v>RES-SMD, 47K  OHM 1% ,0402 , 1/10W</v>
          </cell>
          <cell r="I93" t="str">
            <v>Vishay Beyschlag</v>
          </cell>
          <cell r="J93" t="str">
            <v>MCS04020C4702FE000</v>
          </cell>
          <cell r="K93" t="str">
            <v>KOA Speer</v>
          </cell>
          <cell r="L93" t="str">
            <v>RK73H1ETTP4702F</v>
          </cell>
          <cell r="M93">
            <v>0.1</v>
          </cell>
          <cell r="N93">
            <v>5.6000000000000001E-2</v>
          </cell>
          <cell r="O93">
            <v>2745</v>
          </cell>
          <cell r="P93">
            <v>1537.2</v>
          </cell>
        </row>
        <row r="94">
          <cell r="G94" t="str">
            <v>ERJ-2RKF49R9X</v>
          </cell>
          <cell r="H94" t="str">
            <v>RES-SMD,  49.9 OHM 1% ,0402 , 1/10W</v>
          </cell>
          <cell r="I94" t="str">
            <v>Vishay Beyschlag</v>
          </cell>
          <cell r="J94" t="str">
            <v>MCS04020C4999FE000</v>
          </cell>
          <cell r="K94" t="str">
            <v>KOA Speer</v>
          </cell>
          <cell r="L94" t="str">
            <v>RK73H1ERTTP49R9F</v>
          </cell>
          <cell r="M94">
            <v>0.1</v>
          </cell>
          <cell r="N94">
            <v>5.6000000000000001E-2</v>
          </cell>
          <cell r="O94">
            <v>2745</v>
          </cell>
          <cell r="P94">
            <v>1537.2</v>
          </cell>
        </row>
        <row r="95">
          <cell r="G95" t="str">
            <v>ERJ-2RKF4992X</v>
          </cell>
          <cell r="H95" t="str">
            <v>RES-SMD, 49.9K OHM 1% ,0402 , 1/10W</v>
          </cell>
          <cell r="I95" t="str">
            <v>Vishay Beyschlag</v>
          </cell>
          <cell r="J95" t="str">
            <v>MCS04020C4992FE000</v>
          </cell>
          <cell r="K95" t="str">
            <v>KOA Speer</v>
          </cell>
          <cell r="L95" t="str">
            <v xml:space="preserve"> RK73H1ERTTP4992F
 </v>
          </cell>
          <cell r="M95">
            <v>0.1</v>
          </cell>
          <cell r="N95">
            <v>5.6000000000000001E-2</v>
          </cell>
          <cell r="O95">
            <v>2745</v>
          </cell>
          <cell r="P95">
            <v>1537.2</v>
          </cell>
        </row>
        <row r="96">
          <cell r="G96" t="str">
            <v>ERJ-2RKF5230X</v>
          </cell>
          <cell r="H96" t="str">
            <v>RES-SMD, 523  OHM 1% ,0402 , 1/10W</v>
          </cell>
          <cell r="I96" t="str">
            <v>Vishay Beyschlag</v>
          </cell>
          <cell r="J96" t="str">
            <v>MCS04020C5230FE000</v>
          </cell>
          <cell r="K96" t="str">
            <v>KOA Speer</v>
          </cell>
          <cell r="L96" t="str">
            <v>RK73H1ETTP5230F</v>
          </cell>
          <cell r="M96">
            <v>0.1</v>
          </cell>
          <cell r="N96">
            <v>5.6000000000000001E-2</v>
          </cell>
          <cell r="O96">
            <v>2745</v>
          </cell>
          <cell r="P96">
            <v>1537.2</v>
          </cell>
        </row>
        <row r="97">
          <cell r="G97" t="str">
            <v>ERJ-2RKF5360X</v>
          </cell>
          <cell r="H97" t="str">
            <v>RES-SMD, 536  OHM 1% ,0402 , 1/10W</v>
          </cell>
          <cell r="I97" t="str">
            <v>Vishay Beyschlag</v>
          </cell>
          <cell r="J97" t="str">
            <v>MCS04020C5360FE000</v>
          </cell>
          <cell r="K97" t="str">
            <v>KOA Speer</v>
          </cell>
          <cell r="L97" t="str">
            <v>RK73H1ETTP5360F</v>
          </cell>
          <cell r="M97">
            <v>0.1</v>
          </cell>
          <cell r="N97">
            <v>5.6000000000000001E-2</v>
          </cell>
          <cell r="O97">
            <v>2745</v>
          </cell>
          <cell r="P97">
            <v>1537.2</v>
          </cell>
        </row>
        <row r="98">
          <cell r="G98" t="str">
            <v>ERJ-2RKF68R0X</v>
          </cell>
          <cell r="H98" t="str">
            <v>RES-SMD, 68  OHM 1% ,0402 , 1/10W</v>
          </cell>
          <cell r="I98" t="str">
            <v>Vishay Beyschlag</v>
          </cell>
          <cell r="J98" t="str">
            <v>MCS04020C6809FE000</v>
          </cell>
          <cell r="K98" t="str">
            <v>KOA Speer</v>
          </cell>
          <cell r="L98" t="str">
            <v>RK73H1ETTP68R0F</v>
          </cell>
          <cell r="M98">
            <v>0.1</v>
          </cell>
          <cell r="N98">
            <v>5.6000000000000001E-2</v>
          </cell>
          <cell r="O98">
            <v>2745</v>
          </cell>
          <cell r="P98">
            <v>1537.2</v>
          </cell>
        </row>
        <row r="99">
          <cell r="G99" t="str">
            <v>ERJ-2RKF6800X</v>
          </cell>
          <cell r="H99" t="str">
            <v>RES-SMD, 680  OHM 1% ,0402 , 1/10W</v>
          </cell>
          <cell r="I99" t="str">
            <v>Vishay Beyschlag</v>
          </cell>
          <cell r="J99" t="str">
            <v>MCS04020C6800FE000</v>
          </cell>
          <cell r="K99" t="str">
            <v>KOA Speer</v>
          </cell>
          <cell r="L99" t="str">
            <v>RK73H1ETTP6800F</v>
          </cell>
          <cell r="M99">
            <v>0.1</v>
          </cell>
          <cell r="N99">
            <v>5.6000000000000001E-2</v>
          </cell>
          <cell r="O99">
            <v>2745</v>
          </cell>
          <cell r="P99">
            <v>1537.2</v>
          </cell>
        </row>
        <row r="100">
          <cell r="G100" t="str">
            <v>ERJ-2RKF7150X</v>
          </cell>
          <cell r="H100" t="str">
            <v>RES-SMD, 715  OHM 1% ,0402 , 1/10W</v>
          </cell>
          <cell r="I100" t="str">
            <v>Vishay Beyschlag</v>
          </cell>
          <cell r="J100" t="str">
            <v>MCS04020C7150FE000</v>
          </cell>
          <cell r="K100" t="str">
            <v>KOA Speer</v>
          </cell>
          <cell r="L100" t="str">
            <v>RK73H1ETTP7150F</v>
          </cell>
          <cell r="M100">
            <v>0.1</v>
          </cell>
          <cell r="N100">
            <v>5.6000000000000001E-2</v>
          </cell>
          <cell r="O100">
            <v>2745</v>
          </cell>
          <cell r="P100">
            <v>1537.2</v>
          </cell>
        </row>
        <row r="101">
          <cell r="G101" t="str">
            <v>ERJ-2RKF8253X</v>
          </cell>
          <cell r="H101" t="str">
            <v>RES-SMD, 825K  OHM 1% ,0402 , 1/10W</v>
          </cell>
          <cell r="I101" t="str">
            <v>Vishay Beyschlag</v>
          </cell>
          <cell r="J101" t="str">
            <v>MCS04020C8253FE000</v>
          </cell>
          <cell r="K101" t="str">
            <v>KOA Speer</v>
          </cell>
          <cell r="L101" t="str">
            <v xml:space="preserve"> RK73H1ERTTP8253F
 </v>
          </cell>
          <cell r="M101">
            <v>0.1</v>
          </cell>
          <cell r="N101">
            <v>5.6000000000000001E-2</v>
          </cell>
          <cell r="O101">
            <v>2745</v>
          </cell>
          <cell r="P101">
            <v>1537.2</v>
          </cell>
        </row>
        <row r="102">
          <cell r="G102" t="str">
            <v>ERJ-2RKF9530X</v>
          </cell>
          <cell r="H102" t="str">
            <v>RES-SMD, 953  OHM 1% ,0402 , 1/10W</v>
          </cell>
          <cell r="I102" t="str">
            <v>Vishay Beyschlag</v>
          </cell>
          <cell r="J102" t="str">
            <v>MCS04020C9530FE000</v>
          </cell>
          <cell r="K102" t="str">
            <v>KOA Speer</v>
          </cell>
          <cell r="L102" t="str">
            <v>RK73H1ETTP9530F</v>
          </cell>
          <cell r="M102">
            <v>0.1</v>
          </cell>
          <cell r="N102">
            <v>5.6000000000000001E-2</v>
          </cell>
          <cell r="O102">
            <v>2745</v>
          </cell>
          <cell r="P102">
            <v>1537.2</v>
          </cell>
        </row>
        <row r="103">
          <cell r="G103" t="str">
            <v>C1608X7R1C474K080AC</v>
          </cell>
          <cell r="H103" t="str">
            <v xml:space="preserve"> CAP-CER,  SMD, 0.47µF ,±10% , 0603 ,  16V X7R, LowESL</v>
          </cell>
          <cell r="M103">
            <v>0.14000000000000001</v>
          </cell>
          <cell r="N103">
            <v>0.10299999999999999</v>
          </cell>
          <cell r="O103">
            <v>3843.0000000000005</v>
          </cell>
          <cell r="P103">
            <v>2827.35</v>
          </cell>
        </row>
        <row r="104">
          <cell r="G104" t="str">
            <v>C1608X5R1C106M080AB</v>
          </cell>
          <cell r="H104" t="str">
            <v xml:space="preserve"> CAP-CER,  SMD, 10µF , ±20% , 0603 , 16V X5R, LowESL</v>
          </cell>
          <cell r="M104">
            <v>0.85</v>
          </cell>
          <cell r="N104">
            <v>0.629</v>
          </cell>
          <cell r="O104">
            <v>23332.5</v>
          </cell>
          <cell r="P104">
            <v>17266.05</v>
          </cell>
        </row>
        <row r="105">
          <cell r="G105" t="str">
            <v>C1608X5R0J106M080AB</v>
          </cell>
          <cell r="H105" t="str">
            <v xml:space="preserve"> CAP-CER,  SMD, 10µF , ±20% ,  0603 , 6.3V X5R, LowESL</v>
          </cell>
          <cell r="M105">
            <v>0.56999999999999995</v>
          </cell>
          <cell r="N105">
            <v>0.39500000000000002</v>
          </cell>
          <cell r="O105">
            <v>15646.499999999998</v>
          </cell>
          <cell r="P105">
            <v>10842.75</v>
          </cell>
        </row>
        <row r="106">
          <cell r="G106" t="str">
            <v>C1608X5R0J226M080AC</v>
          </cell>
          <cell r="H106" t="str">
            <v xml:space="preserve"> CAP-CER,  SMD, 22µF , ±20% , 0603 , 6.3V X5R, LowESL</v>
          </cell>
          <cell r="M106">
            <v>0.5</v>
          </cell>
          <cell r="N106">
            <v>0.34499999999999997</v>
          </cell>
          <cell r="O106">
            <v>13725</v>
          </cell>
          <cell r="P106">
            <v>9470.2499999999982</v>
          </cell>
        </row>
        <row r="107">
          <cell r="G107" t="str">
            <v>C1608X7S1A475K080AC</v>
          </cell>
          <cell r="H107" t="str">
            <v xml:space="preserve"> CAP-CER,  SMD, 4.7µF , ±10% , 0603 ,  10V X7S, LowESL</v>
          </cell>
          <cell r="M107">
            <v>0.3</v>
          </cell>
          <cell r="N107">
            <v>0.20699999999999999</v>
          </cell>
          <cell r="O107">
            <v>8235</v>
          </cell>
          <cell r="P107">
            <v>5682.15</v>
          </cell>
        </row>
        <row r="108">
          <cell r="G108" t="str">
            <v>MPZ1608S102ATA00</v>
          </cell>
          <cell r="H108" t="str">
            <v xml:space="preserve">FB, 1 kOhms @ 100MHz , 800mA , 0603 </v>
          </cell>
          <cell r="M108">
            <v>0.1</v>
          </cell>
          <cell r="N108">
            <v>7.9000000000000001E-2</v>
          </cell>
          <cell r="O108">
            <v>2745</v>
          </cell>
          <cell r="P108">
            <v>2168.5499999999997</v>
          </cell>
        </row>
        <row r="109">
          <cell r="G109" t="str">
            <v>BK1608LM152-T</v>
          </cell>
          <cell r="H109" t="str">
            <v xml:space="preserve">FB, 1.5 kOhms @ 100MHz ,250mA  , 0603 </v>
          </cell>
          <cell r="M109">
            <v>0.1</v>
          </cell>
          <cell r="N109">
            <v>7.9000000000000001E-2</v>
          </cell>
          <cell r="O109">
            <v>2745</v>
          </cell>
          <cell r="P109">
            <v>2168.5499999999997</v>
          </cell>
        </row>
        <row r="110">
          <cell r="G110" t="str">
            <v>MPZ1608D101BTA00</v>
          </cell>
          <cell r="H110" t="str">
            <v xml:space="preserve">FB, 100  Ohms @ 100MHz , 1A , 0603 </v>
          </cell>
          <cell r="M110">
            <v>0.1</v>
          </cell>
          <cell r="N110">
            <v>7.9000000000000001E-2</v>
          </cell>
          <cell r="O110">
            <v>2745</v>
          </cell>
          <cell r="P110">
            <v>2168.5499999999997</v>
          </cell>
        </row>
        <row r="111">
          <cell r="G111" t="str">
            <v>BLM18KG121TN1D</v>
          </cell>
          <cell r="H111" t="str">
            <v xml:space="preserve">FB, 120 Ohms @ 100MHz , 3A , 0603 </v>
          </cell>
          <cell r="M111">
            <v>0.1</v>
          </cell>
          <cell r="N111">
            <v>7.9000000000000001E-2</v>
          </cell>
          <cell r="O111">
            <v>2745</v>
          </cell>
          <cell r="P111">
            <v>2168.5499999999997</v>
          </cell>
        </row>
        <row r="112">
          <cell r="G112" t="str">
            <v>BLM18SG121TN1D</v>
          </cell>
          <cell r="H112" t="str">
            <v xml:space="preserve"> FB, 120 Ohms @ 100MHz , 3A , 0603 </v>
          </cell>
          <cell r="M112">
            <v>0.14000000000000001</v>
          </cell>
          <cell r="N112">
            <v>0.11600000000000001</v>
          </cell>
          <cell r="O112">
            <v>3843.0000000000005</v>
          </cell>
          <cell r="P112">
            <v>3184.2</v>
          </cell>
        </row>
        <row r="113">
          <cell r="G113" t="str">
            <v>BLM18KG601SN1D</v>
          </cell>
          <cell r="H113" t="str">
            <v xml:space="preserve">FB, 600 Ohms @ 100MHz , 1.3A  , 0603 </v>
          </cell>
          <cell r="M113">
            <v>0.1</v>
          </cell>
          <cell r="N113">
            <v>7.9000000000000001E-2</v>
          </cell>
          <cell r="O113">
            <v>2745</v>
          </cell>
          <cell r="P113">
            <v>2168.5499999999997</v>
          </cell>
        </row>
        <row r="114">
          <cell r="G114" t="str">
            <v>BLM18HE152SZ1D</v>
          </cell>
          <cell r="H114" t="str">
            <v xml:space="preserve">FB, 1.5 kOhms @ 100MHz , 500mA , 0603 </v>
          </cell>
          <cell r="M114">
            <v>0.21</v>
          </cell>
          <cell r="N114">
            <v>0.161</v>
          </cell>
          <cell r="O114">
            <v>5764.5</v>
          </cell>
          <cell r="P114">
            <v>4419.45</v>
          </cell>
        </row>
        <row r="115">
          <cell r="G115" t="str">
            <v>SD0603S040S0R2</v>
          </cell>
          <cell r="H115" t="str">
            <v>DIODE-SCHOTTKY, 40V 200mA,  0603</v>
          </cell>
          <cell r="M115">
            <v>0.46</v>
          </cell>
          <cell r="N115">
            <v>0.32600000000000001</v>
          </cell>
          <cell r="O115">
            <v>12627</v>
          </cell>
          <cell r="P115">
            <v>8948.6999999999989</v>
          </cell>
        </row>
        <row r="116">
          <cell r="G116" t="str">
            <v>0438006.WR</v>
          </cell>
          <cell r="H116" t="str">
            <v xml:space="preserve">FUSE, FUSE BRD MNT 6A 12VAC 24VDC 0603 </v>
          </cell>
          <cell r="I116" t="str">
            <v>Littelfuse Inc.</v>
          </cell>
          <cell r="J116" t="str">
            <v xml:space="preserve">0438006.WRGT </v>
          </cell>
          <cell r="M116">
            <v>1.2</v>
          </cell>
          <cell r="N116">
            <v>1.1659999999999999</v>
          </cell>
          <cell r="O116">
            <v>32940</v>
          </cell>
          <cell r="P116">
            <v>32006.7</v>
          </cell>
        </row>
        <row r="117">
          <cell r="G117" t="str">
            <v>ERJ-3EKF7150V</v>
          </cell>
          <cell r="H117" t="str">
            <v>RES-SMD, 715   OHM 1% ,0603 , 1/10W</v>
          </cell>
          <cell r="I117" t="str">
            <v xml:space="preserve"> Vishay Dale  </v>
          </cell>
          <cell r="J117" t="str">
            <v>CRCW0603715RFKEAC</v>
          </cell>
          <cell r="K117" t="str">
            <v>Yageo</v>
          </cell>
          <cell r="L117" t="str">
            <v>RC0603FR-07715RL</v>
          </cell>
          <cell r="M117">
            <v>0.1</v>
          </cell>
          <cell r="N117">
            <v>7.9000000000000001E-2</v>
          </cell>
          <cell r="O117">
            <v>2745</v>
          </cell>
          <cell r="P117">
            <v>2168.5499999999997</v>
          </cell>
        </row>
        <row r="118">
          <cell r="G118" t="str">
            <v>C0805C104K3RACTU</v>
          </cell>
          <cell r="H118" t="str">
            <v xml:space="preserve"> CAP-CER,  SMD, 0.1µF , ±10% , 0805 , 25V X7R , Low ESL </v>
          </cell>
          <cell r="M118">
            <v>0.19</v>
          </cell>
          <cell r="N118">
            <v>0.13700000000000001</v>
          </cell>
          <cell r="O118">
            <v>5215.5</v>
          </cell>
          <cell r="P118">
            <v>3760.6500000000005</v>
          </cell>
        </row>
        <row r="119">
          <cell r="G119" t="str">
            <v>C0805C103K5RACTU</v>
          </cell>
          <cell r="H119" t="str">
            <v xml:space="preserve"> CAP-CER,  10000pF , ±10% , 0805 , 50V X7R, Low ESL </v>
          </cell>
          <cell r="I119" t="str">
            <v>TDK Corporation</v>
          </cell>
          <cell r="J119" t="str">
            <v xml:space="preserve">C2012C0G1H103J060AA </v>
          </cell>
          <cell r="M119">
            <v>0.15</v>
          </cell>
          <cell r="N119">
            <v>0.105</v>
          </cell>
          <cell r="O119">
            <v>4117.5</v>
          </cell>
          <cell r="P119">
            <v>2882.25</v>
          </cell>
        </row>
        <row r="120">
          <cell r="G120" t="str">
            <v>C2012X5R0J336M125AC</v>
          </cell>
          <cell r="H120" t="str">
            <v xml:space="preserve"> CAP-CER,  SMD, 33UF, ±20% , 0805 ,  6.3V X5R, LowESL</v>
          </cell>
          <cell r="M120">
            <v>0.98</v>
          </cell>
          <cell r="N120">
            <v>0.748</v>
          </cell>
          <cell r="O120">
            <v>26901</v>
          </cell>
          <cell r="P120">
            <v>20532.599999999999</v>
          </cell>
        </row>
        <row r="121">
          <cell r="G121" t="str">
            <v>GRM21BR61E475KA12L</v>
          </cell>
          <cell r="H121" t="str">
            <v xml:space="preserve"> CAP-CER,  SMD, 4.7UF, ±10% , 0805 ,  25V X5R</v>
          </cell>
          <cell r="I121" t="str">
            <v>TDK Corporation</v>
          </cell>
          <cell r="J121" t="str">
            <v xml:space="preserve">C2012X5R1E475K125AB </v>
          </cell>
          <cell r="K121" t="str">
            <v>Samsung Electro-Mechanics</v>
          </cell>
          <cell r="L121" t="str">
            <v xml:space="preserve">CL21A475KAQNNNE </v>
          </cell>
          <cell r="M121">
            <v>0.35</v>
          </cell>
          <cell r="N121">
            <v>8.1240000000000007E-2</v>
          </cell>
          <cell r="O121">
            <v>9607.4999999999982</v>
          </cell>
          <cell r="P121">
            <v>2230.038</v>
          </cell>
        </row>
        <row r="122">
          <cell r="G122" t="str">
            <v>C2012X5R0J476M125AC</v>
          </cell>
          <cell r="H122" t="str">
            <v xml:space="preserve"> CAP-CER,  SMD,   47µF ,±20% , 0805 , ,6.3V X5R, LowESL</v>
          </cell>
          <cell r="I122" t="str">
            <v xml:space="preserve">  KEMET </v>
          </cell>
          <cell r="J122" t="str">
            <v>C0805C476M9PACTU</v>
          </cell>
          <cell r="M122">
            <v>1.01</v>
          </cell>
          <cell r="N122">
            <v>0.77100000000000002</v>
          </cell>
          <cell r="O122">
            <v>27724.5</v>
          </cell>
          <cell r="P122">
            <v>21163.95</v>
          </cell>
        </row>
        <row r="123">
          <cell r="G123" t="str">
            <v>742792031</v>
          </cell>
          <cell r="H123" t="str">
            <v xml:space="preserve">FB, 300 Ohms @ 100MHz , 3A , 0805 </v>
          </cell>
          <cell r="M123">
            <v>0.22</v>
          </cell>
          <cell r="N123">
            <v>0.21</v>
          </cell>
          <cell r="O123">
            <v>6039</v>
          </cell>
          <cell r="P123">
            <v>5764.5</v>
          </cell>
        </row>
        <row r="124">
          <cell r="G124" t="str">
            <v>742792040</v>
          </cell>
          <cell r="H124" t="str">
            <v xml:space="preserve">FB, 600 Ohms @ 100MHz , 2A , 0805 </v>
          </cell>
          <cell r="M124">
            <v>0.22</v>
          </cell>
          <cell r="N124">
            <v>0.21</v>
          </cell>
          <cell r="O124">
            <v>6039</v>
          </cell>
          <cell r="P124">
            <v>5764.5</v>
          </cell>
        </row>
        <row r="125">
          <cell r="G125" t="str">
            <v>LQM21PN4R7NGRD</v>
          </cell>
          <cell r="H125" t="str">
            <v>IND-SMD,4.7UH, ±30% ,  0805,  800mA 288 mOhm</v>
          </cell>
          <cell r="M125">
            <v>0.37</v>
          </cell>
          <cell r="N125">
            <v>0.33300000000000002</v>
          </cell>
          <cell r="O125">
            <v>10156.5</v>
          </cell>
          <cell r="P125">
            <v>9140.85</v>
          </cell>
        </row>
        <row r="126">
          <cell r="G126" t="str">
            <v>C3216X5R0J107M160AB</v>
          </cell>
          <cell r="H126" t="str">
            <v xml:space="preserve"> CAP-CER,  SMD, 100UF, ±20% , 1206 ,  6.3V X5R</v>
          </cell>
          <cell r="M126">
            <v>1.2</v>
          </cell>
          <cell r="N126">
            <v>0.94899999999999995</v>
          </cell>
          <cell r="O126">
            <v>32940</v>
          </cell>
          <cell r="P126">
            <v>26050.05</v>
          </cell>
        </row>
        <row r="127">
          <cell r="G127" t="str">
            <v>C3216X5R1E336M160AC</v>
          </cell>
          <cell r="H127" t="str">
            <v xml:space="preserve"> CAP-CER,  SMD, 33UF, ±20% , 1206 , 25V X5R , LowESL</v>
          </cell>
          <cell r="M127">
            <v>1.37</v>
          </cell>
          <cell r="N127">
            <v>1.0780000000000001</v>
          </cell>
          <cell r="O127">
            <v>37606.5</v>
          </cell>
          <cell r="P127">
            <v>29591.1</v>
          </cell>
        </row>
        <row r="128">
          <cell r="G128" t="str">
            <v>HI1206T161R-10</v>
          </cell>
          <cell r="H128" t="str">
            <v xml:space="preserve">FB, 160 Ohms @ 100MHz , 6A , 1206 </v>
          </cell>
          <cell r="M128">
            <v>0.22</v>
          </cell>
          <cell r="N128">
            <v>0.17499999999999999</v>
          </cell>
          <cell r="O128">
            <v>6039</v>
          </cell>
          <cell r="P128">
            <v>4803.7499999999991</v>
          </cell>
        </row>
        <row r="129">
          <cell r="G129" t="str">
            <v>BLM31KN471SN1L</v>
          </cell>
          <cell r="H129" t="str">
            <v>FB, 470  Ohms @ 100MHz , 4A , 1206</v>
          </cell>
          <cell r="M129">
            <v>0.28000000000000003</v>
          </cell>
          <cell r="N129">
            <v>0.22500000000000001</v>
          </cell>
          <cell r="O129">
            <v>7686.0000000000009</v>
          </cell>
          <cell r="P129">
            <v>6176.25</v>
          </cell>
        </row>
        <row r="130">
          <cell r="G130" t="str">
            <v>0685H9300-01</v>
          </cell>
          <cell r="H130" t="str">
            <v xml:space="preserve">FUSE,FUSE BOARD MNT 30A 125VAC 32VDC ,1206 </v>
          </cell>
          <cell r="M130">
            <v>0.34</v>
          </cell>
          <cell r="N130">
            <v>0.32</v>
          </cell>
          <cell r="O130">
            <v>9333</v>
          </cell>
          <cell r="P130">
            <v>8784</v>
          </cell>
        </row>
        <row r="131">
          <cell r="G131" t="str">
            <v>T491A106M020AT</v>
          </cell>
          <cell r="H131" t="str">
            <v xml:space="preserve">CAP-TA, SMD, 10UF , ±20% , 1206 , 20V, 5 Ohm </v>
          </cell>
          <cell r="M131">
            <v>0.73</v>
          </cell>
          <cell r="N131">
            <v>0.51700000000000002</v>
          </cell>
          <cell r="O131">
            <v>20038.5</v>
          </cell>
          <cell r="P131">
            <v>14191.65</v>
          </cell>
        </row>
        <row r="132">
          <cell r="G132" t="str">
            <v>C3225X5R0J107M250AC</v>
          </cell>
          <cell r="H132" t="str">
            <v xml:space="preserve"> CAP-CER,  SMD,100UF, ±20% , 1210,  6.3V X5R</v>
          </cell>
          <cell r="M132">
            <v>1.25</v>
          </cell>
          <cell r="N132">
            <v>0.95299999999999996</v>
          </cell>
          <cell r="O132">
            <v>34312.5</v>
          </cell>
          <cell r="P132">
            <v>26159.85</v>
          </cell>
        </row>
        <row r="133">
          <cell r="G133" t="str">
            <v>C1210C225K1R1C7186</v>
          </cell>
          <cell r="H133" t="str">
            <v xml:space="preserve"> CAP-CER,  SMD, 2.2UF,   ±10% , 100V X7R, LowESL</v>
          </cell>
          <cell r="I133" t="str">
            <v>TDK Corporation</v>
          </cell>
          <cell r="J133" t="str">
            <v xml:space="preserve">CKG45KX7R2A225K290JH </v>
          </cell>
          <cell r="M133">
            <v>3.59</v>
          </cell>
          <cell r="N133">
            <v>2.8959999999999999</v>
          </cell>
          <cell r="O133">
            <v>98545.5</v>
          </cell>
          <cell r="P133">
            <v>79495.199999999997</v>
          </cell>
        </row>
        <row r="134">
          <cell r="G134" t="str">
            <v>GRM32ER61E226KE15K</v>
          </cell>
          <cell r="H134" t="str">
            <v xml:space="preserve"> CAP-CER,  SMD,22UF,  25V, ±10% ,  1210 , 25V X5R</v>
          </cell>
          <cell r="I134" t="str">
            <v>Samsung Electro-Mechanics</v>
          </cell>
          <cell r="J134" t="str">
            <v xml:space="preserve">CL32A226KAJNFNE </v>
          </cell>
          <cell r="M134">
            <v>1.98</v>
          </cell>
          <cell r="N134">
            <v>1.5660000000000001</v>
          </cell>
          <cell r="O134">
            <v>54351</v>
          </cell>
          <cell r="P134">
            <v>42986.7</v>
          </cell>
        </row>
        <row r="135">
          <cell r="G135" t="str">
            <v>EMK325BJ476MM-T</v>
          </cell>
          <cell r="H135" t="str">
            <v xml:space="preserve"> CAP-CER,  SMD, 47µF , , ±20% , 1210,  16V, X5R </v>
          </cell>
          <cell r="I135" t="str">
            <v>KEMET</v>
          </cell>
          <cell r="J135" t="str">
            <v xml:space="preserve">C1210C476M4PACTU </v>
          </cell>
          <cell r="K135" t="str">
            <v>Murata Electronics North America</v>
          </cell>
          <cell r="L135" t="str">
            <v xml:space="preserve">GRM32ER61C476ME15K </v>
          </cell>
          <cell r="M135">
            <v>1.19</v>
          </cell>
          <cell r="N135">
            <v>0.90800000000000003</v>
          </cell>
          <cell r="O135">
            <v>32665.5</v>
          </cell>
          <cell r="P135">
            <v>24924.6</v>
          </cell>
        </row>
        <row r="136">
          <cell r="G136" t="str">
            <v>TPSB336K010R0250</v>
          </cell>
          <cell r="H136" t="str">
            <v>CAP-TA, SMD, 33UF , ±20% , 1411 , 10V,  250 mOhm , LowESL</v>
          </cell>
          <cell r="M136">
            <v>0.68</v>
          </cell>
          <cell r="N136">
            <v>0.48199999999999998</v>
          </cell>
          <cell r="O136">
            <v>18666</v>
          </cell>
          <cell r="P136">
            <v>13230.9</v>
          </cell>
        </row>
        <row r="137">
          <cell r="G137" t="str">
            <v>A700D226M016ATE018</v>
          </cell>
          <cell r="H137" t="str">
            <v>CAP-ALUM, SMD, 22UF , ±20% , 2917 (7343 Metric),16V,  18 mOhm</v>
          </cell>
          <cell r="M137">
            <v>3.26</v>
          </cell>
          <cell r="N137">
            <v>2.64</v>
          </cell>
          <cell r="O137">
            <v>89487</v>
          </cell>
          <cell r="P137">
            <v>72468</v>
          </cell>
        </row>
        <row r="138">
          <cell r="G138" t="str">
            <v>EEF-UE0G331R</v>
          </cell>
          <cell r="H138" t="str">
            <v>CAP-ALUM, SMD, 330UF , ±20% , 2917 (7343 Metric),4V,  12 mOhm</v>
          </cell>
          <cell r="M138">
            <v>3.28</v>
          </cell>
          <cell r="N138">
            <v>2.645</v>
          </cell>
          <cell r="O138">
            <v>90036</v>
          </cell>
          <cell r="P138">
            <v>72605.25</v>
          </cell>
        </row>
        <row r="139">
          <cell r="G139" t="str">
            <v>EEF-CX1C680R</v>
          </cell>
          <cell r="H139" t="str">
            <v>CAP-ALUM, SMD, 68UF , ±20% , 2917 (7343 Metric),16V,  40 mOhm</v>
          </cell>
          <cell r="M139">
            <v>2</v>
          </cell>
          <cell r="N139">
            <v>1.617</v>
          </cell>
          <cell r="O139">
            <v>54900</v>
          </cell>
          <cell r="P139">
            <v>44386.65</v>
          </cell>
        </row>
        <row r="140">
          <cell r="G140" t="str">
            <v>T520D227M006ATE006</v>
          </cell>
          <cell r="H140" t="str">
            <v xml:space="preserve">CAP-TA, SMD, 220UF , ±20% , 2917 , 6.3V, 6Ohm </v>
          </cell>
          <cell r="M140">
            <v>2.38</v>
          </cell>
          <cell r="N140">
            <v>1.9259999999999999</v>
          </cell>
          <cell r="O140">
            <v>65331</v>
          </cell>
          <cell r="P140">
            <v>52868.7</v>
          </cell>
        </row>
        <row r="141">
          <cell r="G141" t="str">
            <v>T530D337M006ATE006</v>
          </cell>
          <cell r="H141" t="str">
            <v xml:space="preserve">CAP-TA, SMD, 330UF , ±20% , 2917 , 6.3V, 6Ohm </v>
          </cell>
          <cell r="M141">
            <v>6.34</v>
          </cell>
          <cell r="N141">
            <v>5.7050000000000001</v>
          </cell>
          <cell r="O141">
            <v>174033</v>
          </cell>
          <cell r="P141">
            <v>156602.25</v>
          </cell>
        </row>
        <row r="142">
          <cell r="G142" t="str">
            <v>T530X687M006ATE018</v>
          </cell>
          <cell r="H142" t="str">
            <v xml:space="preserve">CAP-TA, SMD,680UF , ±20% , 2917 , 6.3V, 18Ohm </v>
          </cell>
          <cell r="M142">
            <v>6.38</v>
          </cell>
          <cell r="N142">
            <v>5.6749999999999998</v>
          </cell>
          <cell r="O142">
            <v>175131</v>
          </cell>
          <cell r="P142">
            <v>155778.75</v>
          </cell>
        </row>
        <row r="143">
          <cell r="G143" t="str">
            <v>43045-2002</v>
          </cell>
          <cell r="H143" t="str">
            <v xml:space="preserve">CONN-DIP, HEADER 20POS 3MM R/A GOLD </v>
          </cell>
          <cell r="M143">
            <v>5.59</v>
          </cell>
          <cell r="N143">
            <v>5.367</v>
          </cell>
          <cell r="O143">
            <v>153445.5</v>
          </cell>
          <cell r="P143">
            <v>147324.15</v>
          </cell>
        </row>
        <row r="144">
          <cell r="G144" t="str">
            <v>0430450400</v>
          </cell>
          <cell r="H144" t="str">
            <v xml:space="preserve">CONN-DIP, HEADER 4POS 3MM RT ANG TIN </v>
          </cell>
          <cell r="M144">
            <v>1.35</v>
          </cell>
          <cell r="N144">
            <v>1.228</v>
          </cell>
          <cell r="O144">
            <v>37057.5</v>
          </cell>
          <cell r="P144">
            <v>33708.6</v>
          </cell>
        </row>
        <row r="145">
          <cell r="G145" t="str">
            <v>0471554001</v>
          </cell>
          <cell r="H145" t="str">
            <v xml:space="preserve">CONN-DIP,  SATA HDR 7POS PCB VERT </v>
          </cell>
          <cell r="M145">
            <v>1.05</v>
          </cell>
          <cell r="N145">
            <v>0.92100000000000004</v>
          </cell>
          <cell r="O145">
            <v>28822.5</v>
          </cell>
          <cell r="P145">
            <v>25281.45</v>
          </cell>
        </row>
        <row r="146">
          <cell r="G146" t="str">
            <v>0714360464</v>
          </cell>
          <cell r="H146" t="str">
            <v>CONN-SMD, PLUG 64POS VERT 1MM</v>
          </cell>
          <cell r="M146">
            <v>6.24</v>
          </cell>
          <cell r="N146">
            <v>5.976</v>
          </cell>
          <cell r="O146">
            <v>171288</v>
          </cell>
          <cell r="P146">
            <v>164041.19999999998</v>
          </cell>
        </row>
        <row r="147">
          <cell r="G147" t="str">
            <v>0768250004</v>
          </cell>
          <cell r="H147" t="str">
            <v>CONN-DIP, DUAL ROW RA HEADER TIN 4CKT</v>
          </cell>
          <cell r="M147">
            <v>1.73</v>
          </cell>
          <cell r="N147">
            <v>1.5720000000000001</v>
          </cell>
          <cell r="O147">
            <v>47488.5</v>
          </cell>
          <cell r="P147">
            <v>43151.4</v>
          </cell>
        </row>
        <row r="148">
          <cell r="G148" t="str">
            <v>0768250006</v>
          </cell>
          <cell r="H148" t="str">
            <v>CONN-DIP ,   DUAL ROW RA HEADER TIN 6CKT</v>
          </cell>
          <cell r="M148">
            <v>2.2599999999999998</v>
          </cell>
          <cell r="N148">
            <v>2.0510000000000002</v>
          </cell>
          <cell r="O148">
            <v>62036.999999999993</v>
          </cell>
          <cell r="P148">
            <v>56299.95</v>
          </cell>
        </row>
        <row r="149">
          <cell r="G149" t="str">
            <v>693071010811</v>
          </cell>
          <cell r="H149" t="str">
            <v xml:space="preserve">CONN-SMD, MICRO SD CARD PUSH-PUSH R/A </v>
          </cell>
          <cell r="M149">
            <v>2.92</v>
          </cell>
          <cell r="N149">
            <v>2.8559999999999999</v>
          </cell>
          <cell r="O149">
            <v>80154</v>
          </cell>
          <cell r="P149">
            <v>78397.2</v>
          </cell>
        </row>
        <row r="150">
          <cell r="G150" t="str">
            <v>ASP-134603-01</v>
          </cell>
          <cell r="H150" t="str">
            <v>CONN-SMD, CONN  SNGL-END ARRAY FMALE 16POS</v>
          </cell>
          <cell r="M150">
            <v>12.9</v>
          </cell>
          <cell r="N150">
            <v>12.47</v>
          </cell>
          <cell r="O150">
            <v>354105</v>
          </cell>
          <cell r="P150">
            <v>342301.5</v>
          </cell>
        </row>
        <row r="151">
          <cell r="G151" t="str">
            <v>B3S-1000P</v>
          </cell>
          <cell r="H151" t="str">
            <v xml:space="preserve">SWITCH, SWITCH TACTILE  SPST-NO 0.05A 24V, 6.60mm x 6.00mm </v>
          </cell>
          <cell r="M151">
            <v>0.93</v>
          </cell>
          <cell r="N151">
            <v>0.89800000000000002</v>
          </cell>
          <cell r="O151">
            <v>25528.5</v>
          </cell>
          <cell r="P151">
            <v>24650.1</v>
          </cell>
        </row>
        <row r="152">
          <cell r="G152" t="str">
            <v>BNX016-01</v>
          </cell>
          <cell r="H152" t="str">
            <v xml:space="preserve">FILTER-DIP, LC EMI Filter 5th Order Low Pass 2 Channel 15A Block, 12.00mm x 11.00mm, </v>
          </cell>
          <cell r="M152">
            <v>4.9000000000000004</v>
          </cell>
          <cell r="N152">
            <v>4.141</v>
          </cell>
          <cell r="O152">
            <v>134505.00000000003</v>
          </cell>
          <cell r="P152">
            <v>113670.45</v>
          </cell>
        </row>
        <row r="153">
          <cell r="G153" t="str">
            <v>EEE-FK1J101P</v>
          </cell>
          <cell r="H153" t="str">
            <v xml:space="preserve">CAP-ALUM, SMD, 100UF , ±20% , Radial ,63V,  350 mOhms </v>
          </cell>
          <cell r="M153">
            <v>0.81</v>
          </cell>
          <cell r="N153">
            <v>0.61899999999999999</v>
          </cell>
          <cell r="O153">
            <v>22234.5</v>
          </cell>
          <cell r="P153">
            <v>16991.55</v>
          </cell>
        </row>
        <row r="154">
          <cell r="G154" t="str">
            <v>EEE-FT1H331AP</v>
          </cell>
          <cell r="H154" t="str">
            <v>CAP-ALUM, SMD, 330UF , ±20% , Radial ,50V,  120 mOhm</v>
          </cell>
          <cell r="M154">
            <v>1.1200000000000001</v>
          </cell>
          <cell r="N154">
            <v>0.88500000000000001</v>
          </cell>
          <cell r="O154">
            <v>30744.000000000004</v>
          </cell>
          <cell r="P154">
            <v>24293.25</v>
          </cell>
        </row>
        <row r="155">
          <cell r="G155" t="str">
            <v>CAS-D20TA</v>
          </cell>
          <cell r="H155" t="str">
            <v>SWITCH, SWITCH SLIDE SPDTX2 100MA 6V</v>
          </cell>
          <cell r="M155">
            <v>1.96</v>
          </cell>
          <cell r="N155">
            <v>1.901</v>
          </cell>
          <cell r="O155">
            <v>53802</v>
          </cell>
          <cell r="P155">
            <v>52182.45</v>
          </cell>
        </row>
        <row r="156">
          <cell r="G156" t="str">
            <v>CVHD-950X-100</v>
          </cell>
          <cell r="H156" t="str">
            <v>OSC-VCXO, 100MHz ,±20ppm ,OSC VCXO 100.000MHZ CMO SMD, CVHD-950X-100</v>
          </cell>
          <cell r="M156">
            <v>17.25</v>
          </cell>
          <cell r="N156">
            <v>16.100000000000001</v>
          </cell>
          <cell r="O156">
            <v>473512.5</v>
          </cell>
          <cell r="P156">
            <v>441945.00000000006</v>
          </cell>
        </row>
        <row r="157">
          <cell r="G157" t="str">
            <v>EEH-ZA1E101XP</v>
          </cell>
          <cell r="H157" t="str">
            <v>CAP-ALUM, SMD, 100UF , ±20% , Radial ,25V,  30 mOhm</v>
          </cell>
          <cell r="M157">
            <v>1.96</v>
          </cell>
          <cell r="N157">
            <v>1.585</v>
          </cell>
          <cell r="O157">
            <v>53802</v>
          </cell>
          <cell r="P157">
            <v>43508.25</v>
          </cell>
        </row>
        <row r="158">
          <cell r="G158" t="str">
            <v>DV75C-010.0M</v>
          </cell>
          <cell r="H158" t="str">
            <v>OSC-TCXO, 10MHz , ±280ppb ,   OSC TCXO 10.000MHZ LVCMOS SMD , DV75C-010.0M</v>
          </cell>
          <cell r="M158">
            <v>16.5</v>
          </cell>
          <cell r="N158">
            <v>15.4</v>
          </cell>
          <cell r="O158">
            <v>452925</v>
          </cell>
          <cell r="P158">
            <v>422730</v>
          </cell>
        </row>
        <row r="159">
          <cell r="G159" t="str">
            <v>DFLS140-7</v>
          </cell>
          <cell r="H159" t="str">
            <v xml:space="preserve">DIODE-SCHOTTKY, 40V 1.1A,  POWERDI123 </v>
          </cell>
          <cell r="M159">
            <v>0.53</v>
          </cell>
          <cell r="N159">
            <v>0.433</v>
          </cell>
          <cell r="O159">
            <v>14548.5</v>
          </cell>
          <cell r="P159">
            <v>11885.85</v>
          </cell>
        </row>
        <row r="160">
          <cell r="G160" t="str">
            <v>XQ7Z100-2RF900I</v>
          </cell>
          <cell r="H160" t="str">
            <v xml:space="preserve">IC, FPGA Zynq-7000Q 444000 Cells 28nm Technology 1V 900-Pin FC-BGA Tray, -40 to 100 °C </v>
          </cell>
          <cell r="M160">
            <v>4730</v>
          </cell>
          <cell r="N160">
            <v>4730</v>
          </cell>
          <cell r="O160">
            <v>129838500</v>
          </cell>
          <cell r="P160">
            <v>129838500</v>
          </cell>
        </row>
        <row r="161">
          <cell r="G161" t="str">
            <v>FLT012A0Z</v>
          </cell>
          <cell r="H161" t="str">
            <v xml:space="preserve">MODULE, DC INPUT FILTER MODULE </v>
          </cell>
          <cell r="M161">
            <v>8.6986699999999999</v>
          </cell>
          <cell r="N161">
            <v>8.6986699999999999</v>
          </cell>
          <cell r="O161">
            <v>238778.4915</v>
          </cell>
          <cell r="P161">
            <v>238778.4915</v>
          </cell>
        </row>
        <row r="162">
          <cell r="G162" t="str">
            <v>G5NB-1A4-EL-HA DC12</v>
          </cell>
          <cell r="H162" t="str">
            <v>RELAY, 250VAC,/30VDC, GEN PURPOSE SPST 7A 12V</v>
          </cell>
          <cell r="M162">
            <v>2.65</v>
          </cell>
          <cell r="N162">
            <v>2.484</v>
          </cell>
          <cell r="O162">
            <v>72742.5</v>
          </cell>
          <cell r="P162">
            <v>68185.8</v>
          </cell>
        </row>
        <row r="163">
          <cell r="G163" t="str">
            <v>0878311420</v>
          </cell>
          <cell r="H163" t="str">
            <v xml:space="preserve">CONN-DIP, HEADER 14POS 2MM VERT GOLD </v>
          </cell>
          <cell r="M163">
            <v>1.57</v>
          </cell>
          <cell r="N163">
            <v>1.425</v>
          </cell>
          <cell r="O163">
            <v>43096.5</v>
          </cell>
          <cell r="P163">
            <v>39116.25</v>
          </cell>
        </row>
        <row r="164">
          <cell r="G164" t="str">
            <v>I6A4W020A033V-001-R</v>
          </cell>
          <cell r="H164" t="str">
            <v xml:space="preserve">MODULE, DC DC CONVERTER 3.3-15V 250W , (33.0mm x 22.9mm x 12.7mm) </v>
          </cell>
          <cell r="M164">
            <v>35</v>
          </cell>
          <cell r="N164">
            <v>33.65</v>
          </cell>
          <cell r="O164">
            <v>960750</v>
          </cell>
          <cell r="P164">
            <v>923692.5</v>
          </cell>
        </row>
        <row r="165">
          <cell r="G165" t="str">
            <v>QBLP595-IG</v>
          </cell>
          <cell r="H165" t="str">
            <v>LED-SMD,    3.1V , 20mA , 0402 , Green 520nm LED</v>
          </cell>
          <cell r="M165">
            <v>0.4</v>
          </cell>
          <cell r="N165">
            <v>0.28399999999999997</v>
          </cell>
          <cell r="O165">
            <v>10980</v>
          </cell>
          <cell r="P165">
            <v>7795.7999999999984</v>
          </cell>
        </row>
        <row r="166">
          <cell r="G166" t="str">
            <v>QBLP595-O</v>
          </cell>
          <cell r="H166" t="str">
            <v xml:space="preserve">LED-SMD,    2V , 20mA , 0402 , Orange 605nm LED </v>
          </cell>
          <cell r="M166">
            <v>0.54</v>
          </cell>
          <cell r="N166">
            <v>0.38600000000000001</v>
          </cell>
          <cell r="O166">
            <v>14823</v>
          </cell>
          <cell r="P166">
            <v>10595.699999999999</v>
          </cell>
        </row>
        <row r="167">
          <cell r="G167" t="str">
            <v>QBLP595-R</v>
          </cell>
          <cell r="H167" t="str">
            <v>LED-SMD,  2V, 20mA, 0402, Red 620nm LED</v>
          </cell>
          <cell r="M167">
            <v>0.54</v>
          </cell>
          <cell r="N167">
            <v>0.38600000000000001</v>
          </cell>
          <cell r="O167">
            <v>14823</v>
          </cell>
          <cell r="P167">
            <v>10595.699999999999</v>
          </cell>
        </row>
        <row r="168">
          <cell r="G168" t="str">
            <v>LMZ31506RUQT</v>
          </cell>
          <cell r="H168" t="str">
            <v xml:space="preserve">IC, DC/DC CONVERTER 0.6-5.5V 33W , -40°C ~ 85°C  </v>
          </cell>
          <cell r="M168">
            <v>9.3800000000000008</v>
          </cell>
          <cell r="N168">
            <v>9.2360000000000007</v>
          </cell>
          <cell r="O168">
            <v>257481.00000000003</v>
          </cell>
          <cell r="P168">
            <v>253528.20000000004</v>
          </cell>
        </row>
        <row r="169">
          <cell r="G169" t="str">
            <v>LMZ31530RLGT</v>
          </cell>
          <cell r="H169" t="str">
            <v xml:space="preserve">IC, DC/DC CONVERTER 0.6-3.6V 108W , -40°C ~ 85°C  </v>
          </cell>
          <cell r="M169">
            <v>21.36</v>
          </cell>
          <cell r="N169">
            <v>21.027999999999999</v>
          </cell>
          <cell r="O169">
            <v>586332</v>
          </cell>
          <cell r="P169">
            <v>577218.59999999986</v>
          </cell>
        </row>
        <row r="170">
          <cell r="G170" t="str">
            <v>LMZ31710RVQR</v>
          </cell>
          <cell r="H170" t="str">
            <v xml:space="preserve">IC, DC/DC CONVERTER 0.6-5.5V 55W , -40°C ~ 85°C </v>
          </cell>
          <cell r="M170">
            <v>9.35</v>
          </cell>
          <cell r="N170">
            <v>9.2059999999999995</v>
          </cell>
          <cell r="O170">
            <v>256657.5</v>
          </cell>
          <cell r="P170">
            <v>252704.69999999998</v>
          </cell>
        </row>
        <row r="171">
          <cell r="G171" t="str">
            <v>ML-621S/DN</v>
          </cell>
          <cell r="H171" t="str">
            <v>BATTERY-LITHIUM, 3V , 5mAh , 
COIN 6.8MM , 6.8mm x 2.2mm</v>
          </cell>
          <cell r="M171">
            <v>1.99</v>
          </cell>
          <cell r="N171">
            <v>1.79</v>
          </cell>
          <cell r="O171">
            <v>54625.5</v>
          </cell>
          <cell r="P171">
            <v>49135.5</v>
          </cell>
        </row>
        <row r="172">
          <cell r="G172" t="str">
            <v>NFM31PC276B0J3L</v>
          </cell>
          <cell r="H172" t="str">
            <v xml:space="preserve">FILTER-SMD, CAP FEEDTHRU 27UF 20% 6.3V ,1206 </v>
          </cell>
          <cell r="M172">
            <v>1.1299999999999999</v>
          </cell>
          <cell r="N172">
            <v>1.0920000000000001</v>
          </cell>
          <cell r="O172">
            <v>31018.499999999996</v>
          </cell>
          <cell r="P172">
            <v>29975.400000000005</v>
          </cell>
        </row>
        <row r="173">
          <cell r="G173" t="str">
            <v>2N7002BKW,115</v>
          </cell>
          <cell r="H173" t="str">
            <v xml:space="preserve">MOS-FET, N-CH 60V 310MA, SOT323 </v>
          </cell>
          <cell r="M173">
            <v>0.45</v>
          </cell>
          <cell r="N173">
            <v>0.40699999999999997</v>
          </cell>
          <cell r="O173">
            <v>12352.5</v>
          </cell>
          <cell r="P173">
            <v>11172.15</v>
          </cell>
        </row>
        <row r="174">
          <cell r="G174" t="str">
            <v>SDA02H1SBD</v>
          </cell>
          <cell r="H174" t="str">
            <v xml:space="preserve">SWITCH, SWITCH SLIDE DIP SPST 25MA 24V </v>
          </cell>
          <cell r="M174">
            <v>1.43</v>
          </cell>
          <cell r="N174">
            <v>1.401</v>
          </cell>
          <cell r="O174">
            <v>39253.5</v>
          </cell>
          <cell r="P174">
            <v>38457.449999999997</v>
          </cell>
        </row>
        <row r="175">
          <cell r="G175" t="str">
            <v>545BAA200M000BAG</v>
          </cell>
          <cell r="H175" t="str">
            <v xml:space="preserve">OSC-XO, 200MHz , ±20ppm ,  OSC XO 200.0000MHZ LVDS SMD , 545BAA200M000BAG </v>
          </cell>
          <cell r="M175">
            <v>11.26</v>
          </cell>
          <cell r="N175">
            <v>10.847200000000001</v>
          </cell>
          <cell r="O175">
            <v>309087</v>
          </cell>
          <cell r="P175">
            <v>297755.64</v>
          </cell>
        </row>
        <row r="176">
          <cell r="G176" t="str">
            <v>SM20B-SRDS-G-TF(LF)(SN)</v>
          </cell>
          <cell r="H176" t="str">
            <v>CONN-SMD, HEADER SHD 20POS SIDE 1MM</v>
          </cell>
          <cell r="M176">
            <v>2.0299999999999998</v>
          </cell>
          <cell r="N176">
            <v>1.8440000000000001</v>
          </cell>
          <cell r="O176">
            <v>55723.499999999993</v>
          </cell>
          <cell r="P176">
            <v>50617.799999999996</v>
          </cell>
        </row>
        <row r="177">
          <cell r="G177" t="str">
            <v>MMBZ5240BLT1G</v>
          </cell>
          <cell r="H177" t="str">
            <v xml:space="preserve">DIODE-ZENER, 10V 225MW SOT23-3 </v>
          </cell>
          <cell r="M177">
            <v>0.16</v>
          </cell>
          <cell r="N177">
            <v>0.14499999999999999</v>
          </cell>
          <cell r="O177">
            <v>4392</v>
          </cell>
          <cell r="P177">
            <v>3980.25</v>
          </cell>
        </row>
        <row r="178">
          <cell r="G178" t="str">
            <v>NC7SZ125M5X</v>
          </cell>
          <cell r="H178" t="str">
            <v xml:space="preserve">IC, IC BUF NON-INVERT 5.5V SOT23-5 , -40°C ~ 85°C (TA)  </v>
          </cell>
          <cell r="M178">
            <v>0.37</v>
          </cell>
          <cell r="N178">
            <v>0.28000000000000003</v>
          </cell>
          <cell r="O178">
            <v>10156.5</v>
          </cell>
          <cell r="P178">
            <v>7686.0000000000009</v>
          </cell>
        </row>
        <row r="179">
          <cell r="G179" t="str">
            <v>LP3470M5-3.08/NOPB</v>
          </cell>
          <cell r="H179" t="str">
            <v xml:space="preserve">IC, IC CIRCUIT RESET PWR-ON SOT23-5 , 
-20°C ~ 85°C (TJ)  </v>
          </cell>
          <cell r="M179">
            <v>1.6</v>
          </cell>
          <cell r="N179">
            <v>1.4410000000000001</v>
          </cell>
          <cell r="O179">
            <v>43920</v>
          </cell>
          <cell r="P179">
            <v>39555.449999999997</v>
          </cell>
        </row>
        <row r="180">
          <cell r="G180" t="str">
            <v>LP5907MFX-3.3/NOPB</v>
          </cell>
          <cell r="H180" t="str">
            <v xml:space="preserve">IC,   IC REG LINEAR 3.3V 250MA SOT23-5 , -40°C ~ 125°C  </v>
          </cell>
          <cell r="M180">
            <v>0.55000000000000004</v>
          </cell>
          <cell r="N180">
            <v>0.47499999999999998</v>
          </cell>
          <cell r="O180">
            <v>15097.500000000002</v>
          </cell>
          <cell r="P180">
            <v>13038.75</v>
          </cell>
        </row>
        <row r="181">
          <cell r="G181" t="str">
            <v>SPX3819M5-L-3-3/TR</v>
          </cell>
          <cell r="H181" t="str">
            <v xml:space="preserve">IC, IC REG LINEAR 3.3V 500MA SOT23-5 ,
-40°C ~ 125°C </v>
          </cell>
          <cell r="M181">
            <v>0.56999999999999995</v>
          </cell>
          <cell r="N181">
            <v>0.47899999999999998</v>
          </cell>
          <cell r="O181">
            <v>15646.499999999998</v>
          </cell>
          <cell r="P181">
            <v>13148.55</v>
          </cell>
        </row>
        <row r="182">
          <cell r="G182" t="str">
            <v>SN74AVC1T45DBVR</v>
          </cell>
          <cell r="H182" t="str">
            <v xml:space="preserve">IC, IC TRNSLTR BIDIRECTIONAL SOT23-6,
  -40°C ~ 85°C (TA)  </v>
          </cell>
          <cell r="M182">
            <v>0.6</v>
          </cell>
          <cell r="N182">
            <v>0.6</v>
          </cell>
          <cell r="O182">
            <v>16470</v>
          </cell>
          <cell r="P182">
            <v>16470</v>
          </cell>
        </row>
        <row r="183">
          <cell r="G183" t="str">
            <v>STG719STR</v>
          </cell>
          <cell r="H183" t="str">
            <v xml:space="preserve">IC, IC SWITCH SPDT SOT23-6 , -55°C ~ 125°C (TA)  </v>
          </cell>
          <cell r="M183">
            <v>0.63</v>
          </cell>
          <cell r="N183">
            <v>0.53700000000000003</v>
          </cell>
          <cell r="O183">
            <v>17293.5</v>
          </cell>
          <cell r="P183">
            <v>14740.65</v>
          </cell>
        </row>
        <row r="184">
          <cell r="G184" t="str">
            <v>DMG2305UX-13</v>
          </cell>
          <cell r="H184" t="str">
            <v xml:space="preserve">MOS-FET,P-CH 20V 4.2A , SOT23 </v>
          </cell>
          <cell r="M184">
            <v>0.46</v>
          </cell>
          <cell r="N184">
            <v>0.41599999999999998</v>
          </cell>
          <cell r="O184">
            <v>12627</v>
          </cell>
          <cell r="P184">
            <v>11419.199999999999</v>
          </cell>
        </row>
        <row r="185">
          <cell r="G185" t="str">
            <v>TC4-1T+</v>
          </cell>
          <cell r="H185" t="str">
            <v>BALUN, RF TRANSFORMER 0.5 to 300MHz, 50Ohms, SMD</v>
          </cell>
          <cell r="M185">
            <v>2.25</v>
          </cell>
          <cell r="N185">
            <v>2.25</v>
          </cell>
          <cell r="O185">
            <v>61762.5</v>
          </cell>
          <cell r="P185">
            <v>61762.5</v>
          </cell>
        </row>
        <row r="186">
          <cell r="G186" t="str">
            <v>FQB47P06TM-AM002</v>
          </cell>
          <cell r="H186" t="str">
            <v xml:space="preserve">MOS-FET, P-CH 60V 47A D2PAK </v>
          </cell>
          <cell r="M186">
            <v>3.45</v>
          </cell>
          <cell r="N186">
            <v>3.1179999999999999</v>
          </cell>
          <cell r="O186">
            <v>94702.5</v>
          </cell>
          <cell r="P186">
            <v>85589.099999999991</v>
          </cell>
        </row>
        <row r="187">
          <cell r="G187" t="str">
            <v>U77-A261M-2071</v>
          </cell>
          <cell r="H187" t="str">
            <v xml:space="preserve">CONN-SMD, CONN SFP+ CAGE 1X2 PCB R/A </v>
          </cell>
          <cell r="M187">
            <v>3.04</v>
          </cell>
          <cell r="N187">
            <v>2.9159999999999999</v>
          </cell>
          <cell r="O187">
            <v>83448</v>
          </cell>
          <cell r="P187">
            <v>80044.2</v>
          </cell>
        </row>
        <row r="188">
          <cell r="G188" t="str">
            <v>U77-A1118-200T</v>
          </cell>
          <cell r="H188" t="str">
            <v xml:space="preserve">CONN-SMD, CONN SFP SGL CAGE PRESSFIT NICKL </v>
          </cell>
          <cell r="M188">
            <v>1.79</v>
          </cell>
          <cell r="N188">
            <v>1.625</v>
          </cell>
          <cell r="O188">
            <v>49135.5</v>
          </cell>
          <cell r="P188">
            <v>44606.25</v>
          </cell>
        </row>
        <row r="189">
          <cell r="G189" t="str">
            <v>UE76-A20-3000T</v>
          </cell>
          <cell r="H189" t="str">
            <v xml:space="preserve">CONN-SMD, CONN SFP+ RCPT 20PS R/A SMD GOLD </v>
          </cell>
          <cell r="M189">
            <v>1.23</v>
          </cell>
          <cell r="N189">
            <v>1.1160000000000001</v>
          </cell>
          <cell r="O189">
            <v>33763.5</v>
          </cell>
          <cell r="P189">
            <v>30634.200000000004</v>
          </cell>
        </row>
        <row r="190">
          <cell r="G190" t="str">
            <v>1909763-1</v>
          </cell>
          <cell r="H190" t="str">
            <v xml:space="preserve">CONN-SMD, UMCC JACK STR 50OHM SMD </v>
          </cell>
          <cell r="M190">
            <v>0.49</v>
          </cell>
          <cell r="N190">
            <v>0.46200000000000002</v>
          </cell>
          <cell r="O190">
            <v>13450.5</v>
          </cell>
          <cell r="P190">
            <v>12681.9</v>
          </cell>
        </row>
        <row r="191">
          <cell r="H191">
            <v>0</v>
          </cell>
          <cell r="O191">
            <v>0</v>
          </cell>
          <cell r="P191">
            <v>0</v>
          </cell>
        </row>
        <row r="192">
          <cell r="G192" t="str">
            <v>C1005X5R1E105K050BC</v>
          </cell>
          <cell r="H192" t="str">
            <v xml:space="preserve"> CAP-CER, SMD, 1UF  ±10% , 25V 0402, X5R, LOWESL</v>
          </cell>
          <cell r="M192">
            <v>0.23</v>
          </cell>
          <cell r="N192">
            <v>0.16600000000000001</v>
          </cell>
          <cell r="O192">
            <v>6313.5</v>
          </cell>
          <cell r="P192">
            <v>4556.7</v>
          </cell>
        </row>
        <row r="193">
          <cell r="G193" t="str">
            <v>GRM155R61C104KA88D</v>
          </cell>
          <cell r="H193" t="str">
            <v xml:space="preserve"> CAP-CER, SMD, 0.1UF  ±10% , 16V, 0402, X5R </v>
          </cell>
          <cell r="I193" t="str">
            <v>AVX Corporation</v>
          </cell>
          <cell r="J193" t="str">
            <v>GX02YD104KAT2</v>
          </cell>
          <cell r="K193" t="str">
            <v>TDK Corporation</v>
          </cell>
          <cell r="L193" t="str">
            <v>C1005X5R1C104K050BA</v>
          </cell>
          <cell r="M193">
            <v>0.1</v>
          </cell>
          <cell r="N193">
            <v>3.5000000000000003E-2</v>
          </cell>
          <cell r="O193">
            <v>2745</v>
          </cell>
          <cell r="P193">
            <v>960.75000000000011</v>
          </cell>
        </row>
        <row r="194">
          <cell r="G194" t="str">
            <v>C0402C470J3GACTU</v>
          </cell>
          <cell r="H194" t="str">
            <v xml:space="preserve"> CAP-CER, SMD, 47PF ±5% , 25V , 0402, C0G/NP0</v>
          </cell>
          <cell r="M194">
            <v>0.34</v>
          </cell>
          <cell r="N194">
            <v>0.17499999999999999</v>
          </cell>
          <cell r="O194">
            <v>9333</v>
          </cell>
          <cell r="P194">
            <v>4803.7499999999991</v>
          </cell>
        </row>
        <row r="195">
          <cell r="G195" t="str">
            <v>C0402C220J8GAC7867</v>
          </cell>
          <cell r="H195" t="str">
            <v xml:space="preserve"> CAP-CER, SMD, 22PF  ±5% , 10V , 0402, C0G/NP0, LowESL</v>
          </cell>
          <cell r="M195">
            <v>0.4</v>
          </cell>
          <cell r="N195">
            <v>0.27200000000000002</v>
          </cell>
          <cell r="O195">
            <v>10980</v>
          </cell>
          <cell r="P195">
            <v>7466.4</v>
          </cell>
        </row>
        <row r="196">
          <cell r="G196" t="str">
            <v>GRM1555C1H100FA01D</v>
          </cell>
          <cell r="H196" t="str">
            <v xml:space="preserve"> CAP-CER, SMD, 10PF  ,±1%, 50V, 0402, C0G/NP0</v>
          </cell>
          <cell r="I196" t="str">
            <v>KEMET</v>
          </cell>
          <cell r="J196" t="str">
            <v>CBR04C100F5GAC</v>
          </cell>
          <cell r="K196" t="str">
            <v>AVX Corporation</v>
          </cell>
          <cell r="L196" t="str">
            <v>04025U100FAT2A</v>
          </cell>
          <cell r="M196">
            <v>0.1</v>
          </cell>
          <cell r="N196">
            <v>5.7000000000000002E-2</v>
          </cell>
          <cell r="O196">
            <v>2745</v>
          </cell>
          <cell r="P196">
            <v>1564.6499999999999</v>
          </cell>
        </row>
        <row r="197">
          <cell r="G197" t="str">
            <v>MMZ1608S102ATA00</v>
          </cell>
          <cell r="H197" t="str">
            <v>FB,  1 kOhms @ 100MHz ,   400mA , 0603  1LN</v>
          </cell>
          <cell r="M197">
            <v>0.1</v>
          </cell>
          <cell r="N197">
            <v>7.2999999999999995E-2</v>
          </cell>
          <cell r="O197">
            <v>2745</v>
          </cell>
          <cell r="P197">
            <v>2003.85</v>
          </cell>
        </row>
        <row r="198">
          <cell r="G198" t="str">
            <v>BLM15BX601SN1D</v>
          </cell>
          <cell r="H198" t="str">
            <v xml:space="preserve">FB,  600 Ohms @ 100MHz , 350mA , 0402 </v>
          </cell>
          <cell r="M198">
            <v>0.12</v>
          </cell>
          <cell r="N198">
            <v>9.5000000000000001E-2</v>
          </cell>
          <cell r="O198">
            <v>3294</v>
          </cell>
          <cell r="P198">
            <v>2607.75</v>
          </cell>
        </row>
        <row r="199">
          <cell r="G199" t="str">
            <v>MPZ1608S102ATD25</v>
          </cell>
          <cell r="H199" t="str">
            <v xml:space="preserve">FB, 1 kOhms @ 100MHz , 800mA , 0603 1LN </v>
          </cell>
          <cell r="M199">
            <v>0.11</v>
          </cell>
          <cell r="N199">
            <v>8.5999999999999993E-2</v>
          </cell>
          <cell r="O199">
            <v>3019.5</v>
          </cell>
          <cell r="P199">
            <v>2360.6999999999998</v>
          </cell>
        </row>
        <row r="200">
          <cell r="G200" t="str">
            <v>0603CS-27NXJLU</v>
          </cell>
          <cell r="H200" t="str">
            <v xml:space="preserve">IND-SMD, FIX IND 27nH, 5%, 0603, 0.6A,220 mOhm </v>
          </cell>
          <cell r="M200">
            <v>0.90800000000000003</v>
          </cell>
          <cell r="N200">
            <v>0.90800000000000003</v>
          </cell>
          <cell r="O200">
            <v>24924.6</v>
          </cell>
          <cell r="P200">
            <v>24924.6</v>
          </cell>
        </row>
        <row r="201">
          <cell r="G201" t="str">
            <v>LXES15AAA1-153</v>
          </cell>
          <cell r="H201" t="str">
            <v>DIODE-TVS, 4 4V , 1005</v>
          </cell>
          <cell r="M201">
            <v>0.45</v>
          </cell>
          <cell r="N201">
            <v>0.45</v>
          </cell>
          <cell r="O201">
            <v>12352.5</v>
          </cell>
          <cell r="P201">
            <v>12352.5</v>
          </cell>
        </row>
        <row r="202">
          <cell r="G202" t="str">
            <v>0734120110</v>
          </cell>
          <cell r="H202" t="str">
            <v xml:space="preserve">CONN-SMD,  CONN UMC RCPT STR 50 OHM </v>
          </cell>
          <cell r="M202">
            <v>0.60799999999999998</v>
          </cell>
          <cell r="N202">
            <v>0.60799999999999998</v>
          </cell>
          <cell r="O202">
            <v>16689.599999999999</v>
          </cell>
          <cell r="P202">
            <v>16689.599999999999</v>
          </cell>
        </row>
        <row r="203">
          <cell r="G203" t="str">
            <v>ERJ-P6WF10R0V</v>
          </cell>
          <cell r="H203" t="str">
            <v>RES-SMD, 10 OHM 1%, 0805, 1/2W</v>
          </cell>
          <cell r="I203" t="str">
            <v>Vishay Dale</v>
          </cell>
          <cell r="J203" t="str">
            <v>RCA080510R0FKEAHP</v>
          </cell>
          <cell r="K203" t="str">
            <v>Yageo</v>
          </cell>
          <cell r="L203" t="str">
            <v>SR0805FR-4710RL</v>
          </cell>
          <cell r="M203">
            <v>0.61</v>
          </cell>
          <cell r="N203">
            <v>0.46500000000000002</v>
          </cell>
          <cell r="O203">
            <v>16744.5</v>
          </cell>
          <cell r="P203">
            <v>12764.25</v>
          </cell>
        </row>
        <row r="204">
          <cell r="G204" t="str">
            <v>CRCW06030000Z0EA</v>
          </cell>
          <cell r="H204" t="str">
            <v>RES-SMD, 0  OHM JUMPER, 0603 1/10W</v>
          </cell>
          <cell r="I204" t="str">
            <v>Panasonic Electronic Components</v>
          </cell>
          <cell r="J204" t="str">
            <v>ERJ-3GEY0R00V</v>
          </cell>
          <cell r="K204" t="str">
            <v>[Rohm Semiconductor</v>
          </cell>
          <cell r="L204" t="str">
            <v>TRR03EZPJ000</v>
          </cell>
          <cell r="M204">
            <v>0.1</v>
          </cell>
          <cell r="N204">
            <v>0.03</v>
          </cell>
          <cell r="O204">
            <v>2745</v>
          </cell>
          <cell r="P204">
            <v>823.5</v>
          </cell>
        </row>
        <row r="205">
          <cell r="G205" t="str">
            <v>SN74LVC2G34DBVR</v>
          </cell>
          <cell r="H205" t="str">
            <v xml:space="preserve">IC, IC BUF DUAL NON-INVERT 5.5V SOT23-6, -40°C ~ 125°C (TA) </v>
          </cell>
          <cell r="M205">
            <v>0.55000000000000004</v>
          </cell>
          <cell r="N205">
            <v>0.46700000000000003</v>
          </cell>
          <cell r="O205">
            <v>15097.500000000002</v>
          </cell>
          <cell r="P205">
            <v>12819.15</v>
          </cell>
        </row>
        <row r="206">
          <cell r="G206" t="str">
            <v>PIC24HJ128GP502-I/MM</v>
          </cell>
          <cell r="H206" t="str">
            <v>IC, IC MCU 16BIT 128KB FLASH 28QFN, -40°C ~ 85°C (TA)</v>
          </cell>
          <cell r="M206">
            <v>5.34</v>
          </cell>
          <cell r="N206">
            <v>4.8924000000000003</v>
          </cell>
          <cell r="O206">
            <v>146583</v>
          </cell>
          <cell r="P206">
            <v>134296.38</v>
          </cell>
        </row>
        <row r="207">
          <cell r="G207" t="str">
            <v>NEO-M8T-0</v>
          </cell>
          <cell r="H207" t="str">
            <v>IC, IC RECEIVER GPS/GNSS 24LCC, -40°C ~ 85°C</v>
          </cell>
          <cell r="M207">
            <v>80.989999999999995</v>
          </cell>
          <cell r="N207">
            <v>80.989999999999995</v>
          </cell>
          <cell r="O207">
            <v>2223175.5</v>
          </cell>
          <cell r="P207">
            <v>2223175.5</v>
          </cell>
        </row>
        <row r="208">
          <cell r="G208" t="str">
            <v>BZX84C3V3LT1G</v>
          </cell>
          <cell r="H208" t="str">
            <v>DIODE-ZENER, 3.3V 225MW SOT23-3 ,-65°C ~ 150°C (TJ)</v>
          </cell>
          <cell r="M208">
            <v>0.14000000000000001</v>
          </cell>
          <cell r="N208">
            <v>0.14000000000000001</v>
          </cell>
          <cell r="O208">
            <v>3843.0000000000005</v>
          </cell>
          <cell r="P208">
            <v>3843.0000000000005</v>
          </cell>
        </row>
        <row r="209">
          <cell r="G209" t="str">
            <v>CDCVF2505D</v>
          </cell>
          <cell r="H209" t="str">
            <v>IC, IC 3.3V PLL CLOCK DRVR 8-SOIC, -40°C ~ 85°C</v>
          </cell>
          <cell r="M209">
            <v>2.94</v>
          </cell>
          <cell r="N209">
            <v>2.64</v>
          </cell>
          <cell r="O209">
            <v>80703</v>
          </cell>
          <cell r="P209">
            <v>72468</v>
          </cell>
        </row>
        <row r="210">
          <cell r="G210" t="str">
            <v>AD5061BRJZ-2500RL7</v>
          </cell>
          <cell r="H210" t="str">
            <v>IC,  IC DAC 16BIT SPI/SRL SOT23-8, -40°C ~ 85°C</v>
          </cell>
          <cell r="M210">
            <v>8.69</v>
          </cell>
          <cell r="N210">
            <v>7.86</v>
          </cell>
          <cell r="O210">
            <v>238540.5</v>
          </cell>
          <cell r="P210">
            <v>215757</v>
          </cell>
        </row>
        <row r="211">
          <cell r="G211" t="str">
            <v>1190052-10M000</v>
          </cell>
          <cell r="H211" t="str">
            <v xml:space="preserve">OSC-VCXO, OSC VCOCXO 10.000MHZ  CMOS SMD </v>
          </cell>
          <cell r="M211">
            <v>80</v>
          </cell>
          <cell r="N211">
            <v>80</v>
          </cell>
          <cell r="O211">
            <v>2196000</v>
          </cell>
          <cell r="P211">
            <v>2196000</v>
          </cell>
        </row>
        <row r="212">
          <cell r="G212" t="str">
            <v>ECS-100-8-30B-CKM</v>
          </cell>
          <cell r="H212" t="str">
            <v>OSC-CRYS, 10.0000MHz, ±10ppm , 8pF, (5.00mm x 3.20mm) SMD</v>
          </cell>
          <cell r="M212">
            <v>1.1200000000000001</v>
          </cell>
          <cell r="N212">
            <v>0.98699999999999999</v>
          </cell>
          <cell r="O212">
            <v>30744.000000000004</v>
          </cell>
          <cell r="P212">
            <v>27093.149999999998</v>
          </cell>
        </row>
        <row r="213">
          <cell r="G213" t="str">
            <v>C0402C105K8PACTU</v>
          </cell>
          <cell r="H213" t="str">
            <v xml:space="preserve"> CAP-CER, SMD, 1UF  ±10% , 10V,  0402, X5R </v>
          </cell>
          <cell r="I213" t="str">
            <v>Samsung Electro-Mechanics</v>
          </cell>
          <cell r="J213" t="str">
            <v>CL05A105KP5NNNC</v>
          </cell>
          <cell r="K213" t="str">
            <v>Yageo</v>
          </cell>
          <cell r="L213" t="str">
            <v>CC0402KRX5R6BB105</v>
          </cell>
          <cell r="M213">
            <v>0.12</v>
          </cell>
          <cell r="N213">
            <v>8.8999999999999996E-2</v>
          </cell>
          <cell r="O213">
            <v>3294</v>
          </cell>
          <cell r="P213">
            <v>2443.0499999999997</v>
          </cell>
        </row>
        <row r="214">
          <cell r="G214" t="str">
            <v>C0402C104K4RACTU</v>
          </cell>
          <cell r="H214" t="str">
            <v xml:space="preserve"> CAP-CER, SMD, 0.1UF   ±10% , 16V , 0402, X7R </v>
          </cell>
          <cell r="I214" t="str">
            <v>Murata Electronics North America</v>
          </cell>
          <cell r="J214" t="str">
            <v>GCM155R71C104KA55D</v>
          </cell>
          <cell r="K214" t="str">
            <v>Samsung Electro-Mechanics</v>
          </cell>
          <cell r="L214" t="str">
            <v>CL05B104KO3LNNC</v>
          </cell>
          <cell r="M214">
            <v>0.1</v>
          </cell>
          <cell r="N214">
            <v>3.7999999999999999E-2</v>
          </cell>
          <cell r="O214">
            <v>2745</v>
          </cell>
          <cell r="P214">
            <v>1043.0999999999999</v>
          </cell>
        </row>
        <row r="215">
          <cell r="G215" t="str">
            <v>T529P226M010AAE200</v>
          </cell>
          <cell r="H215" t="str">
            <v xml:space="preserve"> CAP-TA, SMD, 22UF   ±20% , 10V, 0805,  200 mOhm</v>
          </cell>
          <cell r="I215" t="str">
            <v>AVX Corporation</v>
          </cell>
          <cell r="J215" t="str">
            <v>F381A226MSA</v>
          </cell>
          <cell r="M215">
            <v>1.42</v>
          </cell>
          <cell r="N215">
            <v>1.123</v>
          </cell>
          <cell r="O215">
            <v>38979</v>
          </cell>
          <cell r="P215">
            <v>30826.35</v>
          </cell>
        </row>
        <row r="216">
          <cell r="G216" t="str">
            <v>0603YC105KAT2A</v>
          </cell>
          <cell r="H216" t="str">
            <v xml:space="preserve"> CAP-CER, SMD, 1UF  ±10% , 16V , 0603 X7R </v>
          </cell>
          <cell r="I216" t="str">
            <v>Samsung Electro-Mechanics</v>
          </cell>
          <cell r="J216" t="str">
            <v>CL10B105KO8NNNC</v>
          </cell>
          <cell r="K216" t="str">
            <v>TDK Corporation</v>
          </cell>
          <cell r="L216" t="str">
            <v>CGA3E1X7R1C105K080AC</v>
          </cell>
          <cell r="M216">
            <v>0.22</v>
          </cell>
          <cell r="N216">
            <v>0.157</v>
          </cell>
          <cell r="O216">
            <v>6039</v>
          </cell>
          <cell r="P216">
            <v>4309.6499999999996</v>
          </cell>
        </row>
        <row r="217">
          <cell r="G217" t="str">
            <v>GRM188R61C104KA01D</v>
          </cell>
          <cell r="H217" t="str">
            <v xml:space="preserve"> CAP-CER, SMD, 0.1UF  ±10% , 16V  0603, X5R</v>
          </cell>
          <cell r="I217" t="str">
            <v xml:space="preserve"> Taiyo Yuden</v>
          </cell>
          <cell r="J217" t="str">
            <v>EMK107BJ104KAHT</v>
          </cell>
          <cell r="K217" t="str">
            <v>KEMET</v>
          </cell>
          <cell r="L217" t="str">
            <v>C0603C104K4PAC7867</v>
          </cell>
          <cell r="M217">
            <v>0.11</v>
          </cell>
          <cell r="N217">
            <v>7.3999999999999996E-2</v>
          </cell>
          <cell r="O217">
            <v>3019.5</v>
          </cell>
          <cell r="P217">
            <v>2031.3</v>
          </cell>
        </row>
        <row r="218">
          <cell r="G218" t="str">
            <v>C0402C270J5GACTU</v>
          </cell>
          <cell r="H218" t="str">
            <v xml:space="preserve"> CAP-CER, SMD, 27PF  ±5% , 50V, 0402, C0G/NP0</v>
          </cell>
          <cell r="I218" t="str">
            <v>Samsung Electro-Mechanics</v>
          </cell>
          <cell r="J218" t="str">
            <v>CL05C270JB5NNNC</v>
          </cell>
          <cell r="K218" t="str">
            <v>Murata Electronics North America</v>
          </cell>
          <cell r="L218" t="str">
            <v>GCM1555C1H270JA16D</v>
          </cell>
          <cell r="M218">
            <v>0.1</v>
          </cell>
          <cell r="N218">
            <v>1.7000000000000001E-2</v>
          </cell>
          <cell r="O218">
            <v>2745</v>
          </cell>
          <cell r="P218">
            <v>466.65</v>
          </cell>
        </row>
        <row r="219">
          <cell r="G219" t="str">
            <v>C0402C101J3GACTU</v>
          </cell>
          <cell r="H219" t="str">
            <v xml:space="preserve"> CAP-CER, SMD, 100PF  ±5% , 25V 0402, C0G/NP0</v>
          </cell>
          <cell r="I219" t="str">
            <v>KEMET</v>
          </cell>
          <cell r="J219" t="str">
            <v>C0402C101J3GACAUTO</v>
          </cell>
          <cell r="K219" t="str">
            <v xml:space="preserve"> Yageo</v>
          </cell>
          <cell r="L219" t="str">
            <v>CC0402JRNPO8BN101</v>
          </cell>
          <cell r="M219">
            <v>0.1</v>
          </cell>
          <cell r="N219">
            <v>1.7000000000000001E-2</v>
          </cell>
          <cell r="O219">
            <v>2745</v>
          </cell>
          <cell r="P219">
            <v>466.65</v>
          </cell>
        </row>
        <row r="220">
          <cell r="G220" t="str">
            <v>C2012X5R1E106K085AC</v>
          </cell>
          <cell r="H220" t="str">
            <v xml:space="preserve"> CAP-CER, SMD, 10UF  ±10% , 25V, 0805, X5R </v>
          </cell>
          <cell r="I220" t="str">
            <v>Samsung Electro-Mechanics</v>
          </cell>
          <cell r="J220" t="str">
            <v>CL21A106KACLRNC</v>
          </cell>
          <cell r="K220" t="str">
            <v>Taiyo Yuden</v>
          </cell>
          <cell r="L220" t="str">
            <v>TMK212BBJ106KG-T</v>
          </cell>
          <cell r="M220">
            <v>0.63</v>
          </cell>
          <cell r="N220">
            <v>6.3E-2</v>
          </cell>
          <cell r="O220">
            <v>17293.5</v>
          </cell>
          <cell r="P220">
            <v>1729.35</v>
          </cell>
        </row>
        <row r="221">
          <cell r="G221" t="str">
            <v>GRM155R71H103KA88D</v>
          </cell>
          <cell r="H221" t="str">
            <v xml:space="preserve"> CAP-CER, SMD, 10000PF  ±10% , 50V, 0402, X7R</v>
          </cell>
          <cell r="I221" t="str">
            <v>KEMET</v>
          </cell>
          <cell r="J221" t="str">
            <v>C0402C103K5RACTU</v>
          </cell>
          <cell r="K221" t="str">
            <v xml:space="preserve"> Samsung Electro-Mechanics</v>
          </cell>
          <cell r="L221" t="str">
            <v>CL05B103KB5VPNC</v>
          </cell>
          <cell r="M221">
            <v>0.1</v>
          </cell>
          <cell r="N221">
            <v>3.5999999999999997E-2</v>
          </cell>
          <cell r="O221">
            <v>2745</v>
          </cell>
          <cell r="P221">
            <v>988.19999999999982</v>
          </cell>
        </row>
        <row r="222">
          <cell r="G222" t="str">
            <v>T520B476M010ATE035</v>
          </cell>
          <cell r="H222" t="str">
            <v xml:space="preserve"> CAP-TA, SMD, 47UF  ±20% , 10V 3528, 35 mOhm</v>
          </cell>
          <cell r="M222">
            <v>1.1499999999999999</v>
          </cell>
          <cell r="N222">
            <v>1.1200000000000001</v>
          </cell>
          <cell r="O222">
            <v>31567.499999999996</v>
          </cell>
          <cell r="P222">
            <v>30744.000000000004</v>
          </cell>
        </row>
        <row r="223">
          <cell r="G223" t="str">
            <v>GRM188R61E225ME84D</v>
          </cell>
          <cell r="H223" t="str">
            <v xml:space="preserve"> CAP-CER, SMD, 2.2UF  ±20% , 25V , 0603, X5R </v>
          </cell>
          <cell r="I223" t="str">
            <v>TDK Corporation</v>
          </cell>
          <cell r="J223" t="str">
            <v>C1608X5R1E225M080AB</v>
          </cell>
          <cell r="K223" t="str">
            <v>Taiyo Yuden</v>
          </cell>
          <cell r="L223" t="str">
            <v>TMK107BBJ225MAHT</v>
          </cell>
          <cell r="M223">
            <v>0.28000000000000003</v>
          </cell>
          <cell r="N223">
            <v>0.19</v>
          </cell>
          <cell r="O223">
            <v>7686.0000000000009</v>
          </cell>
          <cell r="P223">
            <v>5215.5</v>
          </cell>
        </row>
        <row r="224">
          <cell r="G224" t="str">
            <v>CBR04C220F2GAC</v>
          </cell>
          <cell r="H224" t="str">
            <v xml:space="preserve"> CAP-CER, SMD, 22PF ,±1% , 200V  0402, C0G/NP0</v>
          </cell>
          <cell r="I224" t="str">
            <v>American Technical Ceramics</v>
          </cell>
          <cell r="J224" t="str">
            <v>600L220FT200T</v>
          </cell>
          <cell r="K224" t="str">
            <v>Murata Electronics North America</v>
          </cell>
          <cell r="L224" t="str">
            <v>GQM1555C2D220FB01D</v>
          </cell>
          <cell r="M224">
            <v>0.84</v>
          </cell>
          <cell r="N224">
            <v>0.55400000000000005</v>
          </cell>
          <cell r="O224">
            <v>23058</v>
          </cell>
          <cell r="P224">
            <v>15207.300000000001</v>
          </cell>
        </row>
        <row r="225">
          <cell r="G225" t="str">
            <v>04025U100GAT2A</v>
          </cell>
          <cell r="H225" t="str">
            <v xml:space="preserve"> CAP-CER, SMD, 10PF  ±2% , 50V, 0402, C0G/NP0</v>
          </cell>
          <cell r="I225" t="str">
            <v>;Murata Electronics North America</v>
          </cell>
          <cell r="J225" t="str">
            <v>GCM1555C1H100GA16D</v>
          </cell>
          <cell r="K225" t="str">
            <v>Yageo</v>
          </cell>
          <cell r="L225" t="str">
            <v>CC0402GRNPO9BN100</v>
          </cell>
          <cell r="M225">
            <v>0.25</v>
          </cell>
          <cell r="N225">
            <v>0.17299999999999999</v>
          </cell>
          <cell r="O225">
            <v>6862.5</v>
          </cell>
          <cell r="P225">
            <v>4748.8499999999995</v>
          </cell>
        </row>
        <row r="226">
          <cell r="G226" t="str">
            <v>GRM216R61E105KA12</v>
          </cell>
          <cell r="H226" t="str">
            <v xml:space="preserve"> CAP-CER, SMD, 1UF  ±10% , 25V , 0805, X5R </v>
          </cell>
          <cell r="I226" t="str">
            <v>Taiyo Yuden</v>
          </cell>
          <cell r="J226" t="str">
            <v>TMK212BJ105KG-T</v>
          </cell>
          <cell r="K226" t="str">
            <v>Yageo</v>
          </cell>
          <cell r="L226" t="str">
            <v>CC0805KKX5R8BB105</v>
          </cell>
          <cell r="M226">
            <v>0.37</v>
          </cell>
          <cell r="N226">
            <v>0.255</v>
          </cell>
          <cell r="O226">
            <v>10156.5</v>
          </cell>
          <cell r="P226">
            <v>6999.75</v>
          </cell>
        </row>
        <row r="227">
          <cell r="G227" t="str">
            <v>CBR04C101F3GAC</v>
          </cell>
          <cell r="H227" t="str">
            <v xml:space="preserve"> CAP-CER, SMD, 100PF  ,±1%, 25V  0402, C0G/NP0</v>
          </cell>
          <cell r="I227" t="str">
            <v>Vishay Vitramon</v>
          </cell>
          <cell r="J227" t="str">
            <v>VJ0402A101FXXPW1BC</v>
          </cell>
          <cell r="K227" t="str">
            <v>AVX Corporation</v>
          </cell>
          <cell r="L227" t="str">
            <v>04023A101FAT2A</v>
          </cell>
          <cell r="M227">
            <v>0.45</v>
          </cell>
          <cell r="N227">
            <v>0.25800000000000001</v>
          </cell>
          <cell r="O227">
            <v>12352.5</v>
          </cell>
          <cell r="P227">
            <v>7082.0999999999995</v>
          </cell>
        </row>
        <row r="228">
          <cell r="G228" t="str">
            <v>GJM1555C1HR50BB01D</v>
          </cell>
          <cell r="H228" t="str">
            <v xml:space="preserve"> CAP-CER, SMD, 0.5PF   ±0.1pF , 50V, 0402, C0G/NP0</v>
          </cell>
          <cell r="I228" t="str">
            <v>TDK Corporation</v>
          </cell>
          <cell r="J228" t="str">
            <v>C1005C0G1H0R5B050BA</v>
          </cell>
          <cell r="K228" t="str">
            <v>Taiyo Yuden</v>
          </cell>
          <cell r="L228" t="str">
            <v>UVK105CG0R5BW-F</v>
          </cell>
          <cell r="M228">
            <v>0.19</v>
          </cell>
          <cell r="N228">
            <v>0.13</v>
          </cell>
          <cell r="O228">
            <v>5215.5</v>
          </cell>
          <cell r="P228">
            <v>3568.5</v>
          </cell>
        </row>
        <row r="229">
          <cell r="G229" t="str">
            <v>EMK107SD103JAT</v>
          </cell>
          <cell r="H229" t="str">
            <v xml:space="preserve"> CAP-CER, SMD, 10000PF  ±5% , 16V, 0603 ,Low Distortion</v>
          </cell>
          <cell r="M229">
            <v>0.33</v>
          </cell>
          <cell r="N229">
            <v>0.16200000000000001</v>
          </cell>
          <cell r="O229">
            <v>9058.5</v>
          </cell>
          <cell r="P229">
            <v>4446.8999999999996</v>
          </cell>
        </row>
        <row r="230">
          <cell r="G230" t="str">
            <v xml:space="preserve">C2012X5R1E106K085AC </v>
          </cell>
          <cell r="H230" t="str">
            <v>CAP-CER, SMD, 10UF, ±10% , 25V , 0805, X5R</v>
          </cell>
          <cell r="I230" t="str">
            <v>Samsung Electro-Mechanics</v>
          </cell>
          <cell r="J230" t="str">
            <v>CL21A106KAYNNNE</v>
          </cell>
          <cell r="K230" t="str">
            <v>Murata Electronics North America</v>
          </cell>
          <cell r="L230" t="str">
            <v>GRM21BR61E106KA73L</v>
          </cell>
          <cell r="M230">
            <v>0.53</v>
          </cell>
          <cell r="N230">
            <v>0.378</v>
          </cell>
          <cell r="O230">
            <v>14548.5</v>
          </cell>
          <cell r="P230">
            <v>10376.1</v>
          </cell>
        </row>
        <row r="231">
          <cell r="G231" t="str">
            <v>600L1R5BT200T</v>
          </cell>
          <cell r="H231" t="str">
            <v xml:space="preserve"> CAP-CER, SMD, 1.5PF  ±0.1pF , 200V  0402, C0G/NP0</v>
          </cell>
          <cell r="I231" t="str">
            <v>KEMET</v>
          </cell>
          <cell r="J231" t="str">
            <v>CBR04C159B2GAC</v>
          </cell>
          <cell r="K231" t="str">
            <v xml:space="preserve"> Vishay Vitramon</v>
          </cell>
          <cell r="L231" t="str">
            <v>VJ0402D1R5BXCAJ</v>
          </cell>
          <cell r="M231">
            <v>0.94</v>
          </cell>
          <cell r="N231">
            <v>0.58799999999999997</v>
          </cell>
          <cell r="O231">
            <v>25803</v>
          </cell>
          <cell r="P231">
            <v>16140.6</v>
          </cell>
        </row>
        <row r="232">
          <cell r="G232" t="str">
            <v>500R07S3R3BV4T</v>
          </cell>
          <cell r="H232" t="str">
            <v xml:space="preserve"> CAP-CER, SMD, 3.3PF  ±0.1pF , 50V, 0402, C0G/NP0</v>
          </cell>
          <cell r="I232" t="str">
            <v>Murata Electronics North America</v>
          </cell>
          <cell r="J232" t="str">
            <v>GJM1555C1H3R3BB01D</v>
          </cell>
          <cell r="K232" t="str">
            <v>Yageo</v>
          </cell>
          <cell r="L232" t="str">
            <v>CC0402BRNPO9BN3R3</v>
          </cell>
          <cell r="M232">
            <v>0.27</v>
          </cell>
          <cell r="N232">
            <v>0.13600000000000001</v>
          </cell>
          <cell r="O232">
            <v>7411.5</v>
          </cell>
          <cell r="P232">
            <v>3733.2</v>
          </cell>
        </row>
        <row r="233">
          <cell r="G233" t="str">
            <v>TMK105SD102JV-F</v>
          </cell>
          <cell r="H233" t="str">
            <v xml:space="preserve"> CAP-CER, SMD, 1000PF  ±5% , 25V , 0402</v>
          </cell>
          <cell r="I233" t="str">
            <v xml:space="preserve"> KEMET</v>
          </cell>
          <cell r="J233" t="str">
            <v>C0402C102J3GACTU</v>
          </cell>
          <cell r="K233" t="str">
            <v>Samsung Electro-Mechanics</v>
          </cell>
          <cell r="L233" t="str">
            <v>CL05C102JA5NNNC</v>
          </cell>
          <cell r="M233">
            <v>0.33</v>
          </cell>
          <cell r="N233">
            <v>0.126</v>
          </cell>
          <cell r="O233">
            <v>9058.5</v>
          </cell>
          <cell r="P233">
            <v>3458.7</v>
          </cell>
        </row>
        <row r="234">
          <cell r="G234" t="str">
            <v>GJM1555C1H2R2BB01D</v>
          </cell>
          <cell r="H234" t="str">
            <v xml:space="preserve"> CAP-CER, SMD, 2.2PF  ±0.1pF , 50V, 0402, C0G/NP0</v>
          </cell>
          <cell r="I234" t="str">
            <v>AVX Corporation</v>
          </cell>
          <cell r="J234" t="str">
            <v>04025A2R2BAT2A</v>
          </cell>
          <cell r="K234" t="str">
            <v>AVX Corporation</v>
          </cell>
          <cell r="L234" t="str">
            <v>04025A2R2BAT2A</v>
          </cell>
          <cell r="M234">
            <v>0.19</v>
          </cell>
          <cell r="N234">
            <v>0.13</v>
          </cell>
          <cell r="O234">
            <v>5215.5</v>
          </cell>
          <cell r="P234">
            <v>3568.5</v>
          </cell>
        </row>
        <row r="235">
          <cell r="G235" t="str">
            <v>GJM1555C1HR80WB01D</v>
          </cell>
          <cell r="H235" t="str">
            <v xml:space="preserve"> CAP-CER, SMD, 0.8PF   ±0.05pFs , 50V, 0402, C0G/NP0</v>
          </cell>
          <cell r="I235" t="str">
            <v xml:space="preserve">  Johanson Technology Inc. </v>
          </cell>
          <cell r="J235" t="str">
            <v>500R07S0R8AV4T</v>
          </cell>
          <cell r="K235" t="str">
            <v>KEMET</v>
          </cell>
          <cell r="L235" t="str">
            <v>CBR04C808A5GAC</v>
          </cell>
          <cell r="M235">
            <v>0.31</v>
          </cell>
          <cell r="N235">
            <v>0.20599999999999999</v>
          </cell>
          <cell r="O235">
            <v>8509.5</v>
          </cell>
          <cell r="P235">
            <v>5654.7</v>
          </cell>
        </row>
        <row r="236">
          <cell r="G236" t="str">
            <v>GRM1555C1H2R7BA01D</v>
          </cell>
          <cell r="H236" t="str">
            <v xml:space="preserve"> CAP-CER, SMD, 2.7PF   ±0.1pF , 50V, 0402, C0G/NP0</v>
          </cell>
          <cell r="I236" t="str">
            <v>Samsung Electro-Mechanics</v>
          </cell>
          <cell r="J236" t="str">
            <v>CL05C2R7BB5NNNC</v>
          </cell>
          <cell r="K236" t="str">
            <v>AVX Corporation</v>
          </cell>
          <cell r="L236" t="str">
            <v>04025U2R7BAT2A</v>
          </cell>
          <cell r="M236">
            <v>0.1</v>
          </cell>
          <cell r="N236">
            <v>5.1999999999999998E-2</v>
          </cell>
          <cell r="O236">
            <v>2745</v>
          </cell>
          <cell r="P236">
            <v>1427.3999999999999</v>
          </cell>
        </row>
        <row r="237">
          <cell r="G237" t="str">
            <v>600L0R3BT200T</v>
          </cell>
          <cell r="H237" t="str">
            <v xml:space="preserve"> CAP-CER, SMD, 0.3PF  ±0.1pF , 200V  0402, C0G/NP0</v>
          </cell>
          <cell r="I237" t="str">
            <v>Vishay Vitramon</v>
          </cell>
          <cell r="J237" t="str">
            <v>VJ0402D0R3VXCAJ</v>
          </cell>
          <cell r="K237" t="str">
            <v>Murata Electronics North America</v>
          </cell>
          <cell r="L237" t="str">
            <v>GQM1555C2DR30WB01D</v>
          </cell>
          <cell r="M237">
            <v>0.85</v>
          </cell>
          <cell r="N237">
            <v>0.53400000000000003</v>
          </cell>
          <cell r="O237">
            <v>23332.5</v>
          </cell>
          <cell r="P237">
            <v>14658.3</v>
          </cell>
        </row>
        <row r="238">
          <cell r="G238" t="str">
            <v>GRM1555C1H3R9CA01D</v>
          </cell>
          <cell r="H238" t="str">
            <v xml:space="preserve"> CAP-CER, SMD, 3.9PF  ±0.25pF , 50V, 0402, C0G/NP0</v>
          </cell>
          <cell r="I238" t="str">
            <v>Yageo</v>
          </cell>
          <cell r="J238" t="str">
            <v>AC0402CRNPO9BN3R9</v>
          </cell>
          <cell r="K238" t="str">
            <v>AVX Corporation</v>
          </cell>
          <cell r="L238" t="str">
            <v>04025A3R9CAT2A</v>
          </cell>
          <cell r="M238">
            <v>0.1</v>
          </cell>
          <cell r="N238">
            <v>3.4000000000000002E-2</v>
          </cell>
          <cell r="O238">
            <v>2745</v>
          </cell>
          <cell r="P238">
            <v>933.3</v>
          </cell>
        </row>
        <row r="239">
          <cell r="G239" t="str">
            <v>GRM1555C1H5R6CA01J</v>
          </cell>
          <cell r="H239" t="str">
            <v xml:space="preserve"> CAP-CER, SMD, 5.6PF  ±0.25pF , 50V, 0402, C0G/NP0</v>
          </cell>
          <cell r="I239" t="str">
            <v>AVX Corporation</v>
          </cell>
          <cell r="J239" t="str">
            <v>04025U5R6CAT2A</v>
          </cell>
          <cell r="K239" t="str">
            <v>Samsung Electro-Mechanics</v>
          </cell>
          <cell r="L239" t="str">
            <v>CL05C5R6CB5NNNC</v>
          </cell>
          <cell r="M239">
            <v>0.1</v>
          </cell>
          <cell r="N239">
            <v>3.4000000000000002E-2</v>
          </cell>
          <cell r="O239">
            <v>2745</v>
          </cell>
          <cell r="P239">
            <v>933.3</v>
          </cell>
        </row>
        <row r="240">
          <cell r="G240" t="str">
            <v>GRM1555C1H102JA01D</v>
          </cell>
          <cell r="H240" t="str">
            <v xml:space="preserve"> CAP-CER, SMD, 1000PF  ±5% , 50V, 0402, C0G/NP0</v>
          </cell>
          <cell r="I240" t="str">
            <v>KEMET</v>
          </cell>
          <cell r="J240" t="str">
            <v>C0402C102J5GACTU</v>
          </cell>
          <cell r="K240" t="str">
            <v>TDK Corporation</v>
          </cell>
          <cell r="L240" t="str">
            <v xml:space="preserve">C1005C0G1H102J050BA </v>
          </cell>
          <cell r="M240">
            <v>0.1</v>
          </cell>
          <cell r="N240">
            <v>2.1000000000000001E-2</v>
          </cell>
          <cell r="O240">
            <v>2745</v>
          </cell>
          <cell r="P240">
            <v>576.45000000000005</v>
          </cell>
        </row>
        <row r="241">
          <cell r="G241" t="str">
            <v>C1608X5R1C475K080AC</v>
          </cell>
          <cell r="H241" t="str">
            <v xml:space="preserve"> CAP-CER, SMD, 4.7UF,  ±10% , 50V, 0603, X5R </v>
          </cell>
          <cell r="I241" t="str">
            <v>Murata Electronics North America</v>
          </cell>
          <cell r="J241" t="str">
            <v>GRT188R61C475KE13D</v>
          </cell>
          <cell r="K241" t="str">
            <v>Taiyo Yuden</v>
          </cell>
          <cell r="L241" t="str">
            <v>EMK107ABJ475KA-T</v>
          </cell>
          <cell r="M241">
            <v>0.28999999999999998</v>
          </cell>
          <cell r="N241">
            <v>0.24</v>
          </cell>
          <cell r="O241">
            <v>7960.5</v>
          </cell>
          <cell r="P241">
            <v>6588</v>
          </cell>
        </row>
        <row r="242">
          <cell r="G242" t="str">
            <v>04025C102MBT2A</v>
          </cell>
          <cell r="H242" t="str">
            <v xml:space="preserve"> CAP-CER, SMD, 1000pF   , 20% , 50V, 0402, X7R </v>
          </cell>
          <cell r="I242" t="str">
            <v>KEMET</v>
          </cell>
          <cell r="J242" t="str">
            <v>C0402C102M5RAC7867</v>
          </cell>
          <cell r="K242" t="str">
            <v xml:space="preserve"> TDK Corporation</v>
          </cell>
          <cell r="L242" t="str">
            <v>CGA2B2X7R1H102M050BE</v>
          </cell>
          <cell r="M242">
            <v>7.5999999999999998E-2</v>
          </cell>
          <cell r="N242">
            <v>4.2000000000000003E-2</v>
          </cell>
          <cell r="O242">
            <v>2086.1999999999998</v>
          </cell>
          <cell r="P242">
            <v>1152.9000000000001</v>
          </cell>
        </row>
        <row r="243">
          <cell r="G243" t="str">
            <v>CBR04C680F3GAC</v>
          </cell>
          <cell r="H243" t="str">
            <v>CAP-CER, SMD, 68PF  , ±1% , 25V  , 0402 , C0G, NP0</v>
          </cell>
          <cell r="I243" t="str">
            <v>Vishay Vitramon</v>
          </cell>
          <cell r="J243" t="str">
            <v>VJ0402A680FXXPW1BC</v>
          </cell>
          <cell r="K243" t="str">
            <v>AVX Corporation</v>
          </cell>
          <cell r="L243" t="str">
            <v>04023A680FAT2A</v>
          </cell>
          <cell r="M243">
            <v>0.47</v>
          </cell>
          <cell r="N243">
            <v>0.27500000000000002</v>
          </cell>
          <cell r="O243">
            <v>12901.5</v>
          </cell>
          <cell r="P243">
            <v>7548.7500000000009</v>
          </cell>
        </row>
        <row r="244">
          <cell r="G244" t="str">
            <v>GJM1555C1H4R7WB01D</v>
          </cell>
          <cell r="H244" t="str">
            <v xml:space="preserve"> CAP-CER, SMD, 4.7PF,  ±0.05pF , 50V, 0402, C0G/NP0</v>
          </cell>
          <cell r="I244" t="str">
            <v>KEMET</v>
          </cell>
          <cell r="J244" t="str">
            <v>CBR04C479A5GAC</v>
          </cell>
          <cell r="K244" t="str">
            <v>Johanson Technology Inc.</v>
          </cell>
          <cell r="L244" t="str">
            <v>500R07S4R7AV4T</v>
          </cell>
          <cell r="M244">
            <v>0.31</v>
          </cell>
          <cell r="N244">
            <v>0.20599999999999999</v>
          </cell>
          <cell r="O244">
            <v>8509.5</v>
          </cell>
          <cell r="P244">
            <v>5654.7</v>
          </cell>
        </row>
        <row r="245">
          <cell r="G245" t="str">
            <v>251R14S560JV4T</v>
          </cell>
          <cell r="H245" t="str">
            <v xml:space="preserve"> CAP-CER, SMD, 56PF,  ±5% , 250V , 0603, C0G/NP0</v>
          </cell>
          <cell r="I245" t="str">
            <v>Taiyo Yuden</v>
          </cell>
          <cell r="J245" t="str">
            <v>QVS107CG560JCHT</v>
          </cell>
          <cell r="K245" t="str">
            <v>Murata Electronics North America</v>
          </cell>
          <cell r="L245" t="str">
            <v>GQM1875C2E560JB12D</v>
          </cell>
          <cell r="M245">
            <v>0.41</v>
          </cell>
          <cell r="N245">
            <v>0.217</v>
          </cell>
          <cell r="O245">
            <v>11254.5</v>
          </cell>
          <cell r="P245">
            <v>5956.65</v>
          </cell>
        </row>
        <row r="246">
          <cell r="G246" t="str">
            <v>GRM1555C1H6R8BA01D</v>
          </cell>
          <cell r="H246" t="str">
            <v xml:space="preserve"> CAP-CER, SMD, 6.8PF  ±0.1pF , 50V, 0402, C0G/NP0</v>
          </cell>
          <cell r="I246" t="str">
            <v xml:space="preserve"> Yageo</v>
          </cell>
          <cell r="J246" t="str">
            <v>CC0402BRNPO9BN6R8</v>
          </cell>
          <cell r="K246" t="str">
            <v>Samsung Electro-Mechanics</v>
          </cell>
          <cell r="L246" t="str">
            <v>CL05C6R8BB5NNNC</v>
          </cell>
          <cell r="M246">
            <v>0.1</v>
          </cell>
          <cell r="N246">
            <v>5.1999999999999998E-2</v>
          </cell>
          <cell r="O246">
            <v>2745</v>
          </cell>
          <cell r="P246">
            <v>1427.3999999999999</v>
          </cell>
        </row>
        <row r="247">
          <cell r="G247" t="str">
            <v>CL10C151JB8NNNC</v>
          </cell>
          <cell r="H247" t="str">
            <v xml:space="preserve"> CAP-CER, SMD, 150PF  ±5% , 50V, 0603, C0G/NP0</v>
          </cell>
          <cell r="I247" t="str">
            <v>KEMET</v>
          </cell>
          <cell r="J247" t="str">
            <v>C0603X151J5GAC7867</v>
          </cell>
          <cell r="K247" t="str">
            <v>TDK Corporation</v>
          </cell>
          <cell r="L247" t="str">
            <v>CGA3E2C0G1H151J080AD</v>
          </cell>
          <cell r="M247">
            <v>0.1</v>
          </cell>
          <cell r="N247">
            <v>5.8000000000000003E-2</v>
          </cell>
          <cell r="O247">
            <v>2745</v>
          </cell>
          <cell r="P247">
            <v>1592.1</v>
          </cell>
        </row>
        <row r="248">
          <cell r="G248" t="str">
            <v>GRM1555C1H180FA01D</v>
          </cell>
          <cell r="H248" t="str">
            <v>CAP-CER, SMD, 18PF , ±1% , 50V , 0402 , C0G, NP0</v>
          </cell>
          <cell r="I248" t="str">
            <v>KEMET</v>
          </cell>
          <cell r="J248" t="str">
            <v>CBR04C180F5GAC</v>
          </cell>
          <cell r="K248" t="str">
            <v>AVX Corporation</v>
          </cell>
          <cell r="L248" t="str">
            <v>04025A180FAT2A</v>
          </cell>
          <cell r="M248">
            <v>0.1</v>
          </cell>
          <cell r="N248">
            <v>6.4000000000000001E-2</v>
          </cell>
          <cell r="O248">
            <v>2745</v>
          </cell>
          <cell r="P248">
            <v>1756.8</v>
          </cell>
        </row>
        <row r="249">
          <cell r="G249" t="str">
            <v>500R07S8R2CV4T</v>
          </cell>
          <cell r="H249" t="str">
            <v xml:space="preserve"> CAP-CER, SMD, 8.2PF±0.25pF, , 50V, 0402, C0G/NP0</v>
          </cell>
          <cell r="I249" t="str">
            <v>Vishay Vitramon</v>
          </cell>
          <cell r="J249" t="str">
            <v>VJ0402D8R2CLAAP</v>
          </cell>
          <cell r="M249">
            <v>0.23</v>
          </cell>
          <cell r="N249">
            <v>0.10199999999999999</v>
          </cell>
          <cell r="O249">
            <v>6313.5</v>
          </cell>
          <cell r="P249">
            <v>2799.9</v>
          </cell>
        </row>
        <row r="250">
          <cell r="G250" t="str">
            <v>GRM1555C1H1R0BB01D</v>
          </cell>
          <cell r="H250" t="str">
            <v xml:space="preserve"> CAP-CER, SMD, 1PF , ±0.25pF  , 50V, 0402, C0G/NP0</v>
          </cell>
          <cell r="I250" t="str">
            <v>Vishay Vitramon</v>
          </cell>
          <cell r="J250" t="str">
            <v>VJ0402A1R0CNAAJ</v>
          </cell>
          <cell r="K250" t="str">
            <v xml:space="preserve">  Yageo </v>
          </cell>
          <cell r="L250" t="str">
            <v>AC0402CRNPO9BN1R0</v>
          </cell>
          <cell r="M250">
            <v>0.1</v>
          </cell>
          <cell r="N250">
            <v>6.4000000000000001E-2</v>
          </cell>
          <cell r="O250">
            <v>2745</v>
          </cell>
          <cell r="P250">
            <v>1756.8</v>
          </cell>
        </row>
        <row r="251">
          <cell r="G251" t="str">
            <v>C1608X5R1A106M080AC</v>
          </cell>
          <cell r="H251" t="str">
            <v xml:space="preserve"> CAP-CER, SMD, 10UF , ±20% , 10V ,  0603,  X5R </v>
          </cell>
          <cell r="I251" t="str">
            <v>KEMET</v>
          </cell>
          <cell r="J251" t="str">
            <v>C0603C106M8PAC7867</v>
          </cell>
          <cell r="K251" t="str">
            <v xml:space="preserve"> Murata Electronics North America</v>
          </cell>
          <cell r="L251" t="str">
            <v>GRM188R61A106MAALD</v>
          </cell>
          <cell r="M251">
            <v>0.47</v>
          </cell>
          <cell r="N251">
            <v>0.32300000000000001</v>
          </cell>
          <cell r="O251">
            <v>12901.5</v>
          </cell>
          <cell r="P251">
            <v>8866.35</v>
          </cell>
        </row>
        <row r="252">
          <cell r="G252" t="str">
            <v>GRM1555C1H120FA01D</v>
          </cell>
          <cell r="H252" t="str">
            <v xml:space="preserve"> CAP-CER, SMD, 12PF±1%, , 50V, 0402, C0G/NP0</v>
          </cell>
          <cell r="I252" t="str">
            <v>KEMET</v>
          </cell>
          <cell r="J252" t="str">
            <v>CBR04C120F5GAC</v>
          </cell>
          <cell r="K252" t="str">
            <v>Yageo</v>
          </cell>
          <cell r="L252" t="str">
            <v>CC0402FRNPO9BN120</v>
          </cell>
          <cell r="M252">
            <v>0.1</v>
          </cell>
          <cell r="N252">
            <v>7.0000000000000007E-2</v>
          </cell>
          <cell r="O252">
            <v>2745</v>
          </cell>
          <cell r="P252">
            <v>1921.5000000000002</v>
          </cell>
        </row>
        <row r="253">
          <cell r="G253" t="str">
            <v>GRM1885C1H182GA01D</v>
          </cell>
          <cell r="H253" t="str">
            <v xml:space="preserve"> CAP-CER,  SMD, 1800PF          ,  ±2%       , 0603     50V       C0G/NP0     </v>
          </cell>
          <cell r="I253" t="str">
            <v>KEMET</v>
          </cell>
          <cell r="J253" t="str">
            <v>C0603C182G5GACTU</v>
          </cell>
          <cell r="M253">
            <v>0.26</v>
          </cell>
          <cell r="N253">
            <v>0.18</v>
          </cell>
          <cell r="O253">
            <v>7137</v>
          </cell>
          <cell r="P253">
            <v>4941</v>
          </cell>
        </row>
        <row r="254">
          <cell r="G254" t="str">
            <v>GRM1555C1H560JA01D</v>
          </cell>
          <cell r="H254" t="str">
            <v xml:space="preserve"> CAP-CER,  SMD, 56PF         , ±5%       , 0402    25V      C0G/NP0     </v>
          </cell>
          <cell r="I254" t="str">
            <v>AVX Corporation</v>
          </cell>
          <cell r="J254" t="str">
            <v>04023A560JAT2A</v>
          </cell>
          <cell r="K254" t="str">
            <v>Vishay Vitramon</v>
          </cell>
          <cell r="L254" t="str">
            <v>GA0402A560JXXAP31G</v>
          </cell>
          <cell r="M254">
            <v>0.1</v>
          </cell>
          <cell r="N254">
            <v>3.5999999999999997E-2</v>
          </cell>
          <cell r="O254">
            <v>2745</v>
          </cell>
          <cell r="P254">
            <v>988.19999999999982</v>
          </cell>
        </row>
        <row r="255">
          <cell r="G255" t="str">
            <v>GRM1555C1H121JA01J</v>
          </cell>
          <cell r="H255" t="str">
            <v xml:space="preserve"> CAP-CER,  SMD, 120PF        , ±5%       , 0402    50V      C0G/NP0     </v>
          </cell>
          <cell r="I255" t="str">
            <v>KEMET</v>
          </cell>
          <cell r="J255" t="str">
            <v>C0402C121J5GACAUTO</v>
          </cell>
          <cell r="K255" t="str">
            <v>TDK Corporation</v>
          </cell>
          <cell r="L255" t="str">
            <v>C1005C0G1H121J050BA</v>
          </cell>
          <cell r="M255">
            <v>0.1</v>
          </cell>
          <cell r="N255">
            <v>6.5000000000000002E-2</v>
          </cell>
          <cell r="O255">
            <v>2745</v>
          </cell>
          <cell r="P255">
            <v>1784.25</v>
          </cell>
        </row>
        <row r="256">
          <cell r="G256" t="str">
            <v>0402YJ100GBSTR</v>
          </cell>
          <cell r="H256" t="str">
            <v xml:space="preserve"> CAP-CER,  SMD, 10pF        , ±2%       , 0402    16V      C0G/NP0     </v>
          </cell>
          <cell r="M256">
            <v>0.97</v>
          </cell>
          <cell r="N256">
            <v>0.74</v>
          </cell>
          <cell r="O256">
            <v>26626.5</v>
          </cell>
          <cell r="P256">
            <v>20313</v>
          </cell>
        </row>
        <row r="257">
          <cell r="G257" t="str">
            <v>CLA4606-085LF</v>
          </cell>
          <cell r="H257" t="str">
            <v>DIODE-RF, DIODE RF PIN 75V 1.5A 3QFN</v>
          </cell>
          <cell r="M257">
            <v>2.02</v>
          </cell>
          <cell r="N257">
            <v>1.8129999999999999</v>
          </cell>
          <cell r="O257">
            <v>55449</v>
          </cell>
          <cell r="P257">
            <v>49766.85</v>
          </cell>
        </row>
        <row r="258">
          <cell r="G258" t="str">
            <v>APTF1616SEEZGKQBKC</v>
          </cell>
          <cell r="H258" t="str">
            <v>LED-SMD, 2V Red, 3.3V Green, 3.3V Blue , 20mA Red, 20mA Green, 20mA Blue , 0606</v>
          </cell>
          <cell r="M258">
            <v>0.97</v>
          </cell>
          <cell r="N258">
            <v>0.75</v>
          </cell>
          <cell r="O258">
            <v>26626.5</v>
          </cell>
          <cell r="P258">
            <v>20587.5</v>
          </cell>
        </row>
        <row r="259">
          <cell r="G259" t="str">
            <v>LFCN-530+</v>
          </cell>
          <cell r="H259" t="str">
            <v>FILTER-SMD, IC LOW PASS FILTER DC to 530MHz, 50 Ohm</v>
          </cell>
          <cell r="M259">
            <v>9.3800000000000008</v>
          </cell>
          <cell r="N259">
            <v>7.52</v>
          </cell>
          <cell r="O259">
            <v>257481.00000000003</v>
          </cell>
          <cell r="P259">
            <v>206424</v>
          </cell>
        </row>
        <row r="260">
          <cell r="G260" t="str">
            <v>885062</v>
          </cell>
          <cell r="H260" t="str">
            <v>FILTER-SMD, Signal Conditioning 2441 BW 82MHz Saw filter, 2441</v>
          </cell>
          <cell r="M260">
            <v>2.59</v>
          </cell>
          <cell r="N260">
            <v>2.23</v>
          </cell>
          <cell r="O260">
            <v>71095.5</v>
          </cell>
          <cell r="P260">
            <v>61213.5</v>
          </cell>
        </row>
        <row r="261">
          <cell r="G261" t="str">
            <v>TA1686A</v>
          </cell>
          <cell r="H261" t="str">
            <v>FILTER-SMD, Signal Conditioning 1210 BW 82MHz Saw filter, 1210</v>
          </cell>
          <cell r="O261">
            <v>0</v>
          </cell>
          <cell r="P261">
            <v>58624</v>
          </cell>
        </row>
        <row r="262">
          <cell r="G262" t="str">
            <v>BLM18PG331SN1D</v>
          </cell>
          <cell r="H262" t="str">
            <v>FB, 330 Ohms @ 100MHz , 1.2A , 0603 1LN</v>
          </cell>
          <cell r="M262">
            <v>0.1</v>
          </cell>
          <cell r="N262">
            <v>7.5999999999999998E-2</v>
          </cell>
          <cell r="O262">
            <v>2745</v>
          </cell>
          <cell r="P262">
            <v>2086.1999999999998</v>
          </cell>
        </row>
        <row r="263">
          <cell r="G263" t="str">
            <v>310-87-105-41-001101</v>
          </cell>
          <cell r="H263" t="str">
            <v>CON-DIP, 5 poisition socket connector 0.1''(2.54mm) throgh hole gold.</v>
          </cell>
          <cell r="M263">
            <v>0.36</v>
          </cell>
          <cell r="N263">
            <v>0.34100000000000003</v>
          </cell>
          <cell r="O263">
            <v>9882</v>
          </cell>
          <cell r="P263">
            <v>9360.4500000000007</v>
          </cell>
        </row>
        <row r="264">
          <cell r="G264" t="str">
            <v>0714390464</v>
          </cell>
          <cell r="H264" t="str">
            <v>CON-SMD, 64 position connector plug, center strip contacts surface mount gold</v>
          </cell>
          <cell r="M264">
            <v>5.81</v>
          </cell>
          <cell r="N264">
            <v>5.58</v>
          </cell>
          <cell r="O264">
            <v>159484.49999999997</v>
          </cell>
          <cell r="P264">
            <v>153171</v>
          </cell>
        </row>
        <row r="265">
          <cell r="G265" t="str">
            <v>0302CS-7N4XJLU</v>
          </cell>
          <cell r="H265" t="str">
            <v xml:space="preserve">IND-SMD, FIX IND 7.4nH,  5%, 0302, 690 mA ,   112 mOhm </v>
          </cell>
          <cell r="M265">
            <v>1.42</v>
          </cell>
          <cell r="N265">
            <v>1.25</v>
          </cell>
          <cell r="O265">
            <v>38979</v>
          </cell>
          <cell r="P265">
            <v>34312.5</v>
          </cell>
        </row>
        <row r="266">
          <cell r="G266" t="str">
            <v>0603HP-22NXJEU</v>
          </cell>
          <cell r="H266" t="str">
            <v>IND-SMD, 22nH, 5%, 0603, 400mA, 700mOhm</v>
          </cell>
          <cell r="O266">
            <v>0</v>
          </cell>
          <cell r="P266">
            <v>25895</v>
          </cell>
        </row>
        <row r="267">
          <cell r="G267" t="str">
            <v>0402HP-15NXGLW</v>
          </cell>
          <cell r="H267" t="str">
            <v>IND-SMD, FIX IND 15 nH ,  02 %  , 0402 , 1.1 A ,   78 mOhms</v>
          </cell>
          <cell r="M267">
            <v>1.78</v>
          </cell>
          <cell r="N267">
            <v>1.56</v>
          </cell>
          <cell r="O267">
            <v>48861</v>
          </cell>
          <cell r="P267">
            <v>42822</v>
          </cell>
        </row>
        <row r="268">
          <cell r="G268" t="str">
            <v>LQP03TN9N1H02</v>
          </cell>
          <cell r="H268" t="str">
            <v>IND-SMD, FIX IND 9.1 nH  ,  3 % 0201, 250 mA  ,   700 mOhms</v>
          </cell>
          <cell r="M268">
            <v>0.1</v>
          </cell>
          <cell r="N268">
            <v>4.7E-2</v>
          </cell>
          <cell r="O268">
            <v>2745</v>
          </cell>
          <cell r="P268">
            <v>1290.1499999999999</v>
          </cell>
        </row>
        <row r="269">
          <cell r="G269" t="str">
            <v>LQP03TN6N8H02</v>
          </cell>
          <cell r="H269" t="str">
            <v>IND-SMD, FIX IND  6.8nH ,  ±3%, 0201  ,300mA  ,   600 mOhm</v>
          </cell>
          <cell r="M269">
            <v>0.1</v>
          </cell>
          <cell r="N269">
            <v>4.7E-2</v>
          </cell>
          <cell r="O269">
            <v>2745</v>
          </cell>
          <cell r="P269">
            <v>1290.1499999999999</v>
          </cell>
        </row>
        <row r="270">
          <cell r="G270" t="str">
            <v>0603HP-R22XGLU</v>
          </cell>
          <cell r="H270" t="str">
            <v xml:space="preserve">IND-SMD, FIX IND 220 nH ,  2 % , 0603 , 280  mA ,   2 Ohms </v>
          </cell>
          <cell r="M270">
            <v>1.5</v>
          </cell>
          <cell r="N270">
            <v>1.4</v>
          </cell>
          <cell r="O270">
            <v>41175</v>
          </cell>
          <cell r="P270">
            <v>38429.999999999993</v>
          </cell>
        </row>
        <row r="271">
          <cell r="G271" t="str">
            <v>0603LS-561XGLC</v>
          </cell>
          <cell r="H271" t="str">
            <v>IND-SMD, FIX IND 560 nH ,  2 % , 0603  , 550 mA  ,   440 mOhms</v>
          </cell>
          <cell r="M271">
            <v>1.54</v>
          </cell>
          <cell r="N271">
            <v>1.4</v>
          </cell>
          <cell r="O271">
            <v>42273</v>
          </cell>
          <cell r="P271">
            <v>38429.999999999993</v>
          </cell>
        </row>
        <row r="272">
          <cell r="G272" t="str">
            <v>0805HP-221XJRB</v>
          </cell>
          <cell r="H272" t="str">
            <v>IND-SMD, FIX IND 220 nH ,  5% , 0805 , 0.5 A ,   426 mOhms</v>
          </cell>
          <cell r="O272">
            <v>0</v>
          </cell>
          <cell r="P272">
            <v>27268</v>
          </cell>
        </row>
        <row r="273">
          <cell r="G273" t="str">
            <v>744786147A</v>
          </cell>
          <cell r="H273" t="str">
            <v>IND-SMD, FIX IND 47 nH ,  ±5%  ,0603, 400mA ,   400 MOHMs</v>
          </cell>
          <cell r="M273">
            <v>0.2</v>
          </cell>
          <cell r="N273">
            <v>0.185</v>
          </cell>
          <cell r="O273">
            <v>5490</v>
          </cell>
          <cell r="P273">
            <v>5078.25</v>
          </cell>
        </row>
        <row r="274">
          <cell r="G274" t="str">
            <v>IMC0805ERR12J01</v>
          </cell>
          <cell r="H274" t="str">
            <v>IND-SMD, FIX IND 120 nH ,  ±5%  ,0805 , 500mA  ,   480 mOhm</v>
          </cell>
          <cell r="M274">
            <v>0.13</v>
          </cell>
          <cell r="N274">
            <v>0.127</v>
          </cell>
          <cell r="O274">
            <v>3568.5</v>
          </cell>
          <cell r="P274">
            <v>3486.15</v>
          </cell>
        </row>
        <row r="275">
          <cell r="G275" t="str">
            <v>LQW18AN6N8C10D</v>
          </cell>
          <cell r="H275" t="str">
            <v>IND-SMD, FIX IND 6,8 nH , ±0.2nH  , 0603 , 900mA ,  45 mOhm</v>
          </cell>
          <cell r="M275">
            <v>0.2</v>
          </cell>
          <cell r="N275">
            <v>0.17899999999999999</v>
          </cell>
          <cell r="O275">
            <v>5490</v>
          </cell>
          <cell r="P275">
            <v>4913.55</v>
          </cell>
        </row>
        <row r="276">
          <cell r="G276" t="str">
            <v>0805HP-56NXJRB</v>
          </cell>
          <cell r="H276" t="str">
            <v>IND-SMD, FIX IND 56 nH , 5 %  , 0805 , 0.95 A  ,   122 mOhms</v>
          </cell>
          <cell r="O276">
            <v>0</v>
          </cell>
          <cell r="P276">
            <v>27268</v>
          </cell>
        </row>
        <row r="277">
          <cell r="G277" t="str">
            <v>0805HP-151XJRB</v>
          </cell>
          <cell r="H277" t="str">
            <v>IND-SMD, FIX IND 150 nH , 5 %  , 0805 , 0.6 A  ,   288 mOhms</v>
          </cell>
          <cell r="O277">
            <v>0</v>
          </cell>
          <cell r="P277">
            <v>27268</v>
          </cell>
        </row>
        <row r="278">
          <cell r="G278" t="str">
            <v>LQW15AN5N6C10D</v>
          </cell>
          <cell r="H278" t="str">
            <v xml:space="preserve">IND-SMD, FIX IND 5,6 nH ,  0.2 nH  ,0402  ,.800 mA ,  51 mOhms </v>
          </cell>
          <cell r="M278">
            <v>0.21</v>
          </cell>
          <cell r="N278">
            <v>0.187</v>
          </cell>
          <cell r="O278">
            <v>5764.5</v>
          </cell>
          <cell r="P278">
            <v>5133.1499999999996</v>
          </cell>
        </row>
        <row r="279">
          <cell r="G279" t="str">
            <v>0805HP-101XJRB</v>
          </cell>
          <cell r="H279" t="str">
            <v>IND-SMD, FIX IND 100 nH ,  5 %  , 0805 , 0.72 A  ,   220 mOhms</v>
          </cell>
          <cell r="O279">
            <v>0</v>
          </cell>
          <cell r="P279">
            <v>27268</v>
          </cell>
        </row>
        <row r="280">
          <cell r="G280" t="str">
            <v>0805HQ-18NXJEB</v>
          </cell>
          <cell r="H280" t="str">
            <v>IND-SMD, FIXED IND 18nH, 5%, 0805, 1400mA, 60mOhms</v>
          </cell>
          <cell r="O280">
            <v>0</v>
          </cell>
          <cell r="P280">
            <v>31902</v>
          </cell>
        </row>
        <row r="281">
          <cell r="G281" t="str">
            <v>0805CS-680XGLC</v>
          </cell>
          <cell r="H281" t="str">
            <v>IND-SMD, Fix IND 68nH, 2%, 0805, 0.5A, 380mOhms</v>
          </cell>
          <cell r="M281">
            <v>1.26</v>
          </cell>
          <cell r="N281">
            <v>1.17</v>
          </cell>
          <cell r="O281">
            <v>34587</v>
          </cell>
          <cell r="P281">
            <v>32116.5</v>
          </cell>
        </row>
        <row r="282">
          <cell r="G282" t="str">
            <v>0805HQ-16NXJEB</v>
          </cell>
          <cell r="H282" t="str">
            <v>IND-SMD, FIX IND 16 nH ,  5 % , 0805 , 1500mA ,   60 mOhms</v>
          </cell>
          <cell r="O282">
            <v>0</v>
          </cell>
          <cell r="P282">
            <v>31902</v>
          </cell>
        </row>
        <row r="283">
          <cell r="G283" t="str">
            <v>0805HQ-20NXJEB</v>
          </cell>
          <cell r="H283" t="str">
            <v>IND-SMD, FIX IND 20 nH ,  5 % , 0805 , 1400 mA ,   55 mOhms</v>
          </cell>
          <cell r="O283">
            <v>0</v>
          </cell>
          <cell r="P283">
            <v>31902</v>
          </cell>
        </row>
        <row r="284">
          <cell r="G284" t="str">
            <v>NPPC101KFXC-RC</v>
          </cell>
          <cell r="H284" t="str">
            <v xml:space="preserve">CON-SMD, CONN FMALE 10POS .1" SMD GOLD </v>
          </cell>
          <cell r="M284">
            <v>1.32</v>
          </cell>
          <cell r="N284">
            <v>1.1950000000000001</v>
          </cell>
          <cell r="O284">
            <v>36234</v>
          </cell>
          <cell r="P284">
            <v>32802.75</v>
          </cell>
        </row>
        <row r="285">
          <cell r="G285" t="str">
            <v>0853050232</v>
          </cell>
          <cell r="H285" t="str">
            <v>CON-SMD, CONN SMP PLUG STR 50 OHM , SMD</v>
          </cell>
          <cell r="M285">
            <v>4.87</v>
          </cell>
          <cell r="N285">
            <v>4.67</v>
          </cell>
          <cell r="O285">
            <v>133681.5</v>
          </cell>
          <cell r="P285">
            <v>128191.5</v>
          </cell>
        </row>
        <row r="286">
          <cell r="G286" t="str">
            <v>2N7002K-T1-E3</v>
          </cell>
          <cell r="H286" t="str">
            <v>MOS-FET, N-Channel, 60V, 300mA, SOT23</v>
          </cell>
          <cell r="M286">
            <v>0.27</v>
          </cell>
          <cell r="N286">
            <v>0.247</v>
          </cell>
          <cell r="O286">
            <v>7411.5</v>
          </cell>
          <cell r="P286">
            <v>6780.15</v>
          </cell>
        </row>
        <row r="287">
          <cell r="G287" t="str">
            <v>CRCW04021K80FKED</v>
          </cell>
          <cell r="H287" t="str">
            <v xml:space="preserve">RES-SMD, 1.8K  OHM 1%, 0402, 1/16W </v>
          </cell>
          <cell r="I287" t="str">
            <v>Yageo</v>
          </cell>
          <cell r="J287" t="str">
            <v>AC0402FR-071K8L</v>
          </cell>
          <cell r="K287" t="str">
            <v>Stackpole Electronics Inc.</v>
          </cell>
          <cell r="L287" t="str">
            <v>RMCF0402FT1K80</v>
          </cell>
          <cell r="M287">
            <v>0.1</v>
          </cell>
          <cell r="N287">
            <v>4.3999999999999997E-2</v>
          </cell>
          <cell r="O287">
            <v>2745</v>
          </cell>
          <cell r="P287">
            <v>1207.7999999999997</v>
          </cell>
        </row>
        <row r="288">
          <cell r="G288" t="str">
            <v>ERJ-2RKD49R9X</v>
          </cell>
          <cell r="H288" t="str">
            <v>RES-SMD, 49.9  OHM 0.5%, 0402, 1/16W</v>
          </cell>
          <cell r="I288" t="str">
            <v>Yageo</v>
          </cell>
          <cell r="J288" t="str">
            <v>RT0402DRE0749R9L</v>
          </cell>
          <cell r="K288" t="str">
            <v xml:space="preserve"> Stackpole Electronics Inc.</v>
          </cell>
          <cell r="L288" t="str">
            <v>RNCF0402DTC49R9</v>
          </cell>
          <cell r="M288">
            <v>0.12</v>
          </cell>
          <cell r="N288">
            <v>1.7000000000000001E-2</v>
          </cell>
          <cell r="O288">
            <v>3294</v>
          </cell>
          <cell r="P288">
            <v>466.65</v>
          </cell>
        </row>
        <row r="289">
          <cell r="G289" t="str">
            <v>CRCW04020000Z0ED</v>
          </cell>
          <cell r="H289" t="str">
            <v>RES-SMD, 0 OHM JUMPER, 0402, 1/5W</v>
          </cell>
          <cell r="I289" t="str">
            <v>Samsung Electro-Mechanics</v>
          </cell>
          <cell r="J289" t="str">
            <v>RC1005J000CS</v>
          </cell>
          <cell r="K289" t="str">
            <v>TE Connectivity Passive Product</v>
          </cell>
          <cell r="L289" t="str">
            <v>CRG0402ZR</v>
          </cell>
          <cell r="M289">
            <v>0.14000000000000001</v>
          </cell>
          <cell r="N289">
            <v>0.124</v>
          </cell>
          <cell r="O289">
            <v>3843.0000000000005</v>
          </cell>
          <cell r="P289">
            <v>3403.7999999999997</v>
          </cell>
        </row>
        <row r="290">
          <cell r="G290" t="str">
            <v>CRCW04025K10FKED</v>
          </cell>
          <cell r="H290" t="str">
            <v xml:space="preserve">RES-SMD, 5.1K  OHM 1%, 0402, 1/16W </v>
          </cell>
          <cell r="I290" t="str">
            <v xml:space="preserve"> Bourns Inc.</v>
          </cell>
          <cell r="J290" t="str">
            <v>CR0402-FX-5101GLF</v>
          </cell>
          <cell r="K290" t="str">
            <v xml:space="preserve"> Samsung Electro-Mechanics</v>
          </cell>
          <cell r="L290" t="str">
            <v>RC1005F512CS</v>
          </cell>
          <cell r="M290">
            <v>0.1</v>
          </cell>
          <cell r="N290">
            <v>2.5999999999999999E-2</v>
          </cell>
          <cell r="O290">
            <v>2745</v>
          </cell>
          <cell r="P290">
            <v>713.69999999999993</v>
          </cell>
        </row>
        <row r="291">
          <cell r="G291" t="str">
            <v>ERJ-3EKF1002V</v>
          </cell>
          <cell r="H291" t="str">
            <v xml:space="preserve">RES-SMD, 10K  OHM 1%, 0603, 1/10W </v>
          </cell>
          <cell r="I291" t="str">
            <v>Samsung Electro-Mechanics</v>
          </cell>
          <cell r="J291" t="str">
            <v>RC1608F103CS</v>
          </cell>
          <cell r="K291" t="str">
            <v>Rohm Semiconductor</v>
          </cell>
          <cell r="L291" t="str">
            <v>TRR03EZPF1002</v>
          </cell>
          <cell r="M291">
            <v>0.1</v>
          </cell>
          <cell r="N291">
            <v>7.9000000000000001E-2</v>
          </cell>
          <cell r="O291">
            <v>2745</v>
          </cell>
          <cell r="P291">
            <v>2168.5499999999997</v>
          </cell>
        </row>
        <row r="292">
          <cell r="G292" t="str">
            <v>CRCW040210K0FKED</v>
          </cell>
          <cell r="H292" t="str">
            <v xml:space="preserve">RES-SMD, 10K  OHM 1%, 0402 ,1/16W </v>
          </cell>
          <cell r="I292" t="str">
            <v>Stackpole Electronics Inc.</v>
          </cell>
          <cell r="J292" t="str">
            <v>RMCF0402FT10K0</v>
          </cell>
          <cell r="K292" t="str">
            <v>Rohm Semiconductor</v>
          </cell>
          <cell r="L292" t="str">
            <v>TRR01MZPF1002</v>
          </cell>
          <cell r="M292">
            <v>0.1</v>
          </cell>
          <cell r="N292">
            <v>2.5999999999999999E-2</v>
          </cell>
          <cell r="O292">
            <v>2745</v>
          </cell>
          <cell r="P292">
            <v>713.69999999999993</v>
          </cell>
        </row>
        <row r="293">
          <cell r="G293" t="str">
            <v>CRCW040210R0FKED</v>
          </cell>
          <cell r="H293" t="str">
            <v>RES-SMD, 10 OHM 1%, 0402, 1/16W</v>
          </cell>
          <cell r="I293" t="str">
            <v>Samsung Electro-Mechanics</v>
          </cell>
          <cell r="J293" t="str">
            <v>RC1005F100CS</v>
          </cell>
          <cell r="K293" t="str">
            <v xml:space="preserve"> Yageo</v>
          </cell>
          <cell r="L293" t="str">
            <v>AC0402FR-0710RL</v>
          </cell>
          <cell r="M293">
            <v>0.1</v>
          </cell>
          <cell r="N293">
            <v>2.5999999999999999E-2</v>
          </cell>
          <cell r="O293">
            <v>2745</v>
          </cell>
          <cell r="P293">
            <v>713.69999999999993</v>
          </cell>
        </row>
        <row r="294">
          <cell r="G294" t="str">
            <v>RC0603JR-07100RL</v>
          </cell>
          <cell r="H294" t="str">
            <v xml:space="preserve">RES-SMD, 100  OHM 5% 0603, 1/10W </v>
          </cell>
          <cell r="I294" t="str">
            <v>TE Connectivity Passive Product</v>
          </cell>
          <cell r="J294" t="str">
            <v>CRG0603F100R</v>
          </cell>
          <cell r="K294" t="str">
            <v>Vishay Beyschlag</v>
          </cell>
          <cell r="L294" t="str">
            <v>MCS04020C1000FE000</v>
          </cell>
          <cell r="M294">
            <v>0.1</v>
          </cell>
          <cell r="N294">
            <v>2.5999999999999999E-2</v>
          </cell>
          <cell r="O294">
            <v>2745</v>
          </cell>
          <cell r="P294">
            <v>713.69999999999993</v>
          </cell>
        </row>
        <row r="295">
          <cell r="G295" t="str">
            <v>RC0402FR-079K1L</v>
          </cell>
          <cell r="H295" t="str">
            <v xml:space="preserve">RES-SMD, 9.1K  OHM 1%, 0402, 1/16W </v>
          </cell>
          <cell r="I295" t="str">
            <v>Samsung Electro-Mechanics</v>
          </cell>
          <cell r="J295" t="str">
            <v>RC1005F912CS</v>
          </cell>
          <cell r="K295" t="str">
            <v xml:space="preserve"> Stackpole Electronics Inc.</v>
          </cell>
          <cell r="L295" t="str">
            <v>RMCF0402FT9K10</v>
          </cell>
          <cell r="M295">
            <v>0.1</v>
          </cell>
          <cell r="N295">
            <v>1.7999999999999999E-2</v>
          </cell>
          <cell r="O295">
            <v>2745</v>
          </cell>
          <cell r="P295">
            <v>494.09999999999991</v>
          </cell>
        </row>
        <row r="296">
          <cell r="G296" t="str">
            <v>CRCW04025R62FKED</v>
          </cell>
          <cell r="H296" t="str">
            <v xml:space="preserve">RES-SMD, 5.62 OHM 1%, 0402, 1/16W </v>
          </cell>
          <cell r="I296" t="str">
            <v>RES 5.62 OHM 1% 1/16W 0402</v>
          </cell>
          <cell r="J296" t="str">
            <v>RMCF0402FT5R62</v>
          </cell>
          <cell r="K296" t="str">
            <v>Samsung Electro-Mechanics</v>
          </cell>
          <cell r="L296" t="str">
            <v>RCS1005F5R62CS</v>
          </cell>
          <cell r="M296">
            <v>0.1</v>
          </cell>
          <cell r="N296">
            <v>4.3999999999999997E-2</v>
          </cell>
          <cell r="O296">
            <v>2745</v>
          </cell>
          <cell r="P296">
            <v>1207.7999999999997</v>
          </cell>
        </row>
        <row r="297">
          <cell r="G297" t="str">
            <v>CRCW04024K70FKED</v>
          </cell>
          <cell r="H297" t="str">
            <v xml:space="preserve">RES-SMD, 4.7K  OHM 1%, 0402, 1/16W </v>
          </cell>
          <cell r="I297" t="str">
            <v>Samsung Electro-Mechanics</v>
          </cell>
          <cell r="J297" t="str">
            <v>RC1005F472CS</v>
          </cell>
          <cell r="K297" t="str">
            <v>TE Connectivity Passive Product</v>
          </cell>
          <cell r="L297" t="str">
            <v>CRGCQ0402F4K7</v>
          </cell>
          <cell r="M297">
            <v>0.1</v>
          </cell>
          <cell r="N297">
            <v>2.5999999999999999E-2</v>
          </cell>
          <cell r="O297">
            <v>2745</v>
          </cell>
          <cell r="P297">
            <v>713.69999999999993</v>
          </cell>
        </row>
        <row r="298">
          <cell r="G298" t="str">
            <v>ERJ-3EKF90R9V</v>
          </cell>
          <cell r="H298" t="str">
            <v xml:space="preserve">RES-SMD, 90.9  OHM 1%, 0603, 1/10W  </v>
          </cell>
          <cell r="I298" t="str">
            <v>Vishay Dale</v>
          </cell>
          <cell r="J298" t="str">
            <v>CRCW060390R9FKEA</v>
          </cell>
          <cell r="K298" t="str">
            <v>Samsung Electro-Mechanics</v>
          </cell>
          <cell r="L298" t="str">
            <v>RC1608F90R9CS</v>
          </cell>
          <cell r="M298">
            <v>0.1</v>
          </cell>
          <cell r="N298">
            <v>7.9000000000000001E-2</v>
          </cell>
          <cell r="O298">
            <v>2745</v>
          </cell>
          <cell r="P298">
            <v>2168.5499999999997</v>
          </cell>
        </row>
        <row r="299">
          <cell r="G299" t="str">
            <v>CRCW0402560RFKED</v>
          </cell>
          <cell r="H299" t="str">
            <v xml:space="preserve">RES-SMD, 560  OHM 1%, 0402, 1/16W </v>
          </cell>
          <cell r="I299" t="str">
            <v>Samsung Electro-Mechanics</v>
          </cell>
          <cell r="J299" t="str">
            <v>RC1005F561CS</v>
          </cell>
          <cell r="K299" t="str">
            <v>Stackpole Electronics Inc.</v>
          </cell>
          <cell r="L299" t="str">
            <v>RMCF0402FT560R</v>
          </cell>
          <cell r="M299">
            <v>0.1</v>
          </cell>
          <cell r="N299">
            <v>4.3999999999999997E-2</v>
          </cell>
          <cell r="O299">
            <v>2745</v>
          </cell>
          <cell r="P299">
            <v>1207.7999999999997</v>
          </cell>
        </row>
        <row r="300">
          <cell r="G300" t="str">
            <v>RC0402JR0730RL</v>
          </cell>
          <cell r="H300" t="str">
            <v xml:space="preserve">RES-SMD, 30  OHM 5% , 0402, 1/16W </v>
          </cell>
          <cell r="I300" t="str">
            <v>Samsung Electro-Mechanics</v>
          </cell>
          <cell r="J300" t="str">
            <v>RCS1005J300CS</v>
          </cell>
          <cell r="K300" t="str">
            <v>Stackpole Electronics Inc.</v>
          </cell>
          <cell r="L300" t="str">
            <v>RMCF0402JT30R0</v>
          </cell>
          <cell r="M300">
            <v>0.1</v>
          </cell>
          <cell r="N300">
            <v>1.4999999999999999E-2</v>
          </cell>
          <cell r="O300">
            <v>2745</v>
          </cell>
          <cell r="P300">
            <v>411.75</v>
          </cell>
        </row>
        <row r="301">
          <cell r="G301" t="str">
            <v>TCM1-63AX+</v>
          </cell>
          <cell r="H301" t="str">
            <v>BALUN, BALUN 1:1, RFTRANSFORMER 10 to 6000MHz, SM50OHms, SMD</v>
          </cell>
          <cell r="M301">
            <v>6.95</v>
          </cell>
          <cell r="N301">
            <v>6.95</v>
          </cell>
          <cell r="O301">
            <v>190777.5</v>
          </cell>
          <cell r="P301">
            <v>169058</v>
          </cell>
        </row>
        <row r="302">
          <cell r="G302" t="str">
            <v>MS-162B(01)</v>
          </cell>
          <cell r="H302" t="str">
            <v xml:space="preserve">CON-SMD, CONN COAX SWITCH RCPT STR 50OHM </v>
          </cell>
          <cell r="M302">
            <v>3.48</v>
          </cell>
          <cell r="N302">
            <v>3.06</v>
          </cell>
          <cell r="O302">
            <v>95526</v>
          </cell>
          <cell r="P302">
            <v>83997</v>
          </cell>
        </row>
        <row r="303">
          <cell r="G303" t="str">
            <v>PIC24EP512GU810-I/PT</v>
          </cell>
          <cell r="H303" t="str">
            <v>IC, IC MCU 16BIT 512KB FLASH 100TQFP, -40°C ~ 85°C (TA)</v>
          </cell>
          <cell r="M303">
            <v>8.74</v>
          </cell>
          <cell r="N303">
            <v>8.61</v>
          </cell>
          <cell r="O303">
            <v>239913</v>
          </cell>
          <cell r="P303">
            <v>236344.5</v>
          </cell>
        </row>
        <row r="304">
          <cell r="G304" t="str">
            <v>ADF5355BCPZ</v>
          </cell>
          <cell r="H304" t="str">
            <v>IC, IC INTEGRATED SYNTH/VCO 32LFCSP, -40°C ~ 85°C</v>
          </cell>
          <cell r="M304">
            <v>66.84</v>
          </cell>
          <cell r="N304">
            <v>64.680000000000007</v>
          </cell>
          <cell r="O304">
            <v>1834758</v>
          </cell>
          <cell r="P304">
            <v>1775466.0000000002</v>
          </cell>
        </row>
        <row r="305">
          <cell r="G305" t="str">
            <v>ADF4355-3BCPZ</v>
          </cell>
          <cell r="H305" t="str">
            <v>IC, IC INTEGRATED SYNTH/VCO 32LFCSP, -40°C ~ 105°C</v>
          </cell>
          <cell r="M305">
            <v>41.24</v>
          </cell>
          <cell r="N305">
            <v>40.020000000000003</v>
          </cell>
          <cell r="O305">
            <v>1132038</v>
          </cell>
          <cell r="P305">
            <v>1098549.0000000002</v>
          </cell>
        </row>
        <row r="306">
          <cell r="G306" t="str">
            <v>SN74LVC2T45DCUR</v>
          </cell>
          <cell r="H306" t="str">
            <v>IC, IC BUS TRANSCVR 2B N-INV US8, -40°C ~ 85°C (TA)</v>
          </cell>
          <cell r="M306">
            <v>0.57999999999999996</v>
          </cell>
          <cell r="N306">
            <v>0.49</v>
          </cell>
          <cell r="O306">
            <v>15921</v>
          </cell>
          <cell r="P306">
            <v>13450.5</v>
          </cell>
        </row>
        <row r="307">
          <cell r="G307" t="str">
            <v>LHY-1H+</v>
          </cell>
          <cell r="H307" t="str">
            <v>IC, LNA wideband , 50 MHz to 6 GHz, -40°C to 85°C</v>
          </cell>
          <cell r="M307">
            <v>2.4500000000000002</v>
          </cell>
          <cell r="N307">
            <v>2.4500000000000002</v>
          </cell>
          <cell r="O307">
            <v>67252.500000000015</v>
          </cell>
          <cell r="P307">
            <v>66804</v>
          </cell>
        </row>
        <row r="308">
          <cell r="G308" t="str">
            <v>ADM7150ACPZ-5.0-R7</v>
          </cell>
          <cell r="H308" t="str">
            <v xml:space="preserve">IC,IC REG LINEAR 5V 800MA 8LFCSP , -40°C ~ 125°C </v>
          </cell>
          <cell r="M308">
            <v>8.1999999999999993</v>
          </cell>
          <cell r="N308">
            <v>7.37</v>
          </cell>
          <cell r="O308">
            <v>225089.99999999997</v>
          </cell>
          <cell r="P308">
            <v>202306.5</v>
          </cell>
        </row>
        <row r="309">
          <cell r="G309" t="str">
            <v>ADM7150ACPZ-3.3-R7</v>
          </cell>
          <cell r="H309" t="str">
            <v xml:space="preserve">IC, IC REG LINEAR 3.3V 800MA 8LFCSP, -40°C ~ 125°C </v>
          </cell>
          <cell r="M309">
            <v>8.1999999999999993</v>
          </cell>
          <cell r="N309">
            <v>7.37</v>
          </cell>
          <cell r="O309">
            <v>225089.99999999997</v>
          </cell>
          <cell r="P309">
            <v>202306.5</v>
          </cell>
        </row>
        <row r="310">
          <cell r="G310" t="str">
            <v>24LC02BT-I/SN</v>
          </cell>
          <cell r="H310" t="str">
            <v xml:space="preserve">IC, IC EEPROM 2K I2C 400KHZ 8SOIC , -40°C ~ 85°C (TA) </v>
          </cell>
          <cell r="M310">
            <v>0.23</v>
          </cell>
          <cell r="N310">
            <v>0.224</v>
          </cell>
          <cell r="O310">
            <v>6313.5</v>
          </cell>
          <cell r="P310">
            <v>6148.8</v>
          </cell>
        </row>
        <row r="311">
          <cell r="G311" t="str">
            <v>PGA-102+</v>
          </cell>
          <cell r="H311" t="str">
            <v>IC, Gainblock PAG-102+, -40°C to 85°C</v>
          </cell>
          <cell r="M311">
            <v>1.95</v>
          </cell>
          <cell r="N311">
            <v>1.95</v>
          </cell>
          <cell r="O311">
            <v>53527.5</v>
          </cell>
          <cell r="P311">
            <v>37901</v>
          </cell>
        </row>
        <row r="312">
          <cell r="G312" t="str">
            <v>HFCN-740+</v>
          </cell>
          <cell r="H312" t="str">
            <v>FILTER-SMD, High pass filter 740MHz</v>
          </cell>
          <cell r="M312">
            <v>1.99</v>
          </cell>
          <cell r="N312">
            <v>1.99</v>
          </cell>
          <cell r="O312">
            <v>54625.5</v>
          </cell>
          <cell r="P312">
            <v>54263</v>
          </cell>
        </row>
        <row r="313">
          <cell r="G313" t="str">
            <v>TQP3M9028</v>
          </cell>
          <cell r="H313" t="str">
            <v xml:space="preserve">IC, Gainblock TQP3M2908,  </v>
          </cell>
          <cell r="M313">
            <v>6.08</v>
          </cell>
          <cell r="N313">
            <v>4.66</v>
          </cell>
          <cell r="O313">
            <v>166896</v>
          </cell>
          <cell r="P313">
            <v>127917</v>
          </cell>
        </row>
        <row r="314">
          <cell r="G314" t="str">
            <v>LTC5510IUF#PBF</v>
          </cell>
          <cell r="H314" t="str">
            <v>IC, RF Mixer IC General Purpose Up Down Converter MHz GHz 16 QFN 4x43M4), –40°C to 105°C</v>
          </cell>
          <cell r="M314">
            <v>10.71</v>
          </cell>
          <cell r="N314">
            <v>9.81</v>
          </cell>
          <cell r="O314">
            <v>293989.5</v>
          </cell>
          <cell r="P314">
            <v>269284.5</v>
          </cell>
        </row>
        <row r="315">
          <cell r="G315" t="str">
            <v>NFA21SL506X1A48L</v>
          </cell>
          <cell r="H315" t="str">
            <v xml:space="preserve">FILTER-SMD, FILTER LC 50MHZ SMD </v>
          </cell>
          <cell r="M315">
            <v>0.52</v>
          </cell>
          <cell r="N315">
            <v>0.498</v>
          </cell>
          <cell r="O315">
            <v>14274</v>
          </cell>
          <cell r="P315">
            <v>13670.1</v>
          </cell>
        </row>
        <row r="316">
          <cell r="G316" t="str">
            <v>RHP-305+</v>
          </cell>
          <cell r="H316" t="str">
            <v>FILTER-SMD,  Metal sheild, high pass filter 420MHz to 3200MHz, 50Ohms</v>
          </cell>
          <cell r="M316">
            <v>12.7</v>
          </cell>
          <cell r="N316">
            <v>12.7</v>
          </cell>
          <cell r="O316">
            <v>348615</v>
          </cell>
          <cell r="P316">
            <v>346295</v>
          </cell>
        </row>
        <row r="317">
          <cell r="G317" t="str">
            <v>LFCN-2400+</v>
          </cell>
          <cell r="H317" t="str">
            <v>FILTER-SMD, Low pass filter DC to 2400MHz</v>
          </cell>
          <cell r="M317">
            <v>1.99</v>
          </cell>
          <cell r="N317">
            <v>1.99</v>
          </cell>
          <cell r="O317">
            <v>54625.5</v>
          </cell>
          <cell r="P317">
            <v>46081</v>
          </cell>
        </row>
        <row r="318">
          <cell r="G318" t="str">
            <v>NFA31GD1011014</v>
          </cell>
          <cell r="H318" t="str">
            <v>FiILTER-SMD, RC EMI FILTER 1st Order low pass 4 channel R= 100 Ohms, C = 100pF, 15mA</v>
          </cell>
          <cell r="M318">
            <v>0.77</v>
          </cell>
          <cell r="N318">
            <v>0.64100000000000001</v>
          </cell>
          <cell r="O318">
            <v>21136.5</v>
          </cell>
          <cell r="P318">
            <v>17595.45</v>
          </cell>
        </row>
        <row r="319">
          <cell r="G319" t="str">
            <v>TC4-19LN+</v>
          </cell>
          <cell r="H319" t="str">
            <v>BALUN, BALUN 1:4, RF TRANSFORMER 10 to 1900MHz, 50Ohms. SMD</v>
          </cell>
          <cell r="M319">
            <v>2.09</v>
          </cell>
          <cell r="N319">
            <v>2.09</v>
          </cell>
          <cell r="O319">
            <v>57370.5</v>
          </cell>
          <cell r="P319">
            <v>65538</v>
          </cell>
        </row>
        <row r="320">
          <cell r="G320" t="str">
            <v>LFCN-5000+</v>
          </cell>
          <cell r="H320" t="str">
            <v>FILTER-SMD, IC LOW PASS FILTER DC TO 5000MHz</v>
          </cell>
          <cell r="M320">
            <v>1.99</v>
          </cell>
          <cell r="N320">
            <v>1.99</v>
          </cell>
          <cell r="O320">
            <v>54625.5</v>
          </cell>
          <cell r="P320">
            <v>54263</v>
          </cell>
        </row>
        <row r="321">
          <cell r="G321" t="str">
            <v>F2912NCGI</v>
          </cell>
          <cell r="H321" t="str">
            <v xml:space="preserve">IC, RF Switch IC General Purpose SPDT 6GHz 50Ohm 16-QFN(4x4) , -55°C ~ 125°C </v>
          </cell>
          <cell r="M321">
            <v>4.93</v>
          </cell>
          <cell r="N321">
            <v>4.4000000000000004</v>
          </cell>
          <cell r="O321">
            <v>135328.5</v>
          </cell>
          <cell r="P321">
            <v>120780.00000000001</v>
          </cell>
        </row>
        <row r="322">
          <cell r="G322" t="str">
            <v>TC1-1-13M+</v>
          </cell>
          <cell r="H322" t="str">
            <v>BALUN, BALUN 1:1, RF TRANSFORMER 4.5 to 3GHz, 50Ohms, SMD</v>
          </cell>
          <cell r="M322">
            <v>2.5</v>
          </cell>
          <cell r="N322">
            <v>2.5</v>
          </cell>
          <cell r="O322">
            <v>68625</v>
          </cell>
          <cell r="P322">
            <v>78394</v>
          </cell>
        </row>
        <row r="323">
          <cell r="G323" t="str">
            <v>HMC639ST89</v>
          </cell>
          <cell r="H323" t="str">
            <v>IC, IC AMP GBA LNA HI IP3 SOT-89 , -40 to +85 °C</v>
          </cell>
          <cell r="M323">
            <v>6.36</v>
          </cell>
          <cell r="N323">
            <v>5.75</v>
          </cell>
          <cell r="O323">
            <v>174582</v>
          </cell>
          <cell r="P323">
            <v>157837.5</v>
          </cell>
        </row>
        <row r="324">
          <cell r="G324" t="str">
            <v>ADL5565ACPZ-R7</v>
          </cell>
          <cell r="H324" t="str">
            <v>IC, RF/IF Differential Amplifier 1 circuit 16-LFCSP WQ(3x3) ,/-40 to +85 °C</v>
          </cell>
          <cell r="M324">
            <v>8.2899999999999991</v>
          </cell>
          <cell r="N324">
            <v>7.46</v>
          </cell>
          <cell r="O324">
            <v>227560.49999999997</v>
          </cell>
          <cell r="P324">
            <v>204777</v>
          </cell>
        </row>
        <row r="325">
          <cell r="G325" t="str">
            <v>ECS-200-8-37CKM</v>
          </cell>
          <cell r="H325" t="str">
            <v>CRYSTAL, 20.0000MHZ, ±10ppm , 8pF, SMD</v>
          </cell>
          <cell r="M325">
            <v>1.87</v>
          </cell>
          <cell r="N325">
            <v>1.74</v>
          </cell>
          <cell r="O325">
            <v>51331.5</v>
          </cell>
          <cell r="P325">
            <v>47763</v>
          </cell>
        </row>
        <row r="326">
          <cell r="G326" t="str">
            <v>ADF5356-3BCPZ</v>
          </cell>
          <cell r="H326" t="str">
            <v>IC, IC INTEGRATED SYNTH/VCO 32LFCSP</v>
          </cell>
          <cell r="O326">
            <v>0</v>
          </cell>
          <cell r="P326">
            <v>1051429</v>
          </cell>
        </row>
        <row r="327">
          <cell r="G327" t="str">
            <v>HF0BA0850A700</v>
          </cell>
          <cell r="H327" t="str">
            <v>FILTER-SMD, Filter hih pass filter 700MHz-6GHz</v>
          </cell>
          <cell r="O327">
            <v>0</v>
          </cell>
          <cell r="P327">
            <v>27268</v>
          </cell>
        </row>
        <row r="328">
          <cell r="G328" t="str">
            <v>LP0AA616A700</v>
          </cell>
          <cell r="H328" t="str">
            <v>FILTER-SMD, FILTER low pass filter 6.16GHz</v>
          </cell>
          <cell r="O328">
            <v>0</v>
          </cell>
          <cell r="P328">
            <v>27268</v>
          </cell>
        </row>
        <row r="329">
          <cell r="G329" t="str">
            <v>1200BP44A575</v>
          </cell>
          <cell r="H329" t="str">
            <v>FILTER-SMD, Filter Band pass filter 1.2GHz</v>
          </cell>
          <cell r="O329">
            <v>0</v>
          </cell>
          <cell r="P329">
            <v>119705</v>
          </cell>
        </row>
        <row r="330">
          <cell r="G330" t="str">
            <v>TQQ7301</v>
          </cell>
          <cell r="H330" t="str">
            <v>FILTER-SMD, 1950MHz RF BAW filter, bandwidth 60MHz, 3x 3 x 1.02 mm, SMD</v>
          </cell>
          <cell r="O330">
            <v>0</v>
          </cell>
          <cell r="P330">
            <v>400000</v>
          </cell>
        </row>
        <row r="331">
          <cell r="G331" t="str">
            <v>IMC1008ER15NJ</v>
          </cell>
          <cell r="H331" t="str">
            <v>IND-SMD, FIX IND 15 nH ,  ±5% , 1008 ,1A  , 80 mOhm</v>
          </cell>
          <cell r="M331">
            <v>0.15</v>
          </cell>
          <cell r="N331">
            <v>0.15</v>
          </cell>
          <cell r="O331">
            <v>4117.5</v>
          </cell>
          <cell r="P331">
            <v>4117.5</v>
          </cell>
        </row>
        <row r="332">
          <cell r="G332" t="str">
            <v>IMC1008ER56NJ</v>
          </cell>
          <cell r="H332" t="str">
            <v>IND-SMD, FIX IND 56 nH  ,  5 % , 1008 , 1A ,   120 mOHMs</v>
          </cell>
          <cell r="M332">
            <v>0.15</v>
          </cell>
          <cell r="N332">
            <v>0.15</v>
          </cell>
          <cell r="O332">
            <v>4117.5</v>
          </cell>
          <cell r="P332">
            <v>4117.5</v>
          </cell>
        </row>
        <row r="333">
          <cell r="G333" t="str">
            <v>744762210A</v>
          </cell>
          <cell r="H333" t="str">
            <v>IND-SMD, FIX IND 100 nH  ,  5 % , 1008, 1A ,   180mOHMs</v>
          </cell>
          <cell r="M333">
            <v>0.44</v>
          </cell>
          <cell r="N333">
            <v>0.42199999999999999</v>
          </cell>
          <cell r="O333">
            <v>12078</v>
          </cell>
          <cell r="P333">
            <v>11583.9</v>
          </cell>
        </row>
        <row r="334">
          <cell r="G334" t="str">
            <v>IMC1008ERR12J</v>
          </cell>
          <cell r="H334" t="str">
            <v xml:space="preserve">IND-SMD, FIX IND 120 nH , ±5%  ,1008 ,.800mA  ,   200 mOhm </v>
          </cell>
          <cell r="M334">
            <v>0.14000000000000001</v>
          </cell>
          <cell r="N334">
            <v>0.13300000000000001</v>
          </cell>
          <cell r="O334">
            <v>3843.0000000000005</v>
          </cell>
          <cell r="P334">
            <v>3650.85</v>
          </cell>
        </row>
        <row r="335">
          <cell r="G335" t="str">
            <v>IMC1008ER18NJ</v>
          </cell>
          <cell r="H335" t="str">
            <v>IND-SMD, FIX IND 18 nH 1A ,  5 % , 1008 , 1A ,   100 mOHMs</v>
          </cell>
          <cell r="M335">
            <v>0.15</v>
          </cell>
          <cell r="N335">
            <v>0.14000000000000001</v>
          </cell>
          <cell r="O335">
            <v>4117.5</v>
          </cell>
          <cell r="P335">
            <v>3843.0000000000005</v>
          </cell>
        </row>
        <row r="336">
          <cell r="G336" t="str">
            <v>IMC1008ER47NJ</v>
          </cell>
          <cell r="H336" t="str">
            <v>IND-SMD, FIX IND 47 nH 1A ,  5 % , 1008 , 1.A ,   100 mOHMs</v>
          </cell>
          <cell r="M336">
            <v>0.15</v>
          </cell>
          <cell r="N336">
            <v>0.14000000000000001</v>
          </cell>
          <cell r="O336">
            <v>4117.5</v>
          </cell>
          <cell r="P336">
            <v>3843.0000000000005</v>
          </cell>
        </row>
        <row r="337">
          <cell r="G337" t="str">
            <v>0805HQ-48NXGLC</v>
          </cell>
          <cell r="H337" t="str">
            <v>IND-SMD, FIX IND 48 nH ,  2 % ,0805  ,1.2A ,   95 mOHMs</v>
          </cell>
          <cell r="M337">
            <v>1.26</v>
          </cell>
          <cell r="N337">
            <v>1.17</v>
          </cell>
          <cell r="O337">
            <v>34587</v>
          </cell>
          <cell r="P337">
            <v>32116.5</v>
          </cell>
        </row>
        <row r="338">
          <cell r="G338" t="str">
            <v>GRM1555C1H330GA01D</v>
          </cell>
          <cell r="H338" t="str">
            <v xml:space="preserve"> CAP-CER,  SMD, 33PF       , ±2%       , 0402    50V     C0G/NP0     </v>
          </cell>
          <cell r="I338" t="str">
            <v>TDK Corporation</v>
          </cell>
          <cell r="J338" t="str">
            <v xml:space="preserve">C1005C0G1H330G050BA </v>
          </cell>
          <cell r="K338" t="str">
            <v>KEMET</v>
          </cell>
          <cell r="L338" t="str">
            <v>C0402C330G5GACTU</v>
          </cell>
          <cell r="M338">
            <v>0.1</v>
          </cell>
          <cell r="N338">
            <v>5.7000000000000002E-2</v>
          </cell>
          <cell r="O338">
            <v>2745</v>
          </cell>
          <cell r="P338">
            <v>1564.6499999999999</v>
          </cell>
        </row>
        <row r="339">
          <cell r="G339" t="str">
            <v>GRM1555C1H470GA01J</v>
          </cell>
          <cell r="H339" t="str">
            <v xml:space="preserve"> CAP-CER,  SMD, 47PF       , ±2%       , 0402    50V     C0G/NP0     </v>
          </cell>
          <cell r="I339" t="str">
            <v>TDK Corporation</v>
          </cell>
          <cell r="J339" t="str">
            <v>C1005C0G1H470G050BA</v>
          </cell>
          <cell r="K339" t="str">
            <v>KEMET</v>
          </cell>
          <cell r="L339" t="str">
            <v>C0402C470G5GACTU</v>
          </cell>
          <cell r="M339">
            <v>0.1</v>
          </cell>
          <cell r="N339">
            <v>5.7000000000000002E-2</v>
          </cell>
          <cell r="O339">
            <v>2745</v>
          </cell>
          <cell r="P339">
            <v>1564.6499999999999</v>
          </cell>
        </row>
        <row r="340">
          <cell r="G340" t="str">
            <v>TCBT-14+</v>
          </cell>
          <cell r="H340" t="str">
            <v>BALUN,  BIAS TEE 10MHz to 10 GHz, 50OHms, SMD</v>
          </cell>
          <cell r="M340">
            <v>8.4499999999999993</v>
          </cell>
          <cell r="N340">
            <v>8.4499999999999993</v>
          </cell>
          <cell r="O340">
            <v>231952.49999999997</v>
          </cell>
          <cell r="P340">
            <v>199052</v>
          </cell>
        </row>
        <row r="341">
          <cell r="G341" t="str">
            <v>GRM21BR61D106KE15L</v>
          </cell>
          <cell r="H341" t="str">
            <v xml:space="preserve"> CAP-CER,  SMD, 10UF      , ±10%      , 0805,    20V     X5R     </v>
          </cell>
          <cell r="M341">
            <v>0.34</v>
          </cell>
          <cell r="N341">
            <v>0.23</v>
          </cell>
          <cell r="O341">
            <v>9333</v>
          </cell>
          <cell r="P341">
            <v>6313.5</v>
          </cell>
        </row>
        <row r="342">
          <cell r="G342" t="str">
            <v xml:space="preserve">C2012X7R1C475K125AB </v>
          </cell>
          <cell r="H342" t="str">
            <v xml:space="preserve"> CAP-CER,  SMD, 4.7UF     , ±10%      , 0805,    16V    X7R    </v>
          </cell>
          <cell r="I342" t="str">
            <v>Samsung Electro-Mechanics</v>
          </cell>
          <cell r="J342" t="str">
            <v>CL21B475KOFNFNE</v>
          </cell>
          <cell r="K342" t="str">
            <v>Murata Electronics North America</v>
          </cell>
          <cell r="L342" t="str">
            <v>GRJ21BR71C475KE01L</v>
          </cell>
          <cell r="M342">
            <v>0.39</v>
          </cell>
          <cell r="N342">
            <v>0.27300000000000002</v>
          </cell>
          <cell r="O342">
            <v>10705.5</v>
          </cell>
          <cell r="P342">
            <v>7493.8500000000013</v>
          </cell>
        </row>
        <row r="343">
          <cell r="G343" t="str">
            <v>GRM1555C1H101JA01D</v>
          </cell>
          <cell r="H343" t="str">
            <v xml:space="preserve"> CAP-CER,  SMD, 100PF    , ±5%    , 0402,   50V   C0G/NP0   </v>
          </cell>
          <cell r="I343" t="str">
            <v>TDK Corporation</v>
          </cell>
          <cell r="J343" t="str">
            <v>CGJ2B2C0G1H101J050BA</v>
          </cell>
          <cell r="K343" t="str">
            <v xml:space="preserve"> KEMET</v>
          </cell>
          <cell r="L343" t="str">
            <v>C0402H101J5GACT500</v>
          </cell>
          <cell r="M343">
            <v>0.1</v>
          </cell>
          <cell r="N343">
            <v>3.5999999999999997E-2</v>
          </cell>
          <cell r="O343">
            <v>2745</v>
          </cell>
          <cell r="P343">
            <v>988.19999999999982</v>
          </cell>
        </row>
        <row r="344">
          <cell r="G344" t="str">
            <v>520L103KT16T</v>
          </cell>
          <cell r="H344" t="str">
            <v xml:space="preserve"> CAP-CER,  SMD, 10000PF     , ±10%      , 0402,   16V    X7R    </v>
          </cell>
          <cell r="I344" t="str">
            <v>Vishay Vitramon</v>
          </cell>
          <cell r="J344" t="str">
            <v>VJ0402Y103KXJAC</v>
          </cell>
          <cell r="K344" t="str">
            <v>Samsung Electro-Mechanics</v>
          </cell>
          <cell r="L344" t="str">
            <v>CL05B103KO5NNWC</v>
          </cell>
          <cell r="M344">
            <v>0.99</v>
          </cell>
          <cell r="N344">
            <v>0.753</v>
          </cell>
          <cell r="O344">
            <v>27175.5</v>
          </cell>
          <cell r="P344">
            <v>20669.849999999999</v>
          </cell>
        </row>
        <row r="345">
          <cell r="G345" t="str">
            <v>600L0R5AT200T</v>
          </cell>
          <cell r="H345" t="str">
            <v xml:space="preserve"> CAP-CER,  SMD, 0.5PF    , ±0.05pF   , 0402,   200V    C0G/NP0   </v>
          </cell>
          <cell r="I345" t="str">
            <v>Vishay Vitramon</v>
          </cell>
          <cell r="J345" t="str">
            <v>VJ0402D0R5VXCAJ</v>
          </cell>
          <cell r="K345" t="str">
            <v>Johanson Technology Inc.</v>
          </cell>
          <cell r="L345" t="str">
            <v>201R07S0R5AV4T</v>
          </cell>
          <cell r="M345">
            <v>1.1200000000000001</v>
          </cell>
          <cell r="N345">
            <v>0.88500000000000001</v>
          </cell>
          <cell r="O345">
            <v>30744.000000000004</v>
          </cell>
          <cell r="P345">
            <v>24293.25</v>
          </cell>
        </row>
        <row r="346">
          <cell r="G346" t="str">
            <v>CBR04C220F5GAC</v>
          </cell>
          <cell r="H346" t="str">
            <v xml:space="preserve"> CAP-CER,  SMD, 22PF    , ±1%     , 0402,   50V   C0G/NP0   </v>
          </cell>
          <cell r="I346" t="str">
            <v>Murata Electronics North America</v>
          </cell>
          <cell r="J346" t="str">
            <v>GRM1555C1H220FA01D</v>
          </cell>
          <cell r="K346" t="str">
            <v>AVX Corporation</v>
          </cell>
          <cell r="L346" t="str">
            <v>04025U220FAT2A</v>
          </cell>
          <cell r="M346">
            <v>0.32</v>
          </cell>
          <cell r="N346">
            <v>0.223</v>
          </cell>
          <cell r="O346">
            <v>8784</v>
          </cell>
          <cell r="P346">
            <v>6121.3499999999995</v>
          </cell>
        </row>
        <row r="347">
          <cell r="G347" t="str">
            <v>GRM1555C1H271FA01D</v>
          </cell>
          <cell r="H347" t="str">
            <v xml:space="preserve"> CAP-CER,  SMD, 270PF   , ±1%    , 0402,   50V   C0G/NP0   </v>
          </cell>
          <cell r="I347" t="str">
            <v xml:space="preserve"> Yageo</v>
          </cell>
          <cell r="J347" t="str">
            <v>CC0402FRNPO9BN271</v>
          </cell>
          <cell r="K347" t="str">
            <v xml:space="preserve"> KEMET</v>
          </cell>
          <cell r="L347" t="str">
            <v>C0402C271F5GACTU</v>
          </cell>
          <cell r="M347">
            <v>0.21</v>
          </cell>
          <cell r="N347">
            <v>0.14299999999999999</v>
          </cell>
          <cell r="O347">
            <v>5764.5</v>
          </cell>
          <cell r="P347">
            <v>3925.3499999999995</v>
          </cell>
        </row>
        <row r="348">
          <cell r="G348" t="str">
            <v>GRM155R71E183KA61D</v>
          </cell>
          <cell r="H348" t="str">
            <v xml:space="preserve"> CAP-CER,  SMD, 0.018UF  , ±10%    , 0402,   25V  X7R   </v>
          </cell>
          <cell r="I348" t="str">
            <v>KEMET</v>
          </cell>
          <cell r="J348" t="str">
            <v>C0603C183K3RAC7867</v>
          </cell>
          <cell r="K348" t="str">
            <v>Yageo</v>
          </cell>
          <cell r="L348" t="str">
            <v>CC0402KRX7R8BB183</v>
          </cell>
          <cell r="M348">
            <v>0.1</v>
          </cell>
          <cell r="N348">
            <v>0.06</v>
          </cell>
          <cell r="O348">
            <v>2745</v>
          </cell>
          <cell r="P348">
            <v>1647</v>
          </cell>
        </row>
        <row r="349">
          <cell r="G349" t="str">
            <v>GRM155R71E273KA88D</v>
          </cell>
          <cell r="H349" t="str">
            <v xml:space="preserve"> CAP-CER,  SMD, 0.027UF  , ±10%    , 0402,   25V  X7R   </v>
          </cell>
          <cell r="I349" t="str">
            <v>KEMET</v>
          </cell>
          <cell r="J349" t="str">
            <v>C0402C273K3RAC7867</v>
          </cell>
          <cell r="K349" t="str">
            <v>Yageo</v>
          </cell>
          <cell r="L349" t="str">
            <v>CC0402KRX7R8BB273</v>
          </cell>
          <cell r="M349">
            <v>0.11</v>
          </cell>
          <cell r="N349">
            <v>8.2000000000000003E-2</v>
          </cell>
          <cell r="O349">
            <v>3019.5</v>
          </cell>
          <cell r="P349">
            <v>2250.9</v>
          </cell>
        </row>
        <row r="350">
          <cell r="G350" t="str">
            <v>GRM1555C1H681GA01D</v>
          </cell>
          <cell r="H350" t="str">
            <v xml:space="preserve"> CAP-CER,  SMD, 680PF  , ±2%   , 0402,   50V C0G, NP0 </v>
          </cell>
          <cell r="I350" t="str">
            <v>KEMET</v>
          </cell>
          <cell r="J350" t="str">
            <v>C0402C681G5GAC7867</v>
          </cell>
          <cell r="K350" t="str">
            <v>TDK Corporation</v>
          </cell>
          <cell r="L350" t="str">
            <v>C1005C0G1H681G050BA</v>
          </cell>
          <cell r="M350">
            <v>0.22</v>
          </cell>
          <cell r="N350">
            <v>0.154</v>
          </cell>
          <cell r="O350">
            <v>6039</v>
          </cell>
          <cell r="P350">
            <v>4227.3</v>
          </cell>
        </row>
        <row r="351">
          <cell r="G351" t="str">
            <v>GRM0225C1E3R3CA03L</v>
          </cell>
          <cell r="H351" t="str">
            <v xml:space="preserve">CAP-CER, SMD, 3.3PF, ±0.25pF , 01005 25V, C0G, NP0 </v>
          </cell>
          <cell r="I351" t="str">
            <v>Taiyo Yuden</v>
          </cell>
          <cell r="J351" t="str">
            <v>TVS042CG3R3CC-W</v>
          </cell>
          <cell r="M351">
            <v>0.11</v>
          </cell>
          <cell r="N351">
            <v>7.9000000000000001E-2</v>
          </cell>
          <cell r="O351">
            <v>3019.5</v>
          </cell>
          <cell r="P351">
            <v>2168.5499999999997</v>
          </cell>
        </row>
        <row r="352">
          <cell r="G352" t="str">
            <v>TAJA225K035RNJ</v>
          </cell>
          <cell r="H352" t="str">
            <v>CAP-TA, SMD, 2.2UF , ±10% ,1206 , 35V, 4.5 Ohm</v>
          </cell>
          <cell r="I352" t="str">
            <v>Nichicon</v>
          </cell>
          <cell r="J352" t="str">
            <v>F951V225KAAAQ2</v>
          </cell>
          <cell r="K352" t="str">
            <v>KEMET</v>
          </cell>
          <cell r="L352" t="str">
            <v>T491A225K035AT</v>
          </cell>
          <cell r="M352">
            <v>0.93</v>
          </cell>
          <cell r="N352">
            <v>7.0599999999999996E-2</v>
          </cell>
          <cell r="O352">
            <v>25528.5</v>
          </cell>
          <cell r="P352">
            <v>1937.97</v>
          </cell>
        </row>
        <row r="353">
          <cell r="G353" t="str">
            <v>TAJA475K016UNJ</v>
          </cell>
          <cell r="H353" t="str">
            <v>CAP-TA, SMD, 4.7UF , ±10% ,1206 , 16V, 4.5 Ohm</v>
          </cell>
          <cell r="I353" t="str">
            <v>KEMET</v>
          </cell>
          <cell r="J353" t="str">
            <v>T491A475K016AT</v>
          </cell>
          <cell r="K353" t="str">
            <v>Vishay Sprague</v>
          </cell>
          <cell r="L353" t="str">
            <v>TR3A475K016C1500</v>
          </cell>
          <cell r="M353">
            <v>0.35</v>
          </cell>
          <cell r="N353">
            <v>0.24199999999999999</v>
          </cell>
          <cell r="O353">
            <v>9607.4999999999982</v>
          </cell>
          <cell r="P353">
            <v>6642.9</v>
          </cell>
        </row>
        <row r="354">
          <cell r="G354" t="str">
            <v>04025A200JAT2A</v>
          </cell>
          <cell r="H354" t="str">
            <v xml:space="preserve"> CAP-CER,  SMD, 20pF , ±5%  , 0402,   50V C0G, NP0 </v>
          </cell>
          <cell r="I354" t="str">
            <v>KEMET</v>
          </cell>
          <cell r="J354" t="str">
            <v>C0402C200J5GACTU</v>
          </cell>
          <cell r="K354" t="str">
            <v>Murata Electronics North America</v>
          </cell>
          <cell r="L354" t="str">
            <v>GJM1555C1H200JB01D</v>
          </cell>
          <cell r="M354">
            <v>0.38</v>
          </cell>
          <cell r="N354">
            <v>0.25900000000000001</v>
          </cell>
          <cell r="O354">
            <v>10431</v>
          </cell>
          <cell r="P354">
            <v>7109.55</v>
          </cell>
        </row>
        <row r="355">
          <cell r="G355" t="str">
            <v>HFCN-2275+</v>
          </cell>
          <cell r="H355" t="str">
            <v>FILTER-SMD, Ceramic High pass filter 2450 to 7000MHz, 50 Ohm</v>
          </cell>
          <cell r="M355">
            <v>1.99</v>
          </cell>
          <cell r="N355">
            <v>1.99</v>
          </cell>
          <cell r="O355">
            <v>54625.5</v>
          </cell>
          <cell r="P355">
            <v>54263</v>
          </cell>
        </row>
        <row r="356">
          <cell r="G356" t="str">
            <v>SXLP-90+</v>
          </cell>
          <cell r="H356" t="str">
            <v>FILTER-SMD, Ceramic LOW pass filter DC to 90MHz, 50Ohm</v>
          </cell>
          <cell r="M356">
            <v>11.45</v>
          </cell>
          <cell r="N356">
            <v>11.45</v>
          </cell>
          <cell r="O356">
            <v>314302.49999999994</v>
          </cell>
          <cell r="P356">
            <v>245406</v>
          </cell>
        </row>
        <row r="357">
          <cell r="G357" t="str">
            <v>LFCN-225D+</v>
          </cell>
          <cell r="H357" t="str">
            <v>FILTER-SMD, Ceramic LOW pass filter DC to 225MHz,  50Ohm</v>
          </cell>
          <cell r="M357">
            <v>3.49</v>
          </cell>
          <cell r="N357">
            <v>3.49</v>
          </cell>
          <cell r="O357">
            <v>95800.5</v>
          </cell>
          <cell r="P357">
            <v>95163</v>
          </cell>
        </row>
        <row r="358">
          <cell r="G358" t="str">
            <v>LFCN-1400D+</v>
          </cell>
          <cell r="H358" t="str">
            <v>FILTER-SMD, Ceramic LOW pass filter DC to 1400MHz,  50Ohm</v>
          </cell>
          <cell r="M358">
            <v>3.49</v>
          </cell>
          <cell r="N358">
            <v>3.49</v>
          </cell>
          <cell r="O358">
            <v>95800.5</v>
          </cell>
          <cell r="P358">
            <v>86984</v>
          </cell>
        </row>
        <row r="359">
          <cell r="G359" t="str">
            <v>RHP-147+</v>
          </cell>
          <cell r="H359" t="str">
            <v>FILTER- SMD, Metal Shield High pass filter 250 to 3000MHz, 50 Ohm</v>
          </cell>
          <cell r="M359">
            <v>12.7</v>
          </cell>
          <cell r="N359">
            <v>12.7</v>
          </cell>
          <cell r="O359">
            <v>348615</v>
          </cell>
          <cell r="P359">
            <v>335389</v>
          </cell>
        </row>
        <row r="360">
          <cell r="G360" t="str">
            <v>LFCN-490+</v>
          </cell>
          <cell r="H360" t="str">
            <v>FILTER- SMD, Ceramic LOW pass filter DC to 490MHz,  50Ohm</v>
          </cell>
          <cell r="M360">
            <v>2.99</v>
          </cell>
          <cell r="N360">
            <v>2.99</v>
          </cell>
          <cell r="O360">
            <v>82075.5</v>
          </cell>
          <cell r="P360">
            <v>172603</v>
          </cell>
        </row>
        <row r="361">
          <cell r="G361" t="str">
            <v>HFCN-440+</v>
          </cell>
          <cell r="H361" t="str">
            <v>FILTER- SMD, Ceramic High pass filter 500 to 2500MHz, 50 Ohm</v>
          </cell>
          <cell r="M361">
            <v>2.4900000000000002</v>
          </cell>
          <cell r="N361">
            <v>2.4900000000000002</v>
          </cell>
          <cell r="O361">
            <v>68350.500000000015</v>
          </cell>
          <cell r="P361">
            <v>67895</v>
          </cell>
        </row>
        <row r="362">
          <cell r="G362" t="str">
            <v>LFCN-1000+</v>
          </cell>
          <cell r="H362" t="str">
            <v>FILTER- SMD, Ceramic LOW pass filter DC to 1000MHz,  50Ohm</v>
          </cell>
          <cell r="M362">
            <v>1.99</v>
          </cell>
          <cell r="N362">
            <v>1.99</v>
          </cell>
          <cell r="O362">
            <v>54625.5</v>
          </cell>
          <cell r="P362">
            <v>54263</v>
          </cell>
        </row>
        <row r="363">
          <cell r="G363" t="str">
            <v>RHP-755+</v>
          </cell>
          <cell r="H363" t="str">
            <v>FILTER- SMD, Metal Shield High pass filter 1200 to 3400MHz, 50 Ohm</v>
          </cell>
          <cell r="M363">
            <v>12.7</v>
          </cell>
          <cell r="N363">
            <v>12.7</v>
          </cell>
          <cell r="O363">
            <v>348615</v>
          </cell>
          <cell r="P363">
            <v>346295</v>
          </cell>
        </row>
        <row r="364">
          <cell r="G364" t="str">
            <v>LFCN-3000+</v>
          </cell>
          <cell r="H364" t="str">
            <v>FILTER- SMD, Ceramic LOW pass filter DC to 3000MHz,   50Ohm</v>
          </cell>
          <cell r="M364">
            <v>1.99</v>
          </cell>
          <cell r="N364">
            <v>1.99</v>
          </cell>
          <cell r="O364">
            <v>54625.5</v>
          </cell>
          <cell r="P364">
            <v>46081</v>
          </cell>
        </row>
        <row r="365">
          <cell r="G365" t="str">
            <v>HFCN-1300D+</v>
          </cell>
          <cell r="H365" t="str">
            <v>FILTER- SMD,  Ceramic High pass filter 1400 to 5000MHz, 50 Ohm</v>
          </cell>
          <cell r="M365">
            <v>2.4900000000000002</v>
          </cell>
          <cell r="N365">
            <v>2.4900000000000002</v>
          </cell>
          <cell r="O365">
            <v>68350.500000000015</v>
          </cell>
          <cell r="P365">
            <v>67895</v>
          </cell>
        </row>
        <row r="366">
          <cell r="G366" t="str">
            <v>LFCN-1800+</v>
          </cell>
          <cell r="H366" t="str">
            <v>FILTER- SMD, Ceramic LOW pass filter DC to 1800MHz,  50Ohm</v>
          </cell>
          <cell r="M366">
            <v>2.99</v>
          </cell>
          <cell r="N366">
            <v>2.99</v>
          </cell>
          <cell r="O366">
            <v>82075.5</v>
          </cell>
          <cell r="P366">
            <v>81528</v>
          </cell>
        </row>
        <row r="367">
          <cell r="G367" t="str">
            <v>HFCN-1500+</v>
          </cell>
          <cell r="H367" t="str">
            <v>FILTER- SMD,  Ceramic High pass filter 1600 to 5500MHz,  50 Ohm</v>
          </cell>
          <cell r="M367">
            <v>1.99</v>
          </cell>
          <cell r="N367">
            <v>1.99</v>
          </cell>
          <cell r="O367">
            <v>54625.5</v>
          </cell>
          <cell r="P367">
            <v>54263</v>
          </cell>
        </row>
        <row r="368">
          <cell r="G368" t="str">
            <v>HFCN-2000+</v>
          </cell>
          <cell r="H368" t="str">
            <v>FILTER- SMD,  Ceramic High pass filter 2260 to 6250MHz , 50 Ohm</v>
          </cell>
          <cell r="M368">
            <v>1.99</v>
          </cell>
          <cell r="N368">
            <v>1.99</v>
          </cell>
          <cell r="O368">
            <v>54625.5</v>
          </cell>
          <cell r="P368">
            <v>54263</v>
          </cell>
        </row>
        <row r="369">
          <cell r="G369" t="str">
            <v>HFCN-880+</v>
          </cell>
          <cell r="H369" t="str">
            <v>FILTER- SMD,  Ceramic High pass filter 950 to 3200MHz 50 Ohm</v>
          </cell>
          <cell r="M369">
            <v>1.99</v>
          </cell>
          <cell r="N369">
            <v>1.99</v>
          </cell>
          <cell r="O369">
            <v>54625.5</v>
          </cell>
          <cell r="P369">
            <v>54263</v>
          </cell>
        </row>
        <row r="370">
          <cell r="G370" t="str">
            <v>LFCN-6000+</v>
          </cell>
          <cell r="H370" t="str">
            <v>FILTER- SMD, Ceramic LOW pass filter DC to 6000MHz,  50Ohm</v>
          </cell>
          <cell r="M370">
            <v>1.99</v>
          </cell>
          <cell r="N370">
            <v>1.99</v>
          </cell>
          <cell r="O370">
            <v>54625.5</v>
          </cell>
          <cell r="P370">
            <v>54263</v>
          </cell>
        </row>
        <row r="371">
          <cell r="G371" t="str">
            <v>NFM21PC105B1C3D</v>
          </cell>
          <cell r="H371" t="str">
            <v xml:space="preserve">FILTER-SMD,CAP FEEDTHRU 1UF 20% 16V, 0805 </v>
          </cell>
          <cell r="M371">
            <v>0.24</v>
          </cell>
          <cell r="N371">
            <v>0.224</v>
          </cell>
          <cell r="O371">
            <v>6588</v>
          </cell>
          <cell r="P371">
            <v>6148.8</v>
          </cell>
        </row>
        <row r="372">
          <cell r="G372" t="str">
            <v>LQW2UASR56J00L</v>
          </cell>
          <cell r="H372" t="str">
            <v xml:space="preserve">IND-SMD, FIX IND 560 nH ,  5 % ,1008  , 400mA ,   1.33 Ohms </v>
          </cell>
          <cell r="M372">
            <v>0.26</v>
          </cell>
          <cell r="N372">
            <v>0.23</v>
          </cell>
          <cell r="O372">
            <v>7137</v>
          </cell>
          <cell r="P372">
            <v>6313.5</v>
          </cell>
        </row>
        <row r="373">
          <cell r="G373" t="str">
            <v>LQW2UASR22J00L</v>
          </cell>
          <cell r="H373" t="str">
            <v xml:space="preserve">IND-SMD, FIX IND 220 nH ,  5 % , 1008 , 500 mA  ,   840 mOhms </v>
          </cell>
          <cell r="M373">
            <v>0.26</v>
          </cell>
          <cell r="N373">
            <v>0.23</v>
          </cell>
          <cell r="O373">
            <v>7137</v>
          </cell>
          <cell r="P373">
            <v>6313.5</v>
          </cell>
        </row>
        <row r="374">
          <cell r="G374" t="str">
            <v>0603HP-47NXGLU</v>
          </cell>
          <cell r="H374" t="str">
            <v>IND-SMD, FIX IND 47 nH ,  42% ,0603 , 680mA ,   240 mOHMs</v>
          </cell>
          <cell r="M374">
            <v>1.5</v>
          </cell>
          <cell r="N374">
            <v>1.4</v>
          </cell>
          <cell r="O374">
            <v>41175</v>
          </cell>
          <cell r="P374">
            <v>38429.999999999993</v>
          </cell>
        </row>
        <row r="375">
          <cell r="G375" t="str">
            <v>0402HL-601XJRU</v>
          </cell>
          <cell r="H375" t="str">
            <v xml:space="preserve">IND-SMD, Fix IND 600 nH  ,  5 % , 0402, 130 mA ,3.78 Ohms </v>
          </cell>
          <cell r="M375">
            <v>1.39</v>
          </cell>
          <cell r="N375">
            <v>1.28</v>
          </cell>
          <cell r="O375">
            <v>38155.499999999993</v>
          </cell>
          <cell r="P375">
            <v>35136</v>
          </cell>
        </row>
        <row r="376">
          <cell r="G376" t="str">
            <v>132134</v>
          </cell>
          <cell r="H376" t="str">
            <v xml:space="preserve">CON-DIP, CONN SMA JACK STR 50 OHM PCB </v>
          </cell>
          <cell r="M376">
            <v>4.88</v>
          </cell>
          <cell r="N376">
            <v>4.68</v>
          </cell>
          <cell r="O376">
            <v>133956</v>
          </cell>
          <cell r="P376">
            <v>128466</v>
          </cell>
        </row>
        <row r="377">
          <cell r="G377" t="str">
            <v>NPTC032KFMS-RC</v>
          </cell>
          <cell r="H377" t="str">
            <v>CON-SMD, CONN FEMALE 6POS DL.1'' TIN SMD</v>
          </cell>
          <cell r="M377">
            <v>0.96</v>
          </cell>
          <cell r="N377">
            <v>0.84199999999999997</v>
          </cell>
          <cell r="O377">
            <v>26352</v>
          </cell>
          <cell r="P377">
            <v>23112.899999999998</v>
          </cell>
        </row>
        <row r="378">
          <cell r="G378" t="str">
            <v>133-3711-202</v>
          </cell>
          <cell r="H378" t="str">
            <v>CON-SMD ,CONN MCX JACK STR 50OHM SMD</v>
          </cell>
          <cell r="M378">
            <v>4.16</v>
          </cell>
          <cell r="N378">
            <v>3.9910000000000001</v>
          </cell>
          <cell r="O378">
            <v>114192</v>
          </cell>
          <cell r="P378">
            <v>109552.95</v>
          </cell>
        </row>
        <row r="379">
          <cell r="G379" t="str">
            <v>901-143</v>
          </cell>
          <cell r="H379" t="str">
            <v xml:space="preserve">CON-DIP, CONN SMA JACK R/A 50 OHM PCB </v>
          </cell>
          <cell r="M379">
            <v>15.82</v>
          </cell>
          <cell r="N379">
            <v>14.381</v>
          </cell>
          <cell r="O379">
            <v>434259</v>
          </cell>
          <cell r="P379">
            <v>394758.45</v>
          </cell>
        </row>
        <row r="380">
          <cell r="G380" t="str">
            <v>GBC10SFBN-M30</v>
          </cell>
          <cell r="H380" t="str">
            <v xml:space="preserve">CON_SMD, CONN HEADER 10PS .100 SINGLE SMD </v>
          </cell>
          <cell r="M380">
            <v>2.0499999999999998</v>
          </cell>
          <cell r="N380">
            <v>1.8340000000000001</v>
          </cell>
          <cell r="O380">
            <v>56272.499999999993</v>
          </cell>
          <cell r="P380">
            <v>50343.299999999996</v>
          </cell>
        </row>
        <row r="381">
          <cell r="G381" t="str">
            <v>ERJ-3EKF4702V</v>
          </cell>
          <cell r="H381" t="str">
            <v>RES-SMD, 47K OHM, 1%, 1/10W, 0603</v>
          </cell>
          <cell r="I381" t="str">
            <v>Rohm Semiconductor</v>
          </cell>
          <cell r="J381" t="str">
            <v>KTR03EZPF4701</v>
          </cell>
          <cell r="K381" t="str">
            <v>Vishay Dale</v>
          </cell>
          <cell r="L381" t="str">
            <v>CRCW06034K70FKTA</v>
          </cell>
          <cell r="M381">
            <v>0.1</v>
          </cell>
          <cell r="N381">
            <v>7.9000000000000001E-2</v>
          </cell>
          <cell r="O381">
            <v>2745</v>
          </cell>
          <cell r="P381">
            <v>2168.5499999999997</v>
          </cell>
        </row>
        <row r="382">
          <cell r="G382" t="str">
            <v>ERJ-2RKF1003X</v>
          </cell>
          <cell r="H382" t="str">
            <v>RES-SMD, 100K  OHM 1%, 0402, 1/10W</v>
          </cell>
          <cell r="I382" t="str">
            <v>Vishay Beyschlag</v>
          </cell>
          <cell r="J382" t="str">
            <v xml:space="preserve">MCS04020C1003FE000 Vishay </v>
          </cell>
          <cell r="K382" t="str">
            <v>Vishay Dale</v>
          </cell>
          <cell r="L382" t="str">
            <v>TNPW0402100KFEED</v>
          </cell>
          <cell r="M382">
            <v>0.1</v>
          </cell>
          <cell r="N382">
            <v>5.7000000000000002E-2</v>
          </cell>
          <cell r="O382">
            <v>2745</v>
          </cell>
          <cell r="P382">
            <v>1564.6499999999999</v>
          </cell>
        </row>
        <row r="383">
          <cell r="G383" t="str">
            <v>ERJ-2RKF8062X</v>
          </cell>
          <cell r="H383" t="str">
            <v>RES-SMD, 80.6K  OHM 1%, 0402, 1/10W</v>
          </cell>
          <cell r="I383" t="str">
            <v>Vishay Beyschlag</v>
          </cell>
          <cell r="J383" t="str">
            <v>MCS04020C8062FE000</v>
          </cell>
          <cell r="K383" t="str">
            <v>KOA Speer</v>
          </cell>
          <cell r="L383" t="str">
            <v>RK73H1ETTP8062F</v>
          </cell>
          <cell r="M383">
            <v>0.1</v>
          </cell>
          <cell r="N383">
            <v>5.6000000000000001E-2</v>
          </cell>
          <cell r="O383">
            <v>2745</v>
          </cell>
          <cell r="P383">
            <v>1537.2</v>
          </cell>
        </row>
        <row r="384">
          <cell r="G384" t="str">
            <v>ERJ-2RKF5901X</v>
          </cell>
          <cell r="H384" t="str">
            <v>RES-SMD, 5.9K  OHM 1%, 0402, 1/10W</v>
          </cell>
          <cell r="I384" t="str">
            <v>Vishay Beyschlag</v>
          </cell>
          <cell r="J384" t="str">
            <v>MCS04020C5901FE000</v>
          </cell>
          <cell r="K384" t="str">
            <v>KOA Speer</v>
          </cell>
          <cell r="L384" t="str">
            <v>RK73H1ETTP5901F</v>
          </cell>
          <cell r="M384">
            <v>0.15</v>
          </cell>
          <cell r="N384">
            <v>2.1000000000000001E-2</v>
          </cell>
          <cell r="O384">
            <v>4117.5</v>
          </cell>
          <cell r="P384">
            <v>576.45000000000005</v>
          </cell>
        </row>
        <row r="385">
          <cell r="G385" t="str">
            <v>ERJ-2RKF6042X</v>
          </cell>
          <cell r="H385" t="str">
            <v>RES-SMD, 60.4K  OHM 1%, 0402, 1/10W</v>
          </cell>
          <cell r="I385" t="str">
            <v>Vishay Beyschlag</v>
          </cell>
          <cell r="J385" t="str">
            <v xml:space="preserve">MCS04020C6042FE000 Vishay </v>
          </cell>
          <cell r="K385" t="str">
            <v>KOA Speer</v>
          </cell>
          <cell r="L385" t="str">
            <v>RK73H1ETTP6042F</v>
          </cell>
          <cell r="M385">
            <v>0.15</v>
          </cell>
          <cell r="N385">
            <v>2.1000000000000001E-2</v>
          </cell>
          <cell r="O385">
            <v>4117.5</v>
          </cell>
          <cell r="P385">
            <v>576.45000000000005</v>
          </cell>
        </row>
        <row r="386">
          <cell r="G386" t="str">
            <v>ERJ-2RKF4421X</v>
          </cell>
          <cell r="H386" t="str">
            <v>RES-SMD, 4.42K OHM 1%, 0402, 1/10W</v>
          </cell>
          <cell r="I386" t="str">
            <v>Vishay Beyschlag</v>
          </cell>
          <cell r="J386" t="str">
            <v xml:space="preserve">MCS04020C4421FE000 </v>
          </cell>
          <cell r="K386" t="str">
            <v>KOA Speer</v>
          </cell>
          <cell r="L386" t="str">
            <v>RK73H1ERTTP4421F</v>
          </cell>
          <cell r="M386">
            <v>0.15</v>
          </cell>
          <cell r="N386">
            <v>2.1000000000000001E-2</v>
          </cell>
          <cell r="O386">
            <v>4117.5</v>
          </cell>
          <cell r="P386">
            <v>576.45000000000005</v>
          </cell>
        </row>
        <row r="387">
          <cell r="G387" t="str">
            <v>ERJ-2RKF7501X</v>
          </cell>
          <cell r="H387" t="str">
            <v>RES-SMD, 7.5K  OHM 1%, 0402, 1/10W</v>
          </cell>
          <cell r="I387" t="str">
            <v>Vishay Beyschlag</v>
          </cell>
          <cell r="J387" t="str">
            <v>MCS04020C7501FE000</v>
          </cell>
          <cell r="K387" t="str">
            <v>KOA Speer</v>
          </cell>
          <cell r="L387" t="str">
            <v>RK73H1ETTP7501F</v>
          </cell>
          <cell r="M387">
            <v>0.15</v>
          </cell>
          <cell r="N387">
            <v>2.1000000000000001E-2</v>
          </cell>
          <cell r="O387">
            <v>4117.5</v>
          </cell>
          <cell r="P387">
            <v>576.45000000000005</v>
          </cell>
        </row>
        <row r="388">
          <cell r="G388" t="str">
            <v>ERJ-2RKF1471X</v>
          </cell>
          <cell r="H388" t="str">
            <v>RES-SMD, 1.47K  OHM 1%, 0402, 1/10W</v>
          </cell>
          <cell r="I388" t="str">
            <v>Vishay Beyschlag</v>
          </cell>
          <cell r="J388" t="str">
            <v>MCS04020C1471FE000</v>
          </cell>
          <cell r="K388" t="str">
            <v>KOA Speer</v>
          </cell>
          <cell r="L388" t="str">
            <v>RK73H1ETTP1471F</v>
          </cell>
          <cell r="M388">
            <v>0.15</v>
          </cell>
          <cell r="N388">
            <v>2.1000000000000001E-2</v>
          </cell>
          <cell r="O388">
            <v>4117.5</v>
          </cell>
          <cell r="P388">
            <v>576.45000000000005</v>
          </cell>
        </row>
        <row r="389">
          <cell r="G389" t="str">
            <v>ERJ-2RKF1182X</v>
          </cell>
          <cell r="H389" t="str">
            <v>RES-SMD, 11.8K  OHM 1%, 0402, 1/10W</v>
          </cell>
          <cell r="I389" t="str">
            <v>Vishay Beyschlag</v>
          </cell>
          <cell r="J389" t="str">
            <v>MCS04020C1182FE000</v>
          </cell>
          <cell r="K389" t="str">
            <v>KOA Speer</v>
          </cell>
          <cell r="L389" t="str">
            <v>RK73H1ETTP1182F</v>
          </cell>
          <cell r="M389">
            <v>0.15</v>
          </cell>
          <cell r="N389">
            <v>2.1000000000000001E-2</v>
          </cell>
          <cell r="O389">
            <v>4117.5</v>
          </cell>
          <cell r="P389">
            <v>576.45000000000005</v>
          </cell>
        </row>
        <row r="390">
          <cell r="G390" t="str">
            <v>ERJ-2RKF5600X</v>
          </cell>
          <cell r="H390" t="str">
            <v>RES-SMD, 560  OHM 1%, 0402, 1/10W</v>
          </cell>
          <cell r="I390" t="str">
            <v>Vishay Beyschlag</v>
          </cell>
          <cell r="J390" t="str">
            <v>MCS04020C5600FE000</v>
          </cell>
          <cell r="K390" t="str">
            <v>KOA Speer</v>
          </cell>
          <cell r="L390" t="str">
            <v>RK73H1ETTP5600F</v>
          </cell>
          <cell r="M390">
            <v>0.15</v>
          </cell>
          <cell r="N390">
            <v>2.1000000000000001E-2</v>
          </cell>
          <cell r="O390">
            <v>4117.5</v>
          </cell>
          <cell r="P390">
            <v>576.45000000000005</v>
          </cell>
        </row>
        <row r="391">
          <cell r="G391" t="str">
            <v>ERJ-PA2F15R0X</v>
          </cell>
          <cell r="H391" t="str">
            <v xml:space="preserve">RES-SMD, 15  OHM 1%, 0402, 1/5W </v>
          </cell>
          <cell r="I391" t="str">
            <v>Vishay Dale</v>
          </cell>
          <cell r="J391" t="str">
            <v>RCS040215R0FKED</v>
          </cell>
          <cell r="K391" t="str">
            <v xml:space="preserve"> Rohm Semiconductor</v>
          </cell>
          <cell r="L391" t="str">
            <v>ESR01MZPF15R0</v>
          </cell>
          <cell r="M391">
            <v>0.22</v>
          </cell>
          <cell r="N391">
            <v>9.7000000000000003E-2</v>
          </cell>
          <cell r="O391">
            <v>6039</v>
          </cell>
          <cell r="P391">
            <v>2662.65</v>
          </cell>
        </row>
        <row r="392">
          <cell r="G392" t="str">
            <v>ERJ-2RKF57R6X</v>
          </cell>
          <cell r="H392" t="str">
            <v>RES-SMD, 57.6  OHM 1%, 0402, 1/10W</v>
          </cell>
          <cell r="K392" t="str">
            <v>KOA Speer</v>
          </cell>
          <cell r="L392" t="str">
            <v>RK73H1ETTP57R6F</v>
          </cell>
          <cell r="M392">
            <v>0.15</v>
          </cell>
          <cell r="N392">
            <v>2.1000000000000001E-2</v>
          </cell>
          <cell r="O392">
            <v>4117.5</v>
          </cell>
          <cell r="P392">
            <v>576.45000000000005</v>
          </cell>
        </row>
        <row r="393">
          <cell r="G393" t="str">
            <v>ERJ-2RKF1100X</v>
          </cell>
          <cell r="H393" t="str">
            <v>RES-SMD, 110  OHM 1%, 0402, 1/10W</v>
          </cell>
          <cell r="I393" t="str">
            <v>Vishay Beyschlag</v>
          </cell>
          <cell r="J393" t="str">
            <v>MCS04020C1100FE000</v>
          </cell>
          <cell r="K393" t="str">
            <v>KOA Speer</v>
          </cell>
          <cell r="L393" t="str">
            <v>RK73H1ETTP1100F</v>
          </cell>
          <cell r="M393">
            <v>0.15</v>
          </cell>
          <cell r="N393">
            <v>2.1000000000000001E-2</v>
          </cell>
          <cell r="O393">
            <v>4117.5</v>
          </cell>
          <cell r="P393">
            <v>576.45000000000005</v>
          </cell>
        </row>
        <row r="394">
          <cell r="G394" t="str">
            <v>ERJ-2RKF66R5X</v>
          </cell>
          <cell r="H394" t="str">
            <v>RES-SMD, 66.5  OHM 1%, 0402, 1/10W</v>
          </cell>
          <cell r="I394" t="str">
            <v>Vishay Beyschlag</v>
          </cell>
          <cell r="J394" t="str">
            <v>MCS04020C6659FE000</v>
          </cell>
          <cell r="K394" t="str">
            <v>KOA Speer</v>
          </cell>
          <cell r="L394" t="str">
            <v>RK73H1ETTP66R5F</v>
          </cell>
          <cell r="M394">
            <v>0.15</v>
          </cell>
          <cell r="N394">
            <v>2.1000000000000001E-2</v>
          </cell>
          <cell r="O394">
            <v>4117.5</v>
          </cell>
          <cell r="P394">
            <v>576.45000000000005</v>
          </cell>
        </row>
        <row r="395">
          <cell r="G395" t="str">
            <v>ERJ-2RHD1000X</v>
          </cell>
          <cell r="H395" t="str">
            <v xml:space="preserve">RES-SMD, 100  OHM 0.5%, 0402, 1/16W </v>
          </cell>
          <cell r="I395" t="str">
            <v>Yageo</v>
          </cell>
          <cell r="J395" t="str">
            <v>RT0402DRE07100RL</v>
          </cell>
          <cell r="K395" t="str">
            <v>Stackpole Electronics Inc.</v>
          </cell>
          <cell r="L395" t="str">
            <v>RNCF0402DTE100R</v>
          </cell>
          <cell r="M395">
            <v>0.12</v>
          </cell>
          <cell r="N395">
            <v>5.6000000000000001E-2</v>
          </cell>
          <cell r="O395">
            <v>3294</v>
          </cell>
          <cell r="P395">
            <v>1537.2</v>
          </cell>
        </row>
        <row r="396">
          <cell r="G396" t="str">
            <v>ERJ-2RKF14R7X</v>
          </cell>
          <cell r="H396" t="str">
            <v>RES-SMD, 14.7  OHM 1%, 0402, 1/10W</v>
          </cell>
          <cell r="I396" t="str">
            <v>Vishay Beyschlag</v>
          </cell>
          <cell r="J396" t="str">
            <v>MCS04020C1479FE000</v>
          </cell>
          <cell r="K396" t="str">
            <v>KOA Speer</v>
          </cell>
          <cell r="L396" t="str">
            <v>RK73H1ETTP14R7F</v>
          </cell>
          <cell r="M396">
            <v>0.15</v>
          </cell>
          <cell r="N396">
            <v>2.1000000000000001E-2</v>
          </cell>
          <cell r="O396">
            <v>4117.5</v>
          </cell>
          <cell r="P396">
            <v>576.45000000000005</v>
          </cell>
        </row>
        <row r="397">
          <cell r="G397" t="str">
            <v>ERJ-2RKF3480X</v>
          </cell>
          <cell r="H397" t="str">
            <v>RES-SMD, 348  OHM 1%, 0402, 1/10W</v>
          </cell>
          <cell r="I397" t="str">
            <v>Vishay Beyschlag</v>
          </cell>
          <cell r="J397" t="str">
            <v>MCS04020C3480FE000</v>
          </cell>
          <cell r="K397" t="str">
            <v>KOA Speer</v>
          </cell>
          <cell r="L397" t="str">
            <v>RK73H1ETTP3480F</v>
          </cell>
          <cell r="M397">
            <v>0.15</v>
          </cell>
          <cell r="N397">
            <v>2.1000000000000001E-2</v>
          </cell>
          <cell r="O397">
            <v>4117.5</v>
          </cell>
          <cell r="P397">
            <v>576.45000000000005</v>
          </cell>
        </row>
        <row r="398">
          <cell r="G398" t="str">
            <v>ERJ-2RKF93R1X</v>
          </cell>
          <cell r="H398" t="str">
            <v>RES-SMD, 93.1 0 OHM 1%, 0402, 1/10W</v>
          </cell>
          <cell r="I398" t="str">
            <v>Vishay Beyschlag</v>
          </cell>
          <cell r="J398" t="str">
            <v>MCS04020C9319FE000</v>
          </cell>
          <cell r="K398" t="str">
            <v>KOA Speer</v>
          </cell>
          <cell r="L398" t="str">
            <v>RK73H1ETTP93R1F</v>
          </cell>
          <cell r="M398">
            <v>0.15</v>
          </cell>
          <cell r="N398">
            <v>2.1000000000000001E-2</v>
          </cell>
          <cell r="O398">
            <v>4117.5</v>
          </cell>
          <cell r="P398">
            <v>576.45000000000005</v>
          </cell>
        </row>
        <row r="399">
          <cell r="G399" t="str">
            <v>ERJ-2RKF5760X</v>
          </cell>
          <cell r="H399" t="str">
            <v>RES-SMD, 576  OHM 1%, 0402, 1/10W</v>
          </cell>
          <cell r="I399" t="str">
            <v>Vishay Beyschlag</v>
          </cell>
          <cell r="J399" t="str">
            <v>MCS04020C5760FE000</v>
          </cell>
          <cell r="K399" t="str">
            <v>KOA Speer</v>
          </cell>
          <cell r="L399" t="str">
            <v>RK73H1ETTP5760F</v>
          </cell>
          <cell r="M399">
            <v>0.15</v>
          </cell>
          <cell r="N399">
            <v>2.1000000000000001E-2</v>
          </cell>
          <cell r="O399">
            <v>4117.5</v>
          </cell>
          <cell r="P399">
            <v>576.45000000000005</v>
          </cell>
        </row>
        <row r="400">
          <cell r="G400" t="str">
            <v>ERJ-2RKF82R5X</v>
          </cell>
          <cell r="H400" t="str">
            <v>RES-SMD, 82.5  OHM 1%, 0402, 1/10W</v>
          </cell>
          <cell r="I400" t="str">
            <v>Vishay Beyschlag</v>
          </cell>
          <cell r="J400" t="str">
            <v>MCS04020C8259FE000</v>
          </cell>
          <cell r="K400" t="str">
            <v>KOA Speer</v>
          </cell>
          <cell r="L400" t="str">
            <v>RK73H1ETTP82R5F</v>
          </cell>
          <cell r="M400">
            <v>0.15</v>
          </cell>
          <cell r="N400">
            <v>2.1000000000000001E-2</v>
          </cell>
          <cell r="O400">
            <v>4117.5</v>
          </cell>
          <cell r="P400">
            <v>576.45000000000005</v>
          </cell>
        </row>
        <row r="401">
          <cell r="G401" t="str">
            <v>ERJ-2RKF2490X</v>
          </cell>
          <cell r="H401" t="str">
            <v>RES-SMD, 249  OHM 1%, 0402, 1/10W</v>
          </cell>
          <cell r="I401" t="str">
            <v>Vishay Beyschlag</v>
          </cell>
          <cell r="J401" t="str">
            <v>MCS04020C2490FE000</v>
          </cell>
          <cell r="K401" t="str">
            <v>KOA Speer</v>
          </cell>
          <cell r="L401" t="str">
            <v>RK73H1ETTP2490F</v>
          </cell>
          <cell r="M401">
            <v>0.15</v>
          </cell>
          <cell r="N401">
            <v>2.1000000000000001E-2</v>
          </cell>
          <cell r="O401">
            <v>4117.5</v>
          </cell>
          <cell r="P401">
            <v>576.45000000000005</v>
          </cell>
        </row>
        <row r="402">
          <cell r="G402" t="str">
            <v>ERJ-2GEJ9R1X</v>
          </cell>
          <cell r="H402" t="str">
            <v>RES-SMD, 9.1  OHM 5%, 0402, 1/10W</v>
          </cell>
          <cell r="K402" t="str">
            <v>KOA Speer</v>
          </cell>
          <cell r="L402" t="str">
            <v>RK73H1ETTP9R10F</v>
          </cell>
          <cell r="M402">
            <v>0.1</v>
          </cell>
          <cell r="N402">
            <v>1.4999999999999999E-2</v>
          </cell>
          <cell r="O402">
            <v>2745</v>
          </cell>
          <cell r="P402">
            <v>411.75</v>
          </cell>
        </row>
        <row r="403">
          <cell r="G403" t="str">
            <v>ERJ-2RKF20R5X</v>
          </cell>
          <cell r="H403" t="str">
            <v>RES-SMD, 20.5  OHM 1%, 0402, 1/10W</v>
          </cell>
          <cell r="I403" t="str">
            <v>Vishay Beyschlag</v>
          </cell>
          <cell r="J403" t="str">
            <v>MCS04020C2059FE000</v>
          </cell>
          <cell r="K403" t="str">
            <v>KOA Speer</v>
          </cell>
          <cell r="L403" t="str">
            <v>RK73H1ETTP20R5F</v>
          </cell>
          <cell r="M403">
            <v>0.15</v>
          </cell>
          <cell r="N403">
            <v>2.1000000000000001E-2</v>
          </cell>
          <cell r="O403">
            <v>4117.5</v>
          </cell>
          <cell r="P403">
            <v>576.45000000000005</v>
          </cell>
        </row>
        <row r="404">
          <cell r="G404" t="str">
            <v>ERJ-2AEB52R3X</v>
          </cell>
          <cell r="H404" t="str">
            <v>RES-SMD, 52.3 OHM 1%, 0402, 1/16 W</v>
          </cell>
          <cell r="I404" t="str">
            <v>TE Connectivity Passive Product</v>
          </cell>
          <cell r="J404" t="str">
            <v>CPF0402B52R3E1</v>
          </cell>
          <cell r="K404" t="str">
            <v>Stackpole Electronics Inc.</v>
          </cell>
          <cell r="L404" t="str">
            <v>RNCF0402BTE52R3</v>
          </cell>
          <cell r="M404">
            <v>0.6</v>
          </cell>
          <cell r="N404">
            <v>0.248</v>
          </cell>
          <cell r="O404">
            <v>16470</v>
          </cell>
          <cell r="P404">
            <v>6762</v>
          </cell>
        </row>
        <row r="405">
          <cell r="G405" t="str">
            <v>ERJ-2RKF1150X</v>
          </cell>
          <cell r="H405" t="str">
            <v>RES-SMD, 115  OHM 1%, 0402, 1/10W</v>
          </cell>
          <cell r="I405" t="str">
            <v>Vishay Beyschlag</v>
          </cell>
          <cell r="J405" t="str">
            <v>MCS04020C1150FE000</v>
          </cell>
          <cell r="K405" t="str">
            <v>KOA Speer</v>
          </cell>
          <cell r="L405" t="str">
            <v>RK73H1ETTP1150F</v>
          </cell>
          <cell r="M405">
            <v>0.15</v>
          </cell>
          <cell r="N405">
            <v>2.1000000000000001E-2</v>
          </cell>
          <cell r="O405">
            <v>4117.5</v>
          </cell>
          <cell r="P405">
            <v>576.45000000000005</v>
          </cell>
        </row>
        <row r="406">
          <cell r="G406" t="str">
            <v>ERJ-2RKF17R4X</v>
          </cell>
          <cell r="H406" t="str">
            <v>RES-SMD, 17.4  OHM 1%, 0402, 1/10W</v>
          </cell>
          <cell r="K406" t="str">
            <v>KOA Speer</v>
          </cell>
          <cell r="L406" t="str">
            <v>RK73H1ETTP17R4F</v>
          </cell>
          <cell r="M406">
            <v>0.15</v>
          </cell>
          <cell r="N406">
            <v>2.1000000000000001E-2</v>
          </cell>
          <cell r="O406">
            <v>4117.5</v>
          </cell>
          <cell r="P406">
            <v>576.45000000000005</v>
          </cell>
        </row>
        <row r="407">
          <cell r="G407" t="str">
            <v>ERJ-2RKF2940X</v>
          </cell>
          <cell r="H407" t="str">
            <v>RES-SMD, 294  OHM 1%, 0402, 1/10W</v>
          </cell>
          <cell r="I407" t="str">
            <v>Vishay Beyschlag</v>
          </cell>
          <cell r="J407" t="str">
            <v>MCS04020C2940FE000</v>
          </cell>
          <cell r="K407" t="str">
            <v>KOA Speer</v>
          </cell>
          <cell r="L407" t="str">
            <v>RK73H1ETTP2940F</v>
          </cell>
          <cell r="M407">
            <v>0.15</v>
          </cell>
          <cell r="N407">
            <v>2.1000000000000001E-2</v>
          </cell>
          <cell r="O407">
            <v>4117.5</v>
          </cell>
          <cell r="P407">
            <v>576.45000000000005</v>
          </cell>
        </row>
        <row r="408">
          <cell r="G408" t="str">
            <v>ERJ-2RKF3902X</v>
          </cell>
          <cell r="H408" t="str">
            <v>RES-SMD, 39K  OHM 1%, 0402, 1/10W</v>
          </cell>
          <cell r="I408" t="str">
            <v>Vishay Beyschlag</v>
          </cell>
          <cell r="J408" t="str">
            <v>MCS04020C3902FE000</v>
          </cell>
          <cell r="K408" t="str">
            <v>KOA Speer</v>
          </cell>
          <cell r="L408" t="str">
            <v>RK73H1ETTP3902F</v>
          </cell>
          <cell r="M408">
            <v>0.15</v>
          </cell>
          <cell r="N408">
            <v>2.1000000000000001E-2</v>
          </cell>
          <cell r="O408">
            <v>4117.5</v>
          </cell>
          <cell r="P408">
            <v>576.45000000000005</v>
          </cell>
        </row>
        <row r="409">
          <cell r="G409" t="str">
            <v>MS-162B</v>
          </cell>
          <cell r="H409" t="str">
            <v xml:space="preserve">CONN-SMD, CONN COAX SWITCH RCPT STR 50OHM </v>
          </cell>
          <cell r="M409">
            <v>2</v>
          </cell>
          <cell r="N409">
            <v>1.78</v>
          </cell>
          <cell r="O409">
            <v>54900</v>
          </cell>
          <cell r="P409">
            <v>48861</v>
          </cell>
        </row>
        <row r="410">
          <cell r="G410" t="str">
            <v>ADP7182ACPZ-R7</v>
          </cell>
          <cell r="H410" t="str">
            <v xml:space="preserve">IC, IC REG LDO NEG ADJ 0.2A 8LFCSP , -40°C ~ 125°C </v>
          </cell>
          <cell r="M410">
            <v>3.66</v>
          </cell>
          <cell r="N410">
            <v>3.27</v>
          </cell>
          <cell r="O410">
            <v>100467</v>
          </cell>
          <cell r="P410">
            <v>89761.5</v>
          </cell>
        </row>
        <row r="411">
          <cell r="G411" t="str">
            <v>MAX889TESA</v>
          </cell>
          <cell r="H411" t="str">
            <v>IC, Charge Pump Switching Regulator IC Negative Adjustable -2.5V 1 Output 200mA 8-SOIC (0.154", 3.90mm Width) ,  --40 to +85 °C</v>
          </cell>
          <cell r="M411">
            <v>5.67</v>
          </cell>
          <cell r="N411">
            <v>5.3869999999999996</v>
          </cell>
          <cell r="O411">
            <v>155641.5</v>
          </cell>
          <cell r="P411">
            <v>147873.14999999997</v>
          </cell>
        </row>
        <row r="412">
          <cell r="G412" t="str">
            <v>GVA-63+</v>
          </cell>
          <cell r="H412" t="str">
            <v>IC, High Gain, High IP3 Monolithic Amplifier, 10MHz-6GHz, -40°C to 85°C</v>
          </cell>
          <cell r="M412">
            <v>0.99</v>
          </cell>
          <cell r="N412">
            <v>0.99</v>
          </cell>
          <cell r="O412">
            <v>27175.5</v>
          </cell>
          <cell r="P412">
            <v>26995</v>
          </cell>
        </row>
        <row r="413">
          <cell r="G413" t="str">
            <v>PE42540LGBD-Z</v>
          </cell>
          <cell r="H413" t="str">
            <v>IC, RF Switch IC ATE SP4T 8GHz 50 Ohm 32-LGA (5x5) ,  -40 to +85 °C</v>
          </cell>
          <cell r="M413">
            <v>7.66</v>
          </cell>
          <cell r="N413">
            <v>6.96</v>
          </cell>
          <cell r="O413">
            <v>210267</v>
          </cell>
          <cell r="P413">
            <v>191052</v>
          </cell>
        </row>
        <row r="414">
          <cell r="G414" t="str">
            <v>SN74LVC2T45DCTR</v>
          </cell>
          <cell r="H414" t="str">
            <v>IC, IC BUS TRANSCVR 2BIT N-INV SM8 , 40 to +85 °C</v>
          </cell>
          <cell r="M414">
            <v>0.57999999999999996</v>
          </cell>
          <cell r="N414">
            <v>0.49</v>
          </cell>
          <cell r="O414">
            <v>15921</v>
          </cell>
          <cell r="P414">
            <v>13450.5</v>
          </cell>
        </row>
        <row r="415">
          <cell r="G415" t="str">
            <v>PE42440MLBB-Z</v>
          </cell>
          <cell r="H415" t="str">
            <v>IC, RF Switch IC General Purpose SP4T 3GHz 50 Ohm 16-QFN (3x3) ,  -40 to +85 °C</v>
          </cell>
          <cell r="M415">
            <v>1.2</v>
          </cell>
          <cell r="N415">
            <v>0.99</v>
          </cell>
          <cell r="O415">
            <v>32940</v>
          </cell>
          <cell r="P415">
            <v>27175.5</v>
          </cell>
        </row>
        <row r="416">
          <cell r="G416" t="str">
            <v>TQP3M9019</v>
          </cell>
          <cell r="H416" t="str">
            <v>IC, RF Amplifier .05-4GHz P1dB= 22dB Gain 26.4dB 5Volts ,  -40 to +105 °C</v>
          </cell>
          <cell r="M416">
            <v>6.45</v>
          </cell>
          <cell r="N416">
            <v>4.9400000000000004</v>
          </cell>
          <cell r="O416">
            <v>177052.5</v>
          </cell>
          <cell r="P416">
            <v>135603.00000000003</v>
          </cell>
        </row>
        <row r="417">
          <cell r="G417" t="str">
            <v>HMC8410LP2FETR</v>
          </cell>
          <cell r="H417" t="str">
            <v>IC, WIDEBAND LNAS-DC-8GHZ , -40 to +85 °C</v>
          </cell>
          <cell r="M417">
            <v>47.9</v>
          </cell>
          <cell r="N417">
            <v>44.69</v>
          </cell>
          <cell r="O417">
            <v>1314855</v>
          </cell>
          <cell r="P417">
            <v>1226740.5</v>
          </cell>
        </row>
        <row r="418">
          <cell r="G418" t="str">
            <v>PE43711A-Z</v>
          </cell>
          <cell r="H418" t="str">
            <v>IC, IC RF DSA 7BIT 50 OHM 24QFN , -40 to +105 °C</v>
          </cell>
          <cell r="M418">
            <v>7.44</v>
          </cell>
          <cell r="N418">
            <v>7.44</v>
          </cell>
          <cell r="O418">
            <v>204228</v>
          </cell>
          <cell r="P418">
            <v>204228</v>
          </cell>
        </row>
        <row r="419">
          <cell r="G419" t="str">
            <v>SN74LVC8T245RHLR</v>
          </cell>
          <cell r="H419" t="str">
            <v>IC, IC BUS TRANSCVR 8BIT 24QFN , -40 to +85 °C</v>
          </cell>
          <cell r="M419">
            <v>1.34</v>
          </cell>
          <cell r="N419">
            <v>1.1399999999999999</v>
          </cell>
          <cell r="O419">
            <v>36783</v>
          </cell>
          <cell r="P419">
            <v>31292.999999999996</v>
          </cell>
        </row>
        <row r="420">
          <cell r="G420" t="str">
            <v>MAX7301ATL+T</v>
          </cell>
          <cell r="H420" t="str">
            <v>IC, IC I/O EXPANDER SPI 28B 40TQFN , -40°C ~ 125°C</v>
          </cell>
          <cell r="M420">
            <v>8.65</v>
          </cell>
          <cell r="N420">
            <v>8.16</v>
          </cell>
          <cell r="O420">
            <v>237442.5</v>
          </cell>
          <cell r="P420">
            <v>223992</v>
          </cell>
        </row>
        <row r="421">
          <cell r="G421" t="str">
            <v>PMA3-83LN+</v>
          </cell>
          <cell r="H421" t="str">
            <v>IC, IC LNA 0.5-8GHz, Flat gain, NF 1.3, IP3 +35 dBm, -40°C to 105°C</v>
          </cell>
          <cell r="M421">
            <v>11.95</v>
          </cell>
          <cell r="N421">
            <v>11.95</v>
          </cell>
          <cell r="O421">
            <v>328027.5</v>
          </cell>
          <cell r="P421">
            <v>325844</v>
          </cell>
        </row>
        <row r="422">
          <cell r="G422" t="str">
            <v>HFCN-2275+</v>
          </cell>
          <cell r="H422" t="str">
            <v>FILTER- SMD, Ceramic High pass filter 2450 to 7000MHz, 50 Ohm</v>
          </cell>
          <cell r="M422">
            <v>1.99</v>
          </cell>
          <cell r="N422">
            <v>1.99</v>
          </cell>
          <cell r="O422">
            <v>54625.5</v>
          </cell>
          <cell r="P422">
            <v>54263</v>
          </cell>
        </row>
        <row r="423">
          <cell r="G423" t="str">
            <v>HFCN-2100D+</v>
          </cell>
          <cell r="H423" t="str">
            <v>FILTER- SMD, Ceramic High pass filter 2200 to 6000MHz 50 Ohm</v>
          </cell>
          <cell r="M423">
            <v>2.4900000000000002</v>
          </cell>
          <cell r="N423">
            <v>2.4900000000000002</v>
          </cell>
          <cell r="O423">
            <v>68350.500000000015</v>
          </cell>
          <cell r="P423">
            <v>54263</v>
          </cell>
        </row>
        <row r="424">
          <cell r="G424" t="str">
            <v>132114</v>
          </cell>
          <cell r="H424" t="str">
            <v xml:space="preserve">CONN-SMA, M, 901-9601-3, FREQUENCY MAX 12.4GHz </v>
          </cell>
          <cell r="M424">
            <v>4.08</v>
          </cell>
          <cell r="N424">
            <v>3.9159999999999999</v>
          </cell>
          <cell r="O424">
            <v>111996</v>
          </cell>
          <cell r="P424">
            <v>107494.2</v>
          </cell>
        </row>
        <row r="425">
          <cell r="G425" t="str">
            <v>FTLX8573D3BTL</v>
          </cell>
          <cell r="H425" t="str">
            <v xml:space="preserve">MODULE, Fiber Optic Transceiver Module Ethernet ,   TXRX SFP+ SGL 10.5GB/S 850NM </v>
          </cell>
          <cell r="M425">
            <v>83.33</v>
          </cell>
          <cell r="N425">
            <v>77.77</v>
          </cell>
          <cell r="O425">
            <v>2287408.5</v>
          </cell>
          <cell r="P425">
            <v>2134786.5</v>
          </cell>
        </row>
        <row r="426">
          <cell r="G426" t="str">
            <v>CONSMA012-R58</v>
          </cell>
          <cell r="H426" t="str">
            <v>CONN-SMA, CONN SMA PLUG R/A 50 OHM SOLDER</v>
          </cell>
          <cell r="M426">
            <v>3.36</v>
          </cell>
          <cell r="N426">
            <v>3.08</v>
          </cell>
          <cell r="O426">
            <v>92232</v>
          </cell>
          <cell r="P426">
            <v>84546</v>
          </cell>
        </row>
        <row r="427">
          <cell r="G427" t="str">
            <v>VLM-63-2W+</v>
          </cell>
          <cell r="H427" t="str">
            <v>MODULE, LIMITER, 50Ω , 30 MHz-6 GHz</v>
          </cell>
          <cell r="M427">
            <v>51.95</v>
          </cell>
          <cell r="N427">
            <v>47.95</v>
          </cell>
          <cell r="O427">
            <v>1426027.5</v>
          </cell>
          <cell r="P427">
            <v>1316227.5</v>
          </cell>
        </row>
        <row r="428">
          <cell r="G428" t="str">
            <v>9058AC BK002</v>
          </cell>
          <cell r="H428" t="str">
            <v xml:space="preserve">CABLE, COAXIAL CABLE,  RG58A , 500.0' (152.40m) , 21 AWG (0.41mm²) , 50 Ohms </v>
          </cell>
          <cell r="M428">
            <v>2.1540682414698158</v>
          </cell>
          <cell r="N428">
            <v>1.6439041994750656</v>
          </cell>
          <cell r="O428">
            <v>59129.173228346444</v>
          </cell>
          <cell r="P428">
            <v>45125.17027559055</v>
          </cell>
        </row>
        <row r="429">
          <cell r="G429" t="str">
            <v>3050 RD005</v>
          </cell>
          <cell r="H429" t="str">
            <v>CABLE, WIRES SINGER CONDUCTOR CABLES, HOOK-UP STRND 24AWG RED 100' (30.5m)</v>
          </cell>
          <cell r="M429">
            <v>1.2513123359580052</v>
          </cell>
          <cell r="N429">
            <v>0.97319553805774273</v>
          </cell>
          <cell r="O429">
            <v>34348.523622047243</v>
          </cell>
          <cell r="P429">
            <v>26714.217519685037</v>
          </cell>
        </row>
        <row r="430">
          <cell r="G430" t="str">
            <v>C1156.41.01</v>
          </cell>
          <cell r="H430" t="str">
            <v xml:space="preserve">CABLE, COAXIAL CABLE,  RG174  , 50.0' (15.24m) ,  26 AWG (0.14mm²) , 50 Ohms </v>
          </cell>
          <cell r="M430">
            <v>1.3097112860892388</v>
          </cell>
          <cell r="N430">
            <v>1.0715223097112858</v>
          </cell>
          <cell r="O430">
            <v>35951.574803149604</v>
          </cell>
          <cell r="P430">
            <v>29413.287401574795</v>
          </cell>
        </row>
        <row r="431">
          <cell r="G431" t="str">
            <v>DK-2633-01</v>
          </cell>
          <cell r="H431" t="str">
            <v xml:space="preserve">CABLE, CABLE FIBER OPTIC DUAL LC-LC 1M </v>
          </cell>
          <cell r="M431">
            <v>20.6</v>
          </cell>
          <cell r="N431">
            <v>19.126000000000001</v>
          </cell>
          <cell r="O431">
            <v>565470.00000000012</v>
          </cell>
          <cell r="P431">
            <v>525008.69999999995</v>
          </cell>
        </row>
        <row r="432">
          <cell r="G432" t="str">
            <v>0685610014</v>
          </cell>
          <cell r="H432" t="str">
            <v xml:space="preserve">CABLE, SERIAL ATA .5M LATCH 7POS ,(500.0mm) </v>
          </cell>
          <cell r="M432">
            <v>2.3199999999999998</v>
          </cell>
          <cell r="N432">
            <v>2.1070000000000002</v>
          </cell>
          <cell r="O432">
            <v>63684</v>
          </cell>
          <cell r="P432">
            <v>57837.150000000009</v>
          </cell>
        </row>
        <row r="433">
          <cell r="G433" t="str">
            <v>3021003-03</v>
          </cell>
          <cell r="H433" t="str">
            <v xml:space="preserve">CABLE, USB-CABLE, CBL USB A-MNI B CON 3' 28/28 AWG </v>
          </cell>
          <cell r="M433">
            <v>2.35</v>
          </cell>
          <cell r="N433">
            <v>2.1280000000000001</v>
          </cell>
          <cell r="O433">
            <v>64507.5</v>
          </cell>
          <cell r="P433">
            <v>58413.599999999999</v>
          </cell>
        </row>
        <row r="434">
          <cell r="G434" t="str">
            <v>0430252000</v>
          </cell>
          <cell r="H434" t="str">
            <v xml:space="preserve">CONN, RECEPT 20POS 3MM DUAL ROW </v>
          </cell>
          <cell r="M434">
            <v>1.04</v>
          </cell>
          <cell r="N434">
            <v>0.91</v>
          </cell>
          <cell r="O434">
            <v>28548</v>
          </cell>
          <cell r="P434">
            <v>24979.5</v>
          </cell>
        </row>
        <row r="435">
          <cell r="G435" t="str">
            <v>A-1PA-137-01KB2</v>
          </cell>
          <cell r="H435" t="str">
            <v>CONN, JUMPER AMC PLUG-PLUG 1000MM</v>
          </cell>
          <cell r="M435">
            <v>7.44</v>
          </cell>
          <cell r="N435">
            <v>7.13</v>
          </cell>
          <cell r="O435">
            <v>204228</v>
          </cell>
          <cell r="P435">
            <v>195718.5</v>
          </cell>
        </row>
        <row r="436">
          <cell r="G436" t="str">
            <v>SS-39200-011</v>
          </cell>
          <cell r="H436" t="str">
            <v xml:space="preserve">CONN-RJ45, CONN MOD PLUG 8P8C SHIELDED </v>
          </cell>
          <cell r="M436">
            <v>1.67</v>
          </cell>
          <cell r="N436">
            <v>1.5189999999999999</v>
          </cell>
          <cell r="O436">
            <v>45841.5</v>
          </cell>
          <cell r="P436">
            <v>41696.549999999996</v>
          </cell>
        </row>
        <row r="437">
          <cell r="G437" t="str">
            <v>43025-0400</v>
          </cell>
          <cell r="H437" t="str">
            <v xml:space="preserve">CONN, RECEPT 4POS 3MM VERT DUAL </v>
          </cell>
          <cell r="M437">
            <v>0.4</v>
          </cell>
          <cell r="N437">
            <v>0.374</v>
          </cell>
          <cell r="O437">
            <v>10980</v>
          </cell>
          <cell r="P437">
            <v>10266.299999999999</v>
          </cell>
        </row>
        <row r="438">
          <cell r="G438" t="str">
            <v>43030-0007</v>
          </cell>
          <cell r="H438" t="str">
            <v xml:space="preserve">CONN, TERM FEMALE 20-24AWG TIN </v>
          </cell>
          <cell r="M438">
            <v>0.18</v>
          </cell>
          <cell r="N438">
            <v>0.17199999999999999</v>
          </cell>
          <cell r="O438">
            <v>4941</v>
          </cell>
          <cell r="P438">
            <v>4721.3999999999996</v>
          </cell>
        </row>
        <row r="439">
          <cell r="G439" t="str">
            <v>FCLF8522P2BTL</v>
          </cell>
          <cell r="H439" t="str">
            <v xml:space="preserve">MODULE,  Fiber Optic Transceiver Module Ethernet , COPPER SFP TXRX 1.25GB/S </v>
          </cell>
          <cell r="M439">
            <v>67.17</v>
          </cell>
          <cell r="N439">
            <v>59.488999999999997</v>
          </cell>
          <cell r="O439">
            <v>1843816.5</v>
          </cell>
          <cell r="P439">
            <v>1632973.05</v>
          </cell>
        </row>
        <row r="440">
          <cell r="G440" t="str">
            <v>EYG-T7070A10A</v>
          </cell>
          <cell r="H440" t="str">
            <v>GRAPHITE-PAD, THICKNESS 1.0MM</v>
          </cell>
          <cell r="M440">
            <v>22.69</v>
          </cell>
          <cell r="N440">
            <v>21.428999999999998</v>
          </cell>
          <cell r="O440">
            <v>622840.5</v>
          </cell>
          <cell r="P440">
            <v>588226.04999999993</v>
          </cell>
        </row>
        <row r="441">
          <cell r="G441" t="str">
            <v>1720630311</v>
          </cell>
          <cell r="H441" t="str">
            <v xml:space="preserve">CONN, MEGA-FIT F CRIMP 14-16AWG GOLD </v>
          </cell>
          <cell r="M441">
            <v>0.8</v>
          </cell>
          <cell r="N441">
            <v>0.70499999999999996</v>
          </cell>
          <cell r="O441">
            <v>21960</v>
          </cell>
          <cell r="P441">
            <v>19352.25</v>
          </cell>
        </row>
        <row r="442">
          <cell r="G442" t="str">
            <v>1716920104</v>
          </cell>
          <cell r="H442" t="str">
            <v xml:space="preserve">CONN, MEGA-FIT RECEP 4 CKT V-0 </v>
          </cell>
          <cell r="M442">
            <v>0.64</v>
          </cell>
          <cell r="N442">
            <v>0.6</v>
          </cell>
          <cell r="O442">
            <v>17568</v>
          </cell>
          <cell r="P442">
            <v>16470</v>
          </cell>
        </row>
        <row r="443">
          <cell r="G443" t="str">
            <v>1716920106</v>
          </cell>
          <cell r="H443" t="str">
            <v xml:space="preserve">CONN, MEGA-FIT RECEP 6 CKT V-0 </v>
          </cell>
          <cell r="M443">
            <v>0.91</v>
          </cell>
          <cell r="N443">
            <v>0.80400000000000005</v>
          </cell>
          <cell r="O443">
            <v>24979.5</v>
          </cell>
          <cell r="P443">
            <v>22069.8</v>
          </cell>
        </row>
        <row r="444">
          <cell r="G444" t="str">
            <v>AK319-.2</v>
          </cell>
          <cell r="H444" t="str">
            <v>CABLE, POWER CABLE DISC DRIVER 5.25''</v>
          </cell>
          <cell r="M444">
            <v>1.8</v>
          </cell>
          <cell r="N444">
            <v>1.6319999999999999</v>
          </cell>
          <cell r="O444">
            <v>49410</v>
          </cell>
          <cell r="P444">
            <v>44798.400000000001</v>
          </cell>
        </row>
        <row r="445">
          <cell r="G445" t="str">
            <v>0887511311</v>
          </cell>
          <cell r="H445" t="str">
            <v xml:space="preserve">CABLE, SATA PWR ADAPTER ASSY TYPE 30U , </v>
          </cell>
          <cell r="M445">
            <v>1.6</v>
          </cell>
          <cell r="N445">
            <v>1.454</v>
          </cell>
          <cell r="O445">
            <v>43920</v>
          </cell>
          <cell r="P445">
            <v>39912.299999999996</v>
          </cell>
        </row>
        <row r="446">
          <cell r="G446" t="str">
            <v>10-101949-012</v>
          </cell>
          <cell r="H446" t="str">
            <v xml:space="preserve">GASKET, SEALING GASKET FOR #12 WALL RCPT </v>
          </cell>
          <cell r="M446">
            <v>0.39</v>
          </cell>
          <cell r="N446">
            <v>0.34</v>
          </cell>
          <cell r="O446">
            <v>10705.5</v>
          </cell>
          <cell r="P446">
            <v>9333</v>
          </cell>
        </row>
        <row r="447">
          <cell r="G447" t="str">
            <v>10-101949-014</v>
          </cell>
          <cell r="H447" t="str">
            <v xml:space="preserve">GASKET, SEALING GASKET FOR #14 WALL RCPT </v>
          </cell>
          <cell r="M447">
            <v>0.46</v>
          </cell>
          <cell r="N447">
            <v>0.39400000000000002</v>
          </cell>
          <cell r="O447">
            <v>12627</v>
          </cell>
          <cell r="P447">
            <v>10815.3</v>
          </cell>
        </row>
        <row r="448">
          <cell r="G448" t="str">
            <v>5516-10</v>
          </cell>
          <cell r="H448" t="str">
            <v>THERM CONDPAD, 1,0MM 1=1SHEET</v>
          </cell>
          <cell r="M448">
            <v>43.47</v>
          </cell>
          <cell r="N448">
            <v>40.911999999999999</v>
          </cell>
          <cell r="O448">
            <v>1193251.5</v>
          </cell>
          <cell r="P448">
            <v>1123034.3999999999</v>
          </cell>
        </row>
        <row r="449">
          <cell r="G449" t="str">
            <v>3025010-03</v>
          </cell>
          <cell r="H449" t="str">
            <v xml:space="preserve">CABLE, USB CABLES , USB A MALE TO MICRO B MALE 3' (914.4mm) , 28 AWG </v>
          </cell>
          <cell r="M449">
            <v>2.48</v>
          </cell>
          <cell r="N449">
            <v>2.2519999999999998</v>
          </cell>
          <cell r="O449">
            <v>68076</v>
          </cell>
          <cell r="P449">
            <v>61817.399999999987</v>
          </cell>
        </row>
        <row r="450">
          <cell r="G450" t="str">
            <v>0734120508</v>
          </cell>
          <cell r="H450" t="str">
            <v>CABLE, COAXIAL-CABLE, CABLE ASSY UFL/UFL W/1.32 CABLE</v>
          </cell>
          <cell r="M450">
            <v>4.5599999999999996</v>
          </cell>
          <cell r="N450">
            <v>4.3739999999999997</v>
          </cell>
          <cell r="O450">
            <v>125171.99999999999</v>
          </cell>
          <cell r="P450">
            <v>120066.29999999997</v>
          </cell>
        </row>
        <row r="451">
          <cell r="G451" t="str">
            <v>461626 BK005</v>
          </cell>
          <cell r="H451" t="str">
            <v xml:space="preserve">CABLE, WIRES SINGER CONDUCTOR CABLES, HOOK-UP STRND 16AWG BLACK 100' </v>
          </cell>
          <cell r="M451">
            <v>1.0469160104986877</v>
          </cell>
          <cell r="N451">
            <v>0.81414041994750652</v>
          </cell>
          <cell r="O451">
            <v>28737.844488188977</v>
          </cell>
          <cell r="P451">
            <v>22348.154527559054</v>
          </cell>
        </row>
        <row r="452">
          <cell r="G452" t="str">
            <v>461626 RD005</v>
          </cell>
          <cell r="H452" t="str">
            <v xml:space="preserve">CABLE, WIRES SINGER CONDUCTOR CABLES, HOOK-UP STRND 16AWG RED 100' </v>
          </cell>
          <cell r="M452">
            <v>1.0469160104986877</v>
          </cell>
          <cell r="N452">
            <v>0.93044619422572183</v>
          </cell>
          <cell r="O452">
            <v>28737.844488188977</v>
          </cell>
          <cell r="P452">
            <v>25540.748031496067</v>
          </cell>
        </row>
        <row r="453">
          <cell r="G453" t="str">
            <v>3053 BK005</v>
          </cell>
          <cell r="H453" t="str">
            <v xml:space="preserve">CABLE, WIRES SINGER CONDUCTOR CABLES, HOOK-UP STRND 20AWG BLACK 100' </v>
          </cell>
          <cell r="M453">
            <v>1.7191601049868765</v>
          </cell>
          <cell r="N453">
            <v>1.3372047244094489</v>
          </cell>
          <cell r="O453">
            <v>47190.944881889758</v>
          </cell>
          <cell r="P453">
            <v>36706.269685039377</v>
          </cell>
        </row>
        <row r="454">
          <cell r="G454" t="str">
            <v>3050 BK005</v>
          </cell>
          <cell r="H454" t="str">
            <v xml:space="preserve">CABLE, WIRES SINGER CONDUCTOR CABLES, HOOK-UP STRND 24AWG BLACK 100'  
</v>
          </cell>
          <cell r="M454">
            <v>1.2513123359580052</v>
          </cell>
          <cell r="N454">
            <v>0.97319553805774273</v>
          </cell>
          <cell r="O454">
            <v>34348.523622047243</v>
          </cell>
          <cell r="P454">
            <v>26714.217519685037</v>
          </cell>
        </row>
        <row r="455">
          <cell r="G455" t="str">
            <v>KPT02E12-3PA71</v>
          </cell>
          <cell r="H455" t="str">
            <v xml:space="preserve">CONN, CONN-RCPT ;MALE, 3POS, KPT02E12-3PA71, CURRENT RATING 13A </v>
          </cell>
          <cell r="M455">
            <v>43.89</v>
          </cell>
          <cell r="N455">
            <v>37.533999999999999</v>
          </cell>
          <cell r="O455">
            <v>1204780.5</v>
          </cell>
          <cell r="P455">
            <v>1030308.2999999999</v>
          </cell>
        </row>
        <row r="456">
          <cell r="G456" t="str">
            <v>PT02E-14-19P(023)</v>
          </cell>
          <cell r="H456" t="str">
            <v xml:space="preserve">CONN, CONN-RCPT ;MALE, 19POS , KPT02E-14-19P(023) CURRENT RATING 7.5A </v>
          </cell>
          <cell r="M456">
            <v>29.82</v>
          </cell>
          <cell r="N456">
            <v>22.181000000000001</v>
          </cell>
          <cell r="O456">
            <v>818559</v>
          </cell>
          <cell r="P456">
            <v>608868.44999999995</v>
          </cell>
        </row>
        <row r="457">
          <cell r="G457" t="str">
            <v>17-300070</v>
          </cell>
          <cell r="H457" t="str">
            <v xml:space="preserve">CONN , COUPLER ; 17-300070, RCPT LC-LC DUPLEX </v>
          </cell>
          <cell r="M457">
            <v>27.6</v>
          </cell>
          <cell r="N457">
            <v>24.916</v>
          </cell>
          <cell r="O457">
            <v>757620</v>
          </cell>
          <cell r="P457">
            <v>683944.2</v>
          </cell>
        </row>
        <row r="458">
          <cell r="G458" t="str">
            <v>17-101800</v>
          </cell>
          <cell r="H458" t="str">
            <v xml:space="preserve">CONN-COVER, COVER USB  OR RJ45, 17-101800, ZINC,  IP67 </v>
          </cell>
          <cell r="M458">
            <v>16.02</v>
          </cell>
          <cell r="N458">
            <v>14.56</v>
          </cell>
          <cell r="O458">
            <v>439749</v>
          </cell>
          <cell r="P458">
            <v>399672</v>
          </cell>
        </row>
        <row r="459">
          <cell r="G459" t="str">
            <v>17-101814</v>
          </cell>
          <cell r="H459" t="str">
            <v>CONN, CONN-MOD; COUPLER 8P8C TO 8P8C (RJ45), 17-101814,  IP67</v>
          </cell>
          <cell r="M459">
            <v>37.83</v>
          </cell>
          <cell r="N459">
            <v>34.152000000000001</v>
          </cell>
          <cell r="O459">
            <v>1038433.5</v>
          </cell>
          <cell r="P459">
            <v>937472.4</v>
          </cell>
        </row>
        <row r="460">
          <cell r="G460" t="str">
            <v>132284</v>
          </cell>
          <cell r="H460" t="str">
            <v>CONN-SMA, F, 132284, FREQUENCY MAX 12.4GHz</v>
          </cell>
          <cell r="M460">
            <v>8.33</v>
          </cell>
          <cell r="N460">
            <v>7.9640000000000004</v>
          </cell>
          <cell r="O460">
            <v>228658.5</v>
          </cell>
          <cell r="P460">
            <v>218611.8</v>
          </cell>
        </row>
        <row r="461">
          <cell r="G461" t="str">
            <v>0732513802</v>
          </cell>
          <cell r="H461" t="str">
            <v>CONN, SMA JACK STR 50 OHM SOLDER</v>
          </cell>
          <cell r="M461">
            <v>6.41</v>
          </cell>
          <cell r="N461">
            <v>6.141</v>
          </cell>
          <cell r="O461">
            <v>175954.5</v>
          </cell>
          <cell r="P461">
            <v>168570.44999999998</v>
          </cell>
        </row>
        <row r="462">
          <cell r="G462" t="str">
            <v>242125</v>
          </cell>
          <cell r="H462" t="str">
            <v xml:space="preserve">CONN, ADAPT SMA JACK TO N JACK </v>
          </cell>
          <cell r="M462">
            <v>10.050000000000001</v>
          </cell>
          <cell r="N462">
            <v>9.6129999999999995</v>
          </cell>
          <cell r="O462">
            <v>275872.50000000006</v>
          </cell>
          <cell r="P462">
            <v>263876.84999999998</v>
          </cell>
        </row>
        <row r="463">
          <cell r="G463" t="str">
            <v>AV1610P712R04</v>
          </cell>
          <cell r="H463" t="str">
            <v>PUSH-BUTTON, SWITCH PUSHBUTTON SPST-NO 2A 36V</v>
          </cell>
          <cell r="M463">
            <v>11.34</v>
          </cell>
          <cell r="N463">
            <v>10.492000000000001</v>
          </cell>
          <cell r="O463">
            <v>311283</v>
          </cell>
          <cell r="P463">
            <v>288005.40000000002</v>
          </cell>
        </row>
        <row r="464">
          <cell r="G464" t="str">
            <v>KPT06F12-3SA71</v>
          </cell>
          <cell r="H464" t="str">
            <v>CONN-PLUG, F, 3 POS, KPT06F12-3SA71 , CURRENT RATING 13A</v>
          </cell>
          <cell r="M464">
            <v>75.58</v>
          </cell>
          <cell r="N464">
            <v>61.366</v>
          </cell>
          <cell r="O464">
            <v>2074671</v>
          </cell>
          <cell r="P464">
            <v>1684496.7</v>
          </cell>
        </row>
        <row r="465">
          <cell r="G465" t="str">
            <v>PT06A-14-19P(SR)</v>
          </cell>
          <cell r="H465" t="str">
            <v>CONN-PLUG, M, 19POS, PT06A-14-19P(SR)</v>
          </cell>
          <cell r="M465">
            <v>37.65</v>
          </cell>
          <cell r="N465">
            <v>32.075000000000003</v>
          </cell>
          <cell r="O465">
            <v>1033492.5</v>
          </cell>
          <cell r="P465">
            <v>880458.75000000012</v>
          </cell>
        </row>
        <row r="466">
          <cell r="G466" t="str">
            <v>17-101794</v>
          </cell>
          <cell r="H466" t="str">
            <v>CONN-PLUG, ROUND CABLE, SOLID OR STRANDED WIRES, 8P8C (RJ45, ETHERNET) SHIELD, 17-101794, IP67</v>
          </cell>
          <cell r="M466">
            <v>20.43</v>
          </cell>
          <cell r="N466">
            <v>18.974</v>
          </cell>
          <cell r="O466">
            <v>560803.5</v>
          </cell>
          <cell r="P466">
            <v>520836.3</v>
          </cell>
        </row>
        <row r="467">
          <cell r="G467" t="str">
            <v>172102</v>
          </cell>
          <cell r="H467" t="str">
            <v xml:space="preserve">CONN-PLUG, CONN N PLUG STR 50 OHM CRIMP </v>
          </cell>
          <cell r="M467">
            <v>8.14</v>
          </cell>
          <cell r="N467">
            <v>7.7880000000000003</v>
          </cell>
          <cell r="O467">
            <v>223443</v>
          </cell>
          <cell r="P467">
            <v>213780.6</v>
          </cell>
        </row>
        <row r="468">
          <cell r="G468" t="str">
            <v>C1176A.41.01</v>
          </cell>
          <cell r="H468" t="str">
            <v xml:space="preserve">CABLE, COAXIAL-CABLE, CABLE COAXIAL RG213 13AWG(2.88mm²) , 1000'(304.80m)  ,50 Ohms </v>
          </cell>
          <cell r="M468">
            <v>2.357020997375328</v>
          </cell>
          <cell r="N468">
            <v>2.0623818897637793</v>
          </cell>
          <cell r="O468">
            <v>64700.226377952757</v>
          </cell>
          <cell r="P468">
            <v>56612.382874015741</v>
          </cell>
        </row>
        <row r="469">
          <cell r="G469" t="str">
            <v>7953A 0101000</v>
          </cell>
          <cell r="H469" t="str">
            <v>CABLE-CAT6, OUTDOOR SHIELDED OUTDOOR:
- Số lượng dây dẫn: 8 (4 pairs)
- Kích thước dây: 23AWG
- Vật liệu dây dẫn: Bare Copper
- Vật liệu cách điện: polypropylene 
- Lớp chống nhiễu: AL Foil, bao phủ 100%
- Có dây Drain
- Vỏ bọc ngoài: PVC, màu đen
- Đường kính ngoài: ≤ 9 mm
- Đáp ứng chuẩn: TIA 568.C.2 - Catagory 6, ISO/IEC 11801 
- Khả năng chống UV và Oil
- Nhiệt độ hoạt động: ≥ 70 độ C
- Đóng gói: Cuộn dài 1000' (304.8m)</v>
          </cell>
          <cell r="M469">
            <v>5.1706036745406827</v>
          </cell>
          <cell r="N469">
            <v>4.8474409448818898</v>
          </cell>
          <cell r="O469">
            <v>141933.07086614173</v>
          </cell>
          <cell r="P469">
            <v>133062.25393700786</v>
          </cell>
        </row>
        <row r="470">
          <cell r="G470" t="str">
            <v>449150021</v>
          </cell>
          <cell r="H470" t="str">
            <v>CONN-RJ45, RJ45 CONN, MOD PLUG 8P8C SHIELDED :
- Number of Positions/Contacts : 8p8c C538(RJ45, Ethernet)
- Connector type: Plug
- Shielding: Shielded
- Rating: CAT6
- Wire Gauge: 22-28 AWG
- Contact Finish: Gold</v>
          </cell>
          <cell r="M470">
            <v>3.44</v>
          </cell>
          <cell r="N470">
            <v>3.298</v>
          </cell>
          <cell r="O470">
            <v>94428</v>
          </cell>
          <cell r="P470">
            <v>90530.099999999991</v>
          </cell>
        </row>
        <row r="471">
          <cell r="G471" t="str">
            <v>0023344
(ÖLFLEX® PETRO FD 865 CP - 0023344)</v>
          </cell>
          <cell r="H471" t="str">
            <v>CABLE, OUTDOOR CABLE:
- Số lượng dây dẫn: 2
- Tiết diện dây dẫn: 2.5 mm2
- Vỏ bọc ngoài: PVC, màu đen
- Vật liệu cách điện: TPE
- Lớp chống nhiễu: Tinned copper braiding
- Đường kính có vỏ bọc: ≤ 10 mm
- Chống UV 
- Đáp ứng chuẩn: UL 1309 (Salt water-resistant); NEK 606 (Oil resistant), IEC 60332-1-2 (Halogen-free), IEC 61892-4, IEC 60228 class 6 (Conductor stranding), EMC-compliant
- Nhiệt độ hoạt động: -50 độ C đến 80 độ C</v>
          </cell>
          <cell r="M471">
            <v>8.8888888888888893</v>
          </cell>
          <cell r="N471">
            <v>8.8888888888888893</v>
          </cell>
          <cell r="O471">
            <v>244000</v>
          </cell>
          <cell r="P471">
            <v>244000</v>
          </cell>
        </row>
        <row r="472">
          <cell r="G472" t="str">
            <v xml:space="preserve">SP6-230-BFM </v>
          </cell>
          <cell r="H472" t="str">
            <v xml:space="preserve">MODULE, SURGE PROTECTOR BULKHEAD </v>
          </cell>
          <cell r="M472">
            <v>38.049999999999997</v>
          </cell>
          <cell r="N472">
            <v>35.585999999999999</v>
          </cell>
          <cell r="O472">
            <v>1044472.4999999999</v>
          </cell>
          <cell r="P472">
            <v>976835.7</v>
          </cell>
        </row>
        <row r="473">
          <cell r="H473">
            <v>0</v>
          </cell>
          <cell r="O473">
            <v>0</v>
          </cell>
          <cell r="P473">
            <v>0</v>
          </cell>
        </row>
        <row r="474">
          <cell r="H474">
            <v>0</v>
          </cell>
          <cell r="O474">
            <v>0</v>
          </cell>
          <cell r="P474">
            <v>0</v>
          </cell>
        </row>
        <row r="475">
          <cell r="H475">
            <v>0</v>
          </cell>
          <cell r="O475">
            <v>0</v>
          </cell>
          <cell r="P475">
            <v>0</v>
          </cell>
        </row>
        <row r="476">
          <cell r="H476">
            <v>0</v>
          </cell>
          <cell r="O476">
            <v>0</v>
          </cell>
          <cell r="P476">
            <v>0</v>
          </cell>
        </row>
        <row r="477">
          <cell r="G477" t="str">
            <v>CDCVF2505DR</v>
          </cell>
          <cell r="H477" t="str">
            <v>IC, IC PLL CLOCK DRVR, 8-SOIC, -40°C TO 105°C</v>
          </cell>
          <cell r="M477">
            <v>2.86</v>
          </cell>
          <cell r="N477">
            <v>2.57</v>
          </cell>
          <cell r="O477">
            <v>78507</v>
          </cell>
          <cell r="P477">
            <v>70546.5</v>
          </cell>
        </row>
        <row r="478">
          <cell r="G478" t="str">
            <v>6-146281-0</v>
          </cell>
          <cell r="H478" t="str">
            <v>CONN-HDR, BRKWAY .100 10POS VERT</v>
          </cell>
          <cell r="M478">
            <v>2.42</v>
          </cell>
          <cell r="N478">
            <v>2.198</v>
          </cell>
          <cell r="O478">
            <v>66429</v>
          </cell>
          <cell r="P478">
            <v>60335.1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tabSelected="1" topLeftCell="G1" workbookViewId="0">
      <selection activeCell="Q12" sqref="Q12"/>
    </sheetView>
  </sheetViews>
  <sheetFormatPr defaultRowHeight="15" x14ac:dyDescent="0.25"/>
  <cols>
    <col min="1" max="1" width="21.85546875" customWidth="1"/>
    <col min="2" max="2" width="42" customWidth="1"/>
    <col min="3" max="3" width="22.7109375" customWidth="1"/>
    <col min="4" max="4" width="19.140625" customWidth="1"/>
    <col min="5" max="5" width="22.42578125" customWidth="1"/>
    <col min="6" max="8" width="22.7109375" customWidth="1"/>
    <col min="9" max="9" width="19.5703125" customWidth="1"/>
    <col min="10" max="10" width="17.7109375" customWidth="1"/>
    <col min="11" max="11" width="16.140625" customWidth="1"/>
    <col min="12" max="12" width="14.28515625" customWidth="1"/>
    <col min="13" max="13" width="28" customWidth="1"/>
    <col min="14" max="16" width="21.7109375" customWidth="1"/>
    <col min="17" max="17" width="18.7109375" customWidth="1"/>
    <col min="18" max="18" width="22.85546875" customWidth="1"/>
    <col min="19" max="21" width="30.7109375" customWidth="1"/>
    <col min="23" max="23" width="19.42578125" customWidth="1"/>
  </cols>
  <sheetData>
    <row r="1" spans="1:23" ht="18.75" x14ac:dyDescent="0.2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1"/>
      <c r="T1" s="1"/>
      <c r="U1" s="1"/>
      <c r="V1" s="2"/>
      <c r="W1" s="3"/>
    </row>
    <row r="2" spans="1:23" ht="18.75" x14ac:dyDescent="0.25">
      <c r="A2" s="38" t="s">
        <v>1</v>
      </c>
      <c r="B2" s="40" t="s">
        <v>2</v>
      </c>
      <c r="C2" s="41"/>
      <c r="D2" s="41"/>
      <c r="E2" s="41"/>
      <c r="F2" s="41"/>
      <c r="G2" s="42"/>
      <c r="H2" s="46" t="s">
        <v>3</v>
      </c>
      <c r="I2" s="38"/>
      <c r="J2" s="48" t="s">
        <v>4</v>
      </c>
      <c r="K2" s="49"/>
      <c r="L2" s="52"/>
      <c r="M2" s="53"/>
      <c r="N2" s="52" t="s">
        <v>5</v>
      </c>
      <c r="O2" s="53"/>
      <c r="P2" s="54" t="s">
        <v>6</v>
      </c>
      <c r="Q2" s="54"/>
      <c r="R2" s="54"/>
      <c r="S2" s="4"/>
      <c r="T2" s="4"/>
      <c r="U2" s="4"/>
      <c r="V2" s="2"/>
      <c r="W2" s="3"/>
    </row>
    <row r="3" spans="1:23" ht="18.75" x14ac:dyDescent="0.25">
      <c r="A3" s="39"/>
      <c r="B3" s="43"/>
      <c r="C3" s="44"/>
      <c r="D3" s="44"/>
      <c r="E3" s="44"/>
      <c r="F3" s="44"/>
      <c r="G3" s="45"/>
      <c r="H3" s="47"/>
      <c r="I3" s="39"/>
      <c r="J3" s="50"/>
      <c r="K3" s="51"/>
      <c r="L3" s="52" t="s">
        <v>7</v>
      </c>
      <c r="M3" s="53"/>
      <c r="N3" s="52"/>
      <c r="O3" s="53"/>
      <c r="P3" s="54"/>
      <c r="Q3" s="54"/>
      <c r="R3" s="54"/>
      <c r="S3" s="4"/>
      <c r="T3" s="4"/>
      <c r="U3" s="4"/>
      <c r="V3" s="2"/>
      <c r="W3" s="3"/>
    </row>
    <row r="4" spans="1:23" ht="18.75" x14ac:dyDescent="0.25">
      <c r="A4" s="38" t="s">
        <v>8</v>
      </c>
      <c r="B4" s="40" t="s">
        <v>9</v>
      </c>
      <c r="C4" s="41"/>
      <c r="D4" s="41"/>
      <c r="E4" s="41"/>
      <c r="F4" s="41"/>
      <c r="G4" s="42"/>
      <c r="H4" s="46" t="s">
        <v>10</v>
      </c>
      <c r="I4" s="38"/>
      <c r="J4" s="40" t="s">
        <v>11</v>
      </c>
      <c r="K4" s="42"/>
      <c r="L4" s="52" t="s">
        <v>12</v>
      </c>
      <c r="M4" s="53"/>
      <c r="N4" s="52"/>
      <c r="O4" s="53"/>
      <c r="P4" s="54"/>
      <c r="Q4" s="54"/>
      <c r="R4" s="54"/>
      <c r="S4" s="4"/>
      <c r="T4" s="4"/>
      <c r="U4" s="4"/>
      <c r="V4" s="2"/>
      <c r="W4" s="3"/>
    </row>
    <row r="5" spans="1:23" ht="18.75" x14ac:dyDescent="0.25">
      <c r="A5" s="39"/>
      <c r="B5" s="43"/>
      <c r="C5" s="44"/>
      <c r="D5" s="44"/>
      <c r="E5" s="44"/>
      <c r="F5" s="44"/>
      <c r="G5" s="45"/>
      <c r="H5" s="47"/>
      <c r="I5" s="39"/>
      <c r="J5" s="43"/>
      <c r="K5" s="45"/>
      <c r="L5" s="52" t="s">
        <v>13</v>
      </c>
      <c r="M5" s="53"/>
      <c r="N5" s="52"/>
      <c r="O5" s="53"/>
      <c r="P5" s="54"/>
      <c r="Q5" s="54"/>
      <c r="R5" s="54"/>
      <c r="S5" s="4"/>
      <c r="T5" s="4"/>
      <c r="U5" s="4"/>
      <c r="V5" s="2"/>
      <c r="W5" s="3"/>
    </row>
    <row r="6" spans="1:23" ht="93.75" x14ac:dyDescent="0.25">
      <c r="A6" s="5" t="s">
        <v>14</v>
      </c>
      <c r="B6" s="5" t="s">
        <v>51</v>
      </c>
      <c r="C6" s="5" t="s">
        <v>52</v>
      </c>
      <c r="D6" s="5" t="s">
        <v>53</v>
      </c>
      <c r="E6" s="5" t="s">
        <v>54</v>
      </c>
      <c r="F6" s="5" t="s">
        <v>55</v>
      </c>
      <c r="G6" s="5" t="s">
        <v>56</v>
      </c>
      <c r="H6" s="5" t="s">
        <v>57</v>
      </c>
      <c r="I6" s="5" t="s">
        <v>58</v>
      </c>
      <c r="J6" s="5" t="s">
        <v>59</v>
      </c>
      <c r="K6" s="5" t="s">
        <v>60</v>
      </c>
      <c r="L6" s="5" t="s">
        <v>61</v>
      </c>
      <c r="M6" s="5" t="s">
        <v>62</v>
      </c>
      <c r="N6" s="6" t="s">
        <v>63</v>
      </c>
      <c r="O6" s="6" t="s">
        <v>15</v>
      </c>
      <c r="P6" s="7" t="s">
        <v>64</v>
      </c>
      <c r="Q6" s="7" t="s">
        <v>16</v>
      </c>
      <c r="R6" s="5" t="s">
        <v>65</v>
      </c>
      <c r="S6" s="8" t="s">
        <v>17</v>
      </c>
      <c r="T6" s="8" t="s">
        <v>18</v>
      </c>
      <c r="U6" s="8" t="s">
        <v>19</v>
      </c>
      <c r="V6" s="9"/>
      <c r="W6" s="10" t="s">
        <v>20</v>
      </c>
    </row>
    <row r="7" spans="1:23" ht="18.75" x14ac:dyDescent="0.25">
      <c r="A7" s="5">
        <v>1</v>
      </c>
      <c r="B7" s="5">
        <v>2</v>
      </c>
      <c r="C7" s="5">
        <v>3</v>
      </c>
      <c r="D7" s="5">
        <v>4</v>
      </c>
      <c r="E7" s="5">
        <v>5</v>
      </c>
      <c r="F7" s="5">
        <v>6</v>
      </c>
      <c r="G7" s="5">
        <v>7</v>
      </c>
      <c r="H7" s="5">
        <v>8</v>
      </c>
      <c r="I7" s="5">
        <v>9</v>
      </c>
      <c r="J7" s="5">
        <v>10</v>
      </c>
      <c r="K7" s="5">
        <v>11</v>
      </c>
      <c r="L7" s="5">
        <v>12</v>
      </c>
      <c r="M7" s="5">
        <v>13</v>
      </c>
      <c r="N7" s="5">
        <v>14</v>
      </c>
      <c r="O7" s="6" t="s">
        <v>21</v>
      </c>
      <c r="P7" s="7">
        <v>16</v>
      </c>
      <c r="Q7" s="7">
        <v>17</v>
      </c>
      <c r="R7" s="7">
        <v>18</v>
      </c>
      <c r="S7" s="7"/>
      <c r="T7" s="11"/>
      <c r="U7" s="11"/>
      <c r="V7" s="9"/>
      <c r="W7" s="10"/>
    </row>
    <row r="8" spans="1:23" ht="52.5" x14ac:dyDescent="0.25">
      <c r="A8" s="12">
        <v>11</v>
      </c>
      <c r="B8" s="13" t="str">
        <f>IF(VLOOKUP($F8,[1]VTLK!$G$4:$H$478,2,FALSE)&lt;&gt;"",VLOOKUP($F8,[1]VTLK!$G$4:$H$478,2,FALSE),"")</f>
        <v xml:space="preserve"> CAP-CER,  SMD, 0.1UF,  ±10% ,  0402 , 16V X7R</v>
      </c>
      <c r="C8" s="14" t="s">
        <v>24</v>
      </c>
      <c r="D8" s="15" t="str">
        <f t="shared" ref="D8:D17" si="0">IF(FIND(",",B8)&lt;(FIND(",",B8)),LEFT(B8,FIND(",",B8)-1),(LEFT(B8,FIND(",",B8)-1)))</f>
        <v xml:space="preserve"> CAP-CER</v>
      </c>
      <c r="E8" s="16" t="s">
        <v>25</v>
      </c>
      <c r="F8" s="16" t="s">
        <v>29</v>
      </c>
      <c r="G8" s="17" t="str">
        <f>IF(VLOOKUP($F8,[1]VTLK!$G$4:$L$478,3,FALSE)&lt;&gt;"",VLOOKUP($F8,[1]VTLK!$G$4:$L$478,3,FALSE),"")</f>
        <v>KEMET</v>
      </c>
      <c r="H8" s="17" t="str">
        <f>IF(VLOOKUP($F8,[1]VTLK!$G$4:$L$478,4,FALSE)&lt;&gt;"",VLOOKUP($F8,[1]VTLK!$G$4:$L$478,4,FALSE),"-")</f>
        <v xml:space="preserve">C0402T104K4RAL7867 </v>
      </c>
      <c r="I8" s="17" t="str">
        <f>IF(VLOOKUP($F8,[1]VTLK!$G$4:$L$478,5,FALSE)&lt;&gt;"",VLOOKUP($F8,[1]VTLK!$G$4:$L$478,5,FALSE),"")</f>
        <v>Samsung Electro-Mechanics</v>
      </c>
      <c r="J8" s="17" t="str">
        <f>IF(VLOOKUP($F8,[1]VTLK!$G$4:$L$478,6,FALSE)&lt;&gt;"",VLOOKUP($F8,[1]VTLK!$G$4:$L$478,6,FALSE),"-")</f>
        <v xml:space="preserve">CL05B104KO3LNNC </v>
      </c>
      <c r="K8" s="18">
        <v>30</v>
      </c>
      <c r="L8" s="12" t="s">
        <v>22</v>
      </c>
      <c r="M8" s="16" t="s">
        <v>30</v>
      </c>
      <c r="N8" s="19">
        <f>VLOOKUP(F8,[1]VTLK!$G$4:$P$478,10,FALSE)</f>
        <v>1070.55</v>
      </c>
      <c r="O8" s="19">
        <f t="shared" ref="O8:O17" si="1">K8*N8</f>
        <v>32116.5</v>
      </c>
      <c r="P8" s="20">
        <f t="shared" ref="P8:P17" si="2">IF(F8&lt;&gt;"-", IF(H8&lt;&gt;"-",IF(J8&lt;&gt;"-",3,2),IF(J8&lt;&gt;"-",2,1)),IF(H8&lt;&gt;"-",IF(J8&lt;&gt;"-",2,1),IF(J8&lt;&gt;"-",1,0)))</f>
        <v>3</v>
      </c>
      <c r="Q8" s="20"/>
      <c r="R8" s="21" t="s">
        <v>26</v>
      </c>
      <c r="S8" s="21">
        <v>1</v>
      </c>
      <c r="T8" s="21"/>
      <c r="U8" s="22" t="s">
        <v>23</v>
      </c>
      <c r="V8" s="24"/>
      <c r="W8" s="23" t="s">
        <v>27</v>
      </c>
    </row>
    <row r="9" spans="1:23" ht="42" x14ac:dyDescent="0.25">
      <c r="A9" s="12">
        <v>12</v>
      </c>
      <c r="B9" s="13" t="str">
        <f>IF(VLOOKUP($F9,[1]VTLK!$G$4:$H$478,2,FALSE)&lt;&gt;"",VLOOKUP($F9,[1]VTLK!$G$4:$H$478,2,FALSE),"")</f>
        <v xml:space="preserve"> CAP-CER,  SMD, 22PF    , ±1%     , 0402,   50V   C0G/NP0   </v>
      </c>
      <c r="C9" s="14" t="s">
        <v>24</v>
      </c>
      <c r="D9" s="15" t="str">
        <f t="shared" si="0"/>
        <v xml:space="preserve"> CAP-CER</v>
      </c>
      <c r="E9" s="16" t="s">
        <v>31</v>
      </c>
      <c r="F9" s="16" t="s">
        <v>32</v>
      </c>
      <c r="G9" s="17" t="str">
        <f>IF(VLOOKUP($F9,[1]VTLK!$G$4:$L$478,3,FALSE)&lt;&gt;"",VLOOKUP($F9,[1]VTLK!$G$4:$L$478,3,FALSE),"")</f>
        <v>Murata Electronics North America</v>
      </c>
      <c r="H9" s="17" t="str">
        <f>IF(VLOOKUP($F9,[1]VTLK!$G$4:$L$478,4,FALSE)&lt;&gt;"",VLOOKUP($F9,[1]VTLK!$G$4:$L$478,4,FALSE),"-")</f>
        <v>GRM1555C1H220FA01D</v>
      </c>
      <c r="I9" s="17" t="str">
        <f>IF(VLOOKUP($F9,[1]VTLK!$G$4:$L$478,5,FALSE)&lt;&gt;"",VLOOKUP($F9,[1]VTLK!$G$4:$L$478,5,FALSE),"")</f>
        <v>AVX Corporation</v>
      </c>
      <c r="J9" s="17" t="str">
        <f>IF(VLOOKUP($F9,[1]VTLK!$G$4:$L$478,6,FALSE)&lt;&gt;"",VLOOKUP($F9,[1]VTLK!$G$4:$L$478,6,FALSE),"-")</f>
        <v>04025U220FAT2A</v>
      </c>
      <c r="K9" s="18">
        <v>24</v>
      </c>
      <c r="L9" s="12" t="s">
        <v>22</v>
      </c>
      <c r="M9" s="16" t="s">
        <v>33</v>
      </c>
      <c r="N9" s="19">
        <f>VLOOKUP(F9,[1]VTLK!$G$4:$P$478,10,FALSE)</f>
        <v>6121.3499999999995</v>
      </c>
      <c r="O9" s="19">
        <f t="shared" si="1"/>
        <v>146912.4</v>
      </c>
      <c r="P9" s="20">
        <f t="shared" si="2"/>
        <v>3</v>
      </c>
      <c r="Q9" s="20"/>
      <c r="R9" s="21" t="s">
        <v>26</v>
      </c>
      <c r="S9" s="21">
        <v>1</v>
      </c>
      <c r="T9" s="21"/>
      <c r="U9" s="22" t="s">
        <v>23</v>
      </c>
      <c r="V9" s="24"/>
      <c r="W9" s="23" t="s">
        <v>27</v>
      </c>
    </row>
    <row r="10" spans="1:23" ht="30" x14ac:dyDescent="0.25">
      <c r="A10" s="12">
        <v>13</v>
      </c>
      <c r="B10" s="13" t="str">
        <f>IF(VLOOKUP($F10,[1]VTLK!$G$4:$H$478,2,FALSE)&lt;&gt;"",VLOOKUP($F10,[1]VTLK!$G$4:$H$478,2,FALSE),"")</f>
        <v xml:space="preserve"> CAP-CER, SMD, 1UF  ±10% , 10V,  0402, X5R </v>
      </c>
      <c r="C10" s="14" t="s">
        <v>24</v>
      </c>
      <c r="D10" s="15" t="str">
        <f t="shared" si="0"/>
        <v xml:space="preserve"> CAP-CER</v>
      </c>
      <c r="E10" s="16" t="s">
        <v>31</v>
      </c>
      <c r="F10" s="16" t="s">
        <v>34</v>
      </c>
      <c r="G10" s="17" t="str">
        <f>IF(VLOOKUP($F10,[1]VTLK!$G$4:$L$478,3,FALSE)&lt;&gt;"",VLOOKUP($F10,[1]VTLK!$G$4:$L$478,3,FALSE),"")</f>
        <v>Samsung Electro-Mechanics</v>
      </c>
      <c r="H10" s="17" t="str">
        <f>IF(VLOOKUP($F10,[1]VTLK!$G$4:$L$478,4,FALSE)&lt;&gt;"",VLOOKUP($F10,[1]VTLK!$G$4:$L$478,4,FALSE),"-")</f>
        <v>CL05A105KP5NNNC</v>
      </c>
      <c r="I10" s="17" t="str">
        <f>IF(VLOOKUP($F10,[1]VTLK!$G$4:$L$478,5,FALSE)&lt;&gt;"",VLOOKUP($F10,[1]VTLK!$G$4:$L$478,5,FALSE),"")</f>
        <v>Yageo</v>
      </c>
      <c r="J10" s="17" t="str">
        <f>IF(VLOOKUP($F10,[1]VTLK!$G$4:$L$478,6,FALSE)&lt;&gt;"",VLOOKUP($F10,[1]VTLK!$G$4:$L$478,6,FALSE),"-")</f>
        <v>CC0402KRX5R6BB105</v>
      </c>
      <c r="K10" s="18">
        <v>12</v>
      </c>
      <c r="L10" s="12" t="s">
        <v>22</v>
      </c>
      <c r="M10" s="16" t="s">
        <v>35</v>
      </c>
      <c r="N10" s="19">
        <f>VLOOKUP(F10,[1]VTLK!$G$4:$P$478,10,FALSE)</f>
        <v>2443.0499999999997</v>
      </c>
      <c r="O10" s="19">
        <f t="shared" si="1"/>
        <v>29316.6</v>
      </c>
      <c r="P10" s="20">
        <f t="shared" si="2"/>
        <v>3</v>
      </c>
      <c r="Q10" s="20"/>
      <c r="R10" s="21" t="s">
        <v>26</v>
      </c>
      <c r="S10" s="21">
        <v>1</v>
      </c>
      <c r="T10" s="21"/>
      <c r="U10" s="22" t="s">
        <v>23</v>
      </c>
      <c r="V10" s="24"/>
      <c r="W10" s="23" t="s">
        <v>27</v>
      </c>
    </row>
    <row r="11" spans="1:23" ht="30" x14ac:dyDescent="0.25">
      <c r="A11" s="12">
        <v>14</v>
      </c>
      <c r="B11" s="13" t="str">
        <f>IF(VLOOKUP($F11,[1]VTLK!$G$4:$H$478,2,FALSE)&lt;&gt;"",VLOOKUP($F11,[1]VTLK!$G$4:$H$478,2,FALSE),"")</f>
        <v xml:space="preserve"> CAP-CER,  SMD, 270PF   , ±1%    , 0402,   50V   C0G/NP0   </v>
      </c>
      <c r="C11" s="14" t="s">
        <v>24</v>
      </c>
      <c r="D11" s="15" t="str">
        <f t="shared" si="0"/>
        <v xml:space="preserve"> CAP-CER</v>
      </c>
      <c r="E11" s="16" t="s">
        <v>25</v>
      </c>
      <c r="F11" s="16" t="s">
        <v>36</v>
      </c>
      <c r="G11" s="17" t="str">
        <f>IF(VLOOKUP($F11,[1]VTLK!$G$4:$L$478,3,FALSE)&lt;&gt;"",VLOOKUP($F11,[1]VTLK!$G$4:$L$478,3,FALSE),"")</f>
        <v xml:space="preserve"> Yageo</v>
      </c>
      <c r="H11" s="17" t="str">
        <f>IF(VLOOKUP($F11,[1]VTLK!$G$4:$L$478,4,FALSE)&lt;&gt;"",VLOOKUP($F11,[1]VTLK!$G$4:$L$478,4,FALSE),"-")</f>
        <v>CC0402FRNPO9BN271</v>
      </c>
      <c r="I11" s="17" t="str">
        <f>IF(VLOOKUP($F11,[1]VTLK!$G$4:$L$478,5,FALSE)&lt;&gt;"",VLOOKUP($F11,[1]VTLK!$G$4:$L$478,5,FALSE),"")</f>
        <v xml:space="preserve"> KEMET</v>
      </c>
      <c r="J11" s="17" t="str">
        <f>IF(VLOOKUP($F11,[1]VTLK!$G$4:$L$478,6,FALSE)&lt;&gt;"",VLOOKUP($F11,[1]VTLK!$G$4:$L$478,6,FALSE),"-")</f>
        <v>C0402C271F5GACTU</v>
      </c>
      <c r="K11" s="18">
        <v>4</v>
      </c>
      <c r="L11" s="12" t="s">
        <v>22</v>
      </c>
      <c r="M11" s="16" t="s">
        <v>37</v>
      </c>
      <c r="N11" s="19">
        <f>VLOOKUP(F11,[1]VTLK!$G$4:$P$478,10,FALSE)</f>
        <v>3925.3499999999995</v>
      </c>
      <c r="O11" s="19">
        <f t="shared" si="1"/>
        <v>15701.399999999998</v>
      </c>
      <c r="P11" s="20">
        <f t="shared" si="2"/>
        <v>3</v>
      </c>
      <c r="Q11" s="20"/>
      <c r="R11" s="21" t="s">
        <v>26</v>
      </c>
      <c r="S11" s="21">
        <v>1</v>
      </c>
      <c r="T11" s="21"/>
      <c r="U11" s="22" t="s">
        <v>23</v>
      </c>
      <c r="V11" s="24"/>
      <c r="W11" s="23" t="s">
        <v>27</v>
      </c>
    </row>
    <row r="12" spans="1:23" ht="42" x14ac:dyDescent="0.25">
      <c r="A12" s="12">
        <v>15</v>
      </c>
      <c r="B12" s="13" t="str">
        <f>IF(VLOOKUP($F12,[1]VTLK!$G$4:$H$478,2,FALSE)&lt;&gt;"",VLOOKUP($F12,[1]VTLK!$G$4:$H$478,2,FALSE),"")</f>
        <v xml:space="preserve"> CAP-CER,  SMD, 0.018UF  , ±10%    , 0402,   25V  X7R   </v>
      </c>
      <c r="C12" s="14" t="s">
        <v>24</v>
      </c>
      <c r="D12" s="15" t="str">
        <f t="shared" si="0"/>
        <v xml:space="preserve"> CAP-CER</v>
      </c>
      <c r="E12" s="16" t="s">
        <v>25</v>
      </c>
      <c r="F12" s="16" t="s">
        <v>38</v>
      </c>
      <c r="G12" s="17" t="str">
        <f>IF(VLOOKUP($F12,[1]VTLK!$G$4:$L$478,3,FALSE)&lt;&gt;"",VLOOKUP($F12,[1]VTLK!$G$4:$L$478,3,FALSE),"")</f>
        <v>KEMET</v>
      </c>
      <c r="H12" s="17" t="str">
        <f>IF(VLOOKUP($F12,[1]VTLK!$G$4:$L$478,4,FALSE)&lt;&gt;"",VLOOKUP($F12,[1]VTLK!$G$4:$L$478,4,FALSE),"-")</f>
        <v>C0603C183K3RAC7867</v>
      </c>
      <c r="I12" s="17" t="str">
        <f>IF(VLOOKUP($F12,[1]VTLK!$G$4:$L$478,5,FALSE)&lt;&gt;"",VLOOKUP($F12,[1]VTLK!$G$4:$L$478,5,FALSE),"")</f>
        <v>Yageo</v>
      </c>
      <c r="J12" s="17" t="str">
        <f>IF(VLOOKUP($F12,[1]VTLK!$G$4:$L$478,6,FALSE)&lt;&gt;"",VLOOKUP($F12,[1]VTLK!$G$4:$L$478,6,FALSE),"-")</f>
        <v>CC0402KRX7R8BB183</v>
      </c>
      <c r="K12" s="18">
        <v>20</v>
      </c>
      <c r="L12" s="12" t="s">
        <v>22</v>
      </c>
      <c r="M12" s="16" t="s">
        <v>39</v>
      </c>
      <c r="N12" s="19">
        <f>VLOOKUP(F12,[1]VTLK!$G$4:$P$478,10,FALSE)</f>
        <v>1647</v>
      </c>
      <c r="O12" s="19">
        <f t="shared" si="1"/>
        <v>32940</v>
      </c>
      <c r="P12" s="20">
        <f t="shared" si="2"/>
        <v>3</v>
      </c>
      <c r="Q12" s="20"/>
      <c r="R12" s="21" t="s">
        <v>26</v>
      </c>
      <c r="S12" s="21">
        <v>1</v>
      </c>
      <c r="T12" s="21"/>
      <c r="U12" s="22" t="s">
        <v>23</v>
      </c>
      <c r="V12" s="24"/>
      <c r="W12" s="23" t="s">
        <v>27</v>
      </c>
    </row>
    <row r="13" spans="1:23" ht="30" x14ac:dyDescent="0.25">
      <c r="A13" s="12">
        <v>16</v>
      </c>
      <c r="B13" s="13" t="str">
        <f>IF(VLOOKUP($F13,[1]VTLK!$G$4:$H$478,2,FALSE)&lt;&gt;"",VLOOKUP($F13,[1]VTLK!$G$4:$H$478,2,FALSE),"")</f>
        <v xml:space="preserve"> CAP-CER,  SMD, 0.027UF  , ±10%    , 0402,   25V  X7R   </v>
      </c>
      <c r="C13" s="14" t="s">
        <v>24</v>
      </c>
      <c r="D13" s="15" t="str">
        <f t="shared" si="0"/>
        <v xml:space="preserve"> CAP-CER</v>
      </c>
      <c r="E13" s="16" t="s">
        <v>25</v>
      </c>
      <c r="F13" s="16" t="s">
        <v>40</v>
      </c>
      <c r="G13" s="17" t="str">
        <f>IF(VLOOKUP($F13,[1]VTLK!$G$4:$L$478,3,FALSE)&lt;&gt;"",VLOOKUP($F13,[1]VTLK!$G$4:$L$478,3,FALSE),"")</f>
        <v>KEMET</v>
      </c>
      <c r="H13" s="17" t="str">
        <f>IF(VLOOKUP($F13,[1]VTLK!$G$4:$L$478,4,FALSE)&lt;&gt;"",VLOOKUP($F13,[1]VTLK!$G$4:$L$478,4,FALSE),"-")</f>
        <v>C0402C273K3RAC7867</v>
      </c>
      <c r="I13" s="17" t="str">
        <f>IF(VLOOKUP($F13,[1]VTLK!$G$4:$L$478,5,FALSE)&lt;&gt;"",VLOOKUP($F13,[1]VTLK!$G$4:$L$478,5,FALSE),"")</f>
        <v>Yageo</v>
      </c>
      <c r="J13" s="17" t="str">
        <f>IF(VLOOKUP($F13,[1]VTLK!$G$4:$L$478,6,FALSE)&lt;&gt;"",VLOOKUP($F13,[1]VTLK!$G$4:$L$478,6,FALSE),"-")</f>
        <v>CC0402KRX7R8BB273</v>
      </c>
      <c r="K13" s="18">
        <v>2</v>
      </c>
      <c r="L13" s="12" t="s">
        <v>22</v>
      </c>
      <c r="M13" s="16" t="s">
        <v>41</v>
      </c>
      <c r="N13" s="19">
        <f>VLOOKUP(F13,[1]VTLK!$G$4:$P$478,10,FALSE)</f>
        <v>2250.9</v>
      </c>
      <c r="O13" s="19">
        <f t="shared" si="1"/>
        <v>4501.8</v>
      </c>
      <c r="P13" s="20">
        <f t="shared" si="2"/>
        <v>3</v>
      </c>
      <c r="Q13" s="20"/>
      <c r="R13" s="21" t="s">
        <v>26</v>
      </c>
      <c r="S13" s="21">
        <v>1</v>
      </c>
      <c r="T13" s="21"/>
      <c r="U13" s="22" t="s">
        <v>23</v>
      </c>
      <c r="V13" s="24"/>
      <c r="W13" s="23" t="s">
        <v>27</v>
      </c>
    </row>
    <row r="14" spans="1:23" ht="30" x14ac:dyDescent="0.25">
      <c r="A14" s="12">
        <v>17</v>
      </c>
      <c r="B14" s="13" t="str">
        <f>IF(VLOOKUP($F14,[1]VTLK!$G$4:$H$478,2,FALSE)&lt;&gt;"",VLOOKUP($F14,[1]VTLK!$G$4:$H$478,2,FALSE),"")</f>
        <v xml:space="preserve"> CAP-CER,  SMD, 680PF  , ±2%   , 0402,   50V C0G, NP0 </v>
      </c>
      <c r="C14" s="14" t="s">
        <v>24</v>
      </c>
      <c r="D14" s="15" t="str">
        <f t="shared" si="0"/>
        <v xml:space="preserve"> CAP-CER</v>
      </c>
      <c r="E14" s="16" t="s">
        <v>25</v>
      </c>
      <c r="F14" s="16" t="s">
        <v>42</v>
      </c>
      <c r="G14" s="17" t="str">
        <f>IF(VLOOKUP($F14,[1]VTLK!$G$4:$L$478,3,FALSE)&lt;&gt;"",VLOOKUP($F14,[1]VTLK!$G$4:$L$478,3,FALSE),"")</f>
        <v>KEMET</v>
      </c>
      <c r="H14" s="17" t="str">
        <f>IF(VLOOKUP($F14,[1]VTLK!$G$4:$L$478,4,FALSE)&lt;&gt;"",VLOOKUP($F14,[1]VTLK!$G$4:$L$478,4,FALSE),"-")</f>
        <v>C0402C681G5GAC7867</v>
      </c>
      <c r="I14" s="17" t="str">
        <f>IF(VLOOKUP($F14,[1]VTLK!$G$4:$L$478,5,FALSE)&lt;&gt;"",VLOOKUP($F14,[1]VTLK!$G$4:$L$478,5,FALSE),"")</f>
        <v>TDK Corporation</v>
      </c>
      <c r="J14" s="17" t="str">
        <f>IF(VLOOKUP($F14,[1]VTLK!$G$4:$L$478,6,FALSE)&lt;&gt;"",VLOOKUP($F14,[1]VTLK!$G$4:$L$478,6,FALSE),"-")</f>
        <v>C1005C0G1H681G050BA</v>
      </c>
      <c r="K14" s="18">
        <v>2</v>
      </c>
      <c r="L14" s="12" t="s">
        <v>22</v>
      </c>
      <c r="M14" s="16" t="s">
        <v>43</v>
      </c>
      <c r="N14" s="19">
        <f>VLOOKUP(F14,[1]VTLK!$G$4:$P$478,10,FALSE)</f>
        <v>4227.3</v>
      </c>
      <c r="O14" s="19">
        <f t="shared" si="1"/>
        <v>8454.6</v>
      </c>
      <c r="P14" s="20">
        <f t="shared" si="2"/>
        <v>3</v>
      </c>
      <c r="Q14" s="20"/>
      <c r="R14" s="21" t="s">
        <v>26</v>
      </c>
      <c r="S14" s="21">
        <v>1</v>
      </c>
      <c r="T14" s="21"/>
      <c r="U14" s="22" t="s">
        <v>23</v>
      </c>
      <c r="V14" s="24"/>
      <c r="W14" s="23" t="s">
        <v>27</v>
      </c>
    </row>
    <row r="15" spans="1:23" ht="30" x14ac:dyDescent="0.25">
      <c r="A15" s="25">
        <v>18</v>
      </c>
      <c r="B15" s="26" t="str">
        <f>IF(VLOOKUP($F15,[1]VTLK!$G$4:$H$478,2,FALSE)&lt;&gt;"",VLOOKUP($F15,[1]VTLK!$G$4:$H$478,2,FALSE),"")</f>
        <v xml:space="preserve">CAP-CER, SMD, 3.3PF, ±0.25pF , 01005 25V, C0G, NP0 </v>
      </c>
      <c r="C15" s="27" t="s">
        <v>24</v>
      </c>
      <c r="D15" s="28" t="str">
        <f t="shared" si="0"/>
        <v>CAP-CER</v>
      </c>
      <c r="E15" s="29" t="s">
        <v>25</v>
      </c>
      <c r="F15" s="29" t="s">
        <v>44</v>
      </c>
      <c r="G15" s="30" t="str">
        <f>IF(VLOOKUP($F15,[1]VTLK!$G$4:$L$478,3,FALSE)&lt;&gt;"",VLOOKUP($F15,[1]VTLK!$G$4:$L$478,3,FALSE),"")</f>
        <v>Taiyo Yuden</v>
      </c>
      <c r="H15" s="30" t="str">
        <f>IF(VLOOKUP($F15,[1]VTLK!$G$4:$L$478,4,FALSE)&lt;&gt;"",VLOOKUP($F15,[1]VTLK!$G$4:$L$478,4,FALSE),"-")</f>
        <v>TVS042CG3R3CC-W</v>
      </c>
      <c r="I15" s="30" t="e">
        <f>IF(VLOOKUP($F15,[1]VTLK!$G$4:$L$478,5,FALSE)&lt;&gt;"",VLOOKUP($F15,[1]VTLK!$G$4:$L$478,5,FALSE),"")</f>
        <v>#REF!</v>
      </c>
      <c r="J15" s="30" t="e">
        <f>IF(VLOOKUP($F15,[1]VTLK!$G$4:$L$478,6,FALSE)&lt;&gt;"",VLOOKUP($F15,[1]VTLK!$G$4:$L$478,6,FALSE),"-")</f>
        <v>#REF!</v>
      </c>
      <c r="K15" s="31">
        <v>3</v>
      </c>
      <c r="L15" s="25" t="s">
        <v>22</v>
      </c>
      <c r="M15" s="29" t="s">
        <v>45</v>
      </c>
      <c r="N15" s="32">
        <f>VLOOKUP(F15,[1]VTLK!$G$4:$P$478,10,FALSE)</f>
        <v>2168.5499999999997</v>
      </c>
      <c r="O15" s="32">
        <f t="shared" si="1"/>
        <v>6505.65</v>
      </c>
      <c r="P15" s="33" t="e">
        <f t="shared" si="2"/>
        <v>#REF!</v>
      </c>
      <c r="Q15" s="33"/>
      <c r="R15" s="34" t="s">
        <v>26</v>
      </c>
      <c r="S15" s="34">
        <v>1</v>
      </c>
      <c r="T15" s="34" t="s">
        <v>46</v>
      </c>
      <c r="U15" s="22" t="s">
        <v>23</v>
      </c>
      <c r="V15" s="35"/>
      <c r="W15" s="36" t="s">
        <v>27</v>
      </c>
    </row>
    <row r="16" spans="1:23" ht="30" x14ac:dyDescent="0.25">
      <c r="A16" s="12">
        <v>19</v>
      </c>
      <c r="B16" s="13" t="str">
        <f>IF(VLOOKUP($F16,[1]VTLK!$G$4:$H$478,2,FALSE)&lt;&gt;"",VLOOKUP($F16,[1]VTLK!$G$4:$H$478,2,FALSE),"")</f>
        <v>CAP-TA, SMD, 2.2UF , ±10% ,1206 , 35V, 4.5 Ohm</v>
      </c>
      <c r="C16" s="14" t="s">
        <v>24</v>
      </c>
      <c r="D16" s="15" t="str">
        <f t="shared" si="0"/>
        <v>CAP-TA</v>
      </c>
      <c r="E16" s="16" t="s">
        <v>28</v>
      </c>
      <c r="F16" s="16" t="s">
        <v>47</v>
      </c>
      <c r="G16" s="17" t="str">
        <f>IF(VLOOKUP($F16,[1]VTLK!$G$4:$L$478,3,FALSE)&lt;&gt;"",VLOOKUP($F16,[1]VTLK!$G$4:$L$478,3,FALSE),"")</f>
        <v>Nichicon</v>
      </c>
      <c r="H16" s="17" t="str">
        <f>IF(VLOOKUP($F16,[1]VTLK!$G$4:$L$478,4,FALSE)&lt;&gt;"",VLOOKUP($F16,[1]VTLK!$G$4:$L$478,4,FALSE),"-")</f>
        <v>F951V225KAAAQ2</v>
      </c>
      <c r="I16" s="17" t="str">
        <f>IF(VLOOKUP($F16,[1]VTLK!$G$4:$L$478,5,FALSE)&lt;&gt;"",VLOOKUP($F16,[1]VTLK!$G$4:$L$478,5,FALSE),"")</f>
        <v>KEMET</v>
      </c>
      <c r="J16" s="17" t="str">
        <f>IF(VLOOKUP($F16,[1]VTLK!$G$4:$L$478,6,FALSE)&lt;&gt;"",VLOOKUP($F16,[1]VTLK!$G$4:$L$478,6,FALSE),"-")</f>
        <v>T491A225K035AT</v>
      </c>
      <c r="K16" s="18">
        <v>1</v>
      </c>
      <c r="L16" s="12" t="s">
        <v>22</v>
      </c>
      <c r="M16" s="16" t="s">
        <v>48</v>
      </c>
      <c r="N16" s="19">
        <f>VLOOKUP(F16,[1]VTLK!$G$4:$P$478,10,FALSE)</f>
        <v>1937.97</v>
      </c>
      <c r="O16" s="19">
        <f t="shared" si="1"/>
        <v>1937.97</v>
      </c>
      <c r="P16" s="20">
        <f t="shared" si="2"/>
        <v>3</v>
      </c>
      <c r="Q16" s="20"/>
      <c r="R16" s="21" t="s">
        <v>26</v>
      </c>
      <c r="S16" s="21">
        <v>1</v>
      </c>
      <c r="T16" s="21"/>
      <c r="U16" s="22" t="s">
        <v>23</v>
      </c>
      <c r="V16" s="24"/>
      <c r="W16" s="23" t="s">
        <v>27</v>
      </c>
    </row>
    <row r="17" spans="1:23" ht="30" x14ac:dyDescent="0.25">
      <c r="A17" s="12">
        <v>20</v>
      </c>
      <c r="B17" s="13" t="str">
        <f>IF(VLOOKUP($F17,[1]VTLK!$G$4:$H$478,2,FALSE)&lt;&gt;"",VLOOKUP($F17,[1]VTLK!$G$4:$H$478,2,FALSE),"")</f>
        <v>CAP-TA, SMD, 4.7UF , ±10% ,1206 , 16V, 4.5 Ohm</v>
      </c>
      <c r="C17" s="14" t="s">
        <v>24</v>
      </c>
      <c r="D17" s="15" t="str">
        <f t="shared" si="0"/>
        <v>CAP-TA</v>
      </c>
      <c r="E17" s="16" t="s">
        <v>28</v>
      </c>
      <c r="F17" s="16" t="s">
        <v>49</v>
      </c>
      <c r="G17" s="17" t="str">
        <f>IF(VLOOKUP($F17,[1]VTLK!$G$4:$L$478,3,FALSE)&lt;&gt;"",VLOOKUP($F17,[1]VTLK!$G$4:$L$478,3,FALSE),"")</f>
        <v>KEMET</v>
      </c>
      <c r="H17" s="17" t="str">
        <f>IF(VLOOKUP($F17,[1]VTLK!$G$4:$L$478,4,FALSE)&lt;&gt;"",VLOOKUP($F17,[1]VTLK!$G$4:$L$478,4,FALSE),"-")</f>
        <v>T491A475K016AT</v>
      </c>
      <c r="I17" s="17" t="str">
        <f>IF(VLOOKUP($F17,[1]VTLK!$G$4:$L$478,5,FALSE)&lt;&gt;"",VLOOKUP($F17,[1]VTLK!$G$4:$L$478,5,FALSE),"")</f>
        <v>Vishay Sprague</v>
      </c>
      <c r="J17" s="17" t="str">
        <f>IF(VLOOKUP($F17,[1]VTLK!$G$4:$L$478,6,FALSE)&lt;&gt;"",VLOOKUP($F17,[1]VTLK!$G$4:$L$478,6,FALSE),"-")</f>
        <v>TR3A475K016C1500</v>
      </c>
      <c r="K17" s="18">
        <v>1</v>
      </c>
      <c r="L17" s="12" t="s">
        <v>22</v>
      </c>
      <c r="M17" s="16" t="s">
        <v>50</v>
      </c>
      <c r="N17" s="19">
        <f>VLOOKUP(F17,[1]VTLK!$G$4:$P$478,10,FALSE)</f>
        <v>6642.9</v>
      </c>
      <c r="O17" s="19">
        <f t="shared" si="1"/>
        <v>6642.9</v>
      </c>
      <c r="P17" s="20">
        <f t="shared" si="2"/>
        <v>3</v>
      </c>
      <c r="Q17" s="20"/>
      <c r="R17" s="21" t="s">
        <v>26</v>
      </c>
      <c r="S17" s="21">
        <v>1</v>
      </c>
      <c r="T17" s="21"/>
      <c r="U17" s="22" t="s">
        <v>23</v>
      </c>
      <c r="V17" s="24"/>
      <c r="W17" s="23" t="s">
        <v>27</v>
      </c>
    </row>
  </sheetData>
  <mergeCells count="21">
    <mergeCell ref="P5:R5"/>
    <mergeCell ref="P3:R3"/>
    <mergeCell ref="A4:A5"/>
    <mergeCell ref="B4:G5"/>
    <mergeCell ref="H4:I5"/>
    <mergeCell ref="J4:K5"/>
    <mergeCell ref="L4:M4"/>
    <mergeCell ref="N4:O4"/>
    <mergeCell ref="P4:R4"/>
    <mergeCell ref="L5:M5"/>
    <mergeCell ref="N5:O5"/>
    <mergeCell ref="A1:R1"/>
    <mergeCell ref="A2:A3"/>
    <mergeCell ref="B2:G3"/>
    <mergeCell ref="H2:I3"/>
    <mergeCell ref="J2:K3"/>
    <mergeCell ref="L2:M2"/>
    <mergeCell ref="N2:O2"/>
    <mergeCell ref="P2:R2"/>
    <mergeCell ref="L3:M3"/>
    <mergeCell ref="N3:O3"/>
  </mergeCells>
  <conditionalFormatting sqref="H8:H17">
    <cfRule type="duplicateValues" dxfId="6" priority="29"/>
  </conditionalFormatting>
  <conditionalFormatting sqref="B8:B17">
    <cfRule type="duplicateValues" dxfId="5" priority="30"/>
  </conditionalFormatting>
  <conditionalFormatting sqref="J8:J17">
    <cfRule type="duplicateValues" dxfId="4" priority="31"/>
  </conditionalFormatting>
  <conditionalFormatting sqref="B1:B7">
    <cfRule type="duplicateValues" dxfId="3" priority="32"/>
  </conditionalFormatting>
  <conditionalFormatting sqref="F1:H7 F8:F17">
    <cfRule type="duplicateValues" dxfId="2" priority="33"/>
  </conditionalFormatting>
  <conditionalFormatting sqref="F1:F17">
    <cfRule type="duplicateValues" dxfId="1" priority="35"/>
  </conditionalFormatting>
  <conditionalFormatting sqref="B1:B17">
    <cfRule type="duplicateValues" dxfId="0" priority="36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QS-DUNGTM</dc:creator>
  <cp:lastModifiedBy>nhatnh4</cp:lastModifiedBy>
  <dcterms:created xsi:type="dcterms:W3CDTF">2019-04-02T08:13:23Z</dcterms:created>
  <dcterms:modified xsi:type="dcterms:W3CDTF">2020-05-06T01:44:57Z</dcterms:modified>
</cp:coreProperties>
</file>