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real_world/Comparison/"/>
    </mc:Choice>
  </mc:AlternateContent>
  <xr:revisionPtr revIDLastSave="0" documentId="13_ncr:1_{F0832E8A-B799-8B42-8B44-780F35228FD5}" xr6:coauthVersionLast="47" xr6:coauthVersionMax="47" xr10:uidLastSave="{00000000-0000-0000-0000-000000000000}"/>
  <bookViews>
    <workbookView xWindow="0" yWindow="500" windowWidth="28800" windowHeight="15860" activeTab="1" xr2:uid="{A33675B7-7F4F-C34D-AB6F-57998B81D61A}"/>
  </bookViews>
  <sheets>
    <sheet name="timeoverhead_backup" sheetId="3" state="hidden" r:id="rId1"/>
    <sheet name="overhead_audio" sheetId="11" r:id="rId2"/>
    <sheet name="overhead_image" sheetId="13" r:id="rId3"/>
    <sheet name="accuracy" sheetId="14" r:id="rId4"/>
    <sheet name="timeoverhead-task=5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3" l="1"/>
  <c r="C24" i="13"/>
  <c r="B25" i="13"/>
  <c r="B24" i="13"/>
  <c r="B23" i="13"/>
  <c r="B22" i="13"/>
  <c r="B21" i="13"/>
  <c r="B20" i="13"/>
  <c r="B52" i="13"/>
  <c r="B51" i="13"/>
  <c r="B50" i="13"/>
  <c r="C52" i="13"/>
  <c r="C51" i="13"/>
  <c r="B53" i="13"/>
  <c r="B26" i="13" s="1"/>
  <c r="B47" i="13"/>
  <c r="B48" i="13"/>
  <c r="C42" i="13"/>
  <c r="C43" i="13" s="1"/>
  <c r="B42" i="13"/>
  <c r="B43" i="13" s="1"/>
  <c r="C53" i="13"/>
  <c r="C26" i="13" s="1"/>
  <c r="C50" i="13"/>
  <c r="C23" i="13" s="1"/>
  <c r="C49" i="13"/>
  <c r="C22" i="13" s="1"/>
  <c r="B49" i="13"/>
  <c r="C48" i="13"/>
  <c r="C21" i="13" s="1"/>
  <c r="C47" i="13"/>
  <c r="C20" i="13" s="1"/>
  <c r="C16" i="13"/>
  <c r="B16" i="13"/>
  <c r="C3" i="11"/>
  <c r="B3" i="11"/>
  <c r="C23" i="11"/>
  <c r="C22" i="11"/>
  <c r="C21" i="11"/>
  <c r="C20" i="11"/>
  <c r="C19" i="11"/>
  <c r="C18" i="11"/>
  <c r="B23" i="11"/>
  <c r="B22" i="11"/>
  <c r="B21" i="11"/>
  <c r="B20" i="11"/>
  <c r="B19" i="11"/>
  <c r="B18" i="11"/>
  <c r="C27" i="11"/>
  <c r="B27" i="11"/>
  <c r="C46" i="11"/>
  <c r="B46" i="11"/>
  <c r="C42" i="11"/>
  <c r="C43" i="11"/>
  <c r="C44" i="11"/>
  <c r="C45" i="11"/>
  <c r="C41" i="11"/>
  <c r="B42" i="11"/>
  <c r="B43" i="11"/>
  <c r="B44" i="11"/>
  <c r="B45" i="11"/>
  <c r="B41" i="11"/>
  <c r="C37" i="11"/>
  <c r="B37" i="11"/>
  <c r="C36" i="11"/>
  <c r="B36" i="11"/>
  <c r="C14" i="11"/>
  <c r="B14" i="11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B54" i="13" l="1"/>
  <c r="B31" i="13" s="1"/>
  <c r="C54" i="13"/>
  <c r="C31" i="13" s="1"/>
  <c r="B27" i="13"/>
  <c r="B3" i="13" s="1"/>
  <c r="C27" i="13"/>
  <c r="C3" i="13" s="1"/>
  <c r="C29" i="5"/>
  <c r="F3" i="5"/>
  <c r="F5" i="5"/>
  <c r="F4" i="5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<sst xmlns="http://schemas.openxmlformats.org/spreadsheetml/2006/main" count="228" uniqueCount="61">
  <si>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</si>
  <si>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</si>
  <si>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</si>
  <si>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</si>
  <si>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</si>
  <si>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</si>
  <si>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</si>
  <si>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</si>
  <si>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</si>
  <si>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Accuracy</t>
  </si>
  <si>
    <t>SS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</si>
  <si>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</si>
  <si>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</si>
  <si>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</si>
  <si>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</si>
  <si>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</si>
  <si>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</si>
  <si>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</si>
  <si>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</si>
  <si>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</si>
  <si>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</si>
  <si>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</si>
  <si>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</si>
  <si>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</si>
  <si>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</si>
  <si>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</si>
  <si>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</si>
  <si>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</si>
  <si>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</si>
  <si>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</si>
  <si>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</si>
  <si>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Energy (mJ)</t>
  </si>
  <si>
    <t>Switch overhead</t>
  </si>
  <si>
    <t>Total time/energy overhead of running all tasks</t>
  </si>
  <si>
    <t>Layer-wise inference time/energy overhead</t>
  </si>
  <si>
    <t>Layer-wise weight-reloading time/energy overhead</t>
  </si>
  <si>
    <t>Vanilla model switch time/energy overhead</t>
  </si>
  <si>
    <t xml:space="preserve">We use MSP430 board for audio based experiments </t>
  </si>
  <si>
    <t xml:space="preserve">We use Pico board for image based experiments </t>
  </si>
  <si>
    <t>Task1</t>
  </si>
  <si>
    <t>Task2</t>
  </si>
  <si>
    <t>Task3</t>
  </si>
  <si>
    <t>Task4</t>
  </si>
  <si>
    <t>Task5</t>
  </si>
  <si>
    <t xml:space="preserve">Audio based </t>
  </si>
  <si>
    <t># of classes</t>
  </si>
  <si>
    <t>task number</t>
  </si>
  <si>
    <t>task name</t>
  </si>
  <si>
    <t>presence detection</t>
  </si>
  <si>
    <t>task1</t>
  </si>
  <si>
    <t>command detection</t>
  </si>
  <si>
    <t>task2</t>
  </si>
  <si>
    <t>person identification</t>
  </si>
  <si>
    <t>task3</t>
  </si>
  <si>
    <t>task4</t>
  </si>
  <si>
    <t>distance classification</t>
  </si>
  <si>
    <t>task5</t>
  </si>
  <si>
    <t xml:space="preserve">Image based </t>
  </si>
  <si>
    <t>`</t>
  </si>
  <si>
    <t>mask detection</t>
  </si>
  <si>
    <t>emotion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</si>
</sst>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Fill="1" applyAlignment="1">
      <alignment horizontal="center"/>
    </xf>
    <xf numFmtId="164" fontId="1" fillId="4" borderId="0" xfId="0" applyNumberFormat="1" applyFont="1" applyFill="1"/>
    <xf numFmtId="0" fontId="0" fillId="4" borderId="0" xfId="0" applyNumberFormat="1" applyFont="1" applyFill="1"/>
    <xf numFmtId="164" fontId="1" fillId="3" borderId="0" xfId="0" applyNumberFormat="1" applyFont="1" applyFill="1"/>
    <xf numFmtId="164" fontId="3" fillId="3" borderId="0" xfId="0" applyNumberFormat="1" applyFont="1" applyFill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Font="1"/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0" borderId="0" xfId="0" applyFill="1" applyAlignment="1"/>
    <xf numFmtId="0" fontId="0" fillId="0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4" t="s">
        <v>23</v>
      </c>
      <c r="B1" s="24"/>
      <c r="C1" s="24"/>
      <c r="D1" s="24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11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10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4" t="s">
        <v>17</v>
      </c>
      <c r="B11" s="24"/>
      <c r="C11" s="24"/>
      <c r="D11" s="24"/>
      <c r="E11" s="24"/>
      <c r="F11" s="24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15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4" t="s">
        <v>20</v>
      </c>
      <c r="B22" s="24"/>
      <c r="C22" s="24"/>
      <c r="D22" s="24"/>
      <c r="E22" s="24"/>
      <c r="F22" s="24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21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4" t="s">
        <v>12</v>
      </c>
      <c r="B27" s="24"/>
      <c r="C27" s="24"/>
      <c r="D27" s="24"/>
      <c r="E27" s="24"/>
      <c r="F27" s="24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13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14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4" t="s">
        <v>16</v>
      </c>
      <c r="B33" s="24"/>
      <c r="C33" s="24"/>
      <c r="D33" s="24"/>
    </row>
    <row r="34" spans="1:6" x14ac:dyDescent="0.2">
      <c r="A34" s="1" t="s">
        <v>14</v>
      </c>
      <c r="B34" s="2">
        <v>64</v>
      </c>
      <c r="C34" s="1" t="s">
        <v>18</v>
      </c>
      <c r="D34" s="2">
        <v>0.45700000000000002</v>
      </c>
    </row>
    <row r="37" spans="1:6" x14ac:dyDescent="0.2">
      <c r="A37" s="24" t="s">
        <v>19</v>
      </c>
      <c r="B37" s="24"/>
      <c r="C37" s="24"/>
      <c r="D37" s="24"/>
      <c r="E37" s="24"/>
      <c r="F37" s="24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14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21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F09-BDEC-B54C-92A9-59E7B3308C20}">
  <dimension ref="A1:J50"/>
  <sheetViews>
    <sheetView tabSelected="1" zoomScale="125" workbookViewId="0">
      <selection activeCell="F19" sqref="F19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24" t="s">
        <v>33</v>
      </c>
      <c r="B1" s="24"/>
      <c r="C1" s="24"/>
      <c r="D1" s="29"/>
      <c r="E1" s="29"/>
      <c r="F1" s="29"/>
      <c r="G1" s="29"/>
      <c r="H1" s="19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5</v>
      </c>
    </row>
    <row r="3" spans="1:10" x14ac:dyDescent="0.2">
      <c r="A3" s="1" t="s">
        <v>7</v>
      </c>
      <c r="B3" s="9">
        <f>B14*E2+B23*E2</f>
        <v>9.4626129687500011</v>
      </c>
      <c r="C3" s="9">
        <f>C14*E2+C23*E2</f>
        <v>75.773203906250004</v>
      </c>
    </row>
    <row r="4" spans="1:10" x14ac:dyDescent="0.2">
      <c r="A4" s="1" t="s">
        <v>11</v>
      </c>
      <c r="B4" s="9">
        <v>7.1983317187499898</v>
      </c>
      <c r="C4" s="9">
        <v>60.673360156249899</v>
      </c>
    </row>
    <row r="5" spans="1:10" x14ac:dyDescent="0.2">
      <c r="A5" s="1" t="s">
        <v>10</v>
      </c>
      <c r="B5" s="9">
        <v>3.4541465312499899</v>
      </c>
      <c r="C5" s="9">
        <v>30.198178593750001</v>
      </c>
    </row>
    <row r="7" spans="1:10" x14ac:dyDescent="0.2">
      <c r="A7" s="24" t="s">
        <v>34</v>
      </c>
      <c r="B7" s="24"/>
      <c r="C7" s="24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16">
        <v>0.45</v>
      </c>
      <c r="C9" s="16">
        <v>2.99</v>
      </c>
    </row>
    <row r="10" spans="1:10" x14ac:dyDescent="0.2">
      <c r="A10" s="4">
        <v>2</v>
      </c>
      <c r="B10" s="16">
        <v>0.85</v>
      </c>
      <c r="C10" s="16">
        <v>6.05</v>
      </c>
    </row>
    <row r="11" spans="1:10" x14ac:dyDescent="0.2">
      <c r="A11" s="4">
        <v>3</v>
      </c>
      <c r="B11" s="16">
        <v>1.6E-2</v>
      </c>
      <c r="C11" s="16">
        <v>0.1</v>
      </c>
    </row>
    <row r="12" spans="1:10" x14ac:dyDescent="0.2">
      <c r="A12" s="4">
        <v>4</v>
      </c>
      <c r="B12" s="16">
        <v>8.0000000000000002E-3</v>
      </c>
      <c r="C12" s="16">
        <v>0.05</v>
      </c>
    </row>
    <row r="13" spans="1:10" x14ac:dyDescent="0.2">
      <c r="A13" s="4">
        <v>5</v>
      </c>
      <c r="B13" s="16">
        <v>1E-3</v>
      </c>
      <c r="C13" s="16">
        <v>0.01</v>
      </c>
    </row>
    <row r="14" spans="1:10" x14ac:dyDescent="0.2">
      <c r="A14" s="1" t="s">
        <v>15</v>
      </c>
      <c r="B14" s="16">
        <f>SUM(B9:B13)</f>
        <v>1.325</v>
      </c>
      <c r="C14" s="16">
        <f>SUM(C9:C13)</f>
        <v>9.1999999999999993</v>
      </c>
    </row>
    <row r="16" spans="1:10" x14ac:dyDescent="0.2">
      <c r="A16" s="24" t="s">
        <v>35</v>
      </c>
      <c r="B16" s="24"/>
      <c r="C16" s="24"/>
      <c r="D16" s="19"/>
      <c r="E16" s="19"/>
      <c r="F16" s="19"/>
      <c r="G16" s="19"/>
      <c r="H16" s="19"/>
      <c r="I16" s="19"/>
      <c r="J16" s="19"/>
    </row>
    <row r="17" spans="1:10" x14ac:dyDescent="0.2">
      <c r="A17" s="1" t="s">
        <v>25</v>
      </c>
      <c r="B17" s="22" t="s">
        <v>18</v>
      </c>
      <c r="C17" s="22" t="s">
        <v>31</v>
      </c>
    </row>
    <row r="18" spans="1:10" x14ac:dyDescent="0.2">
      <c r="A18" s="4">
        <v>1</v>
      </c>
      <c r="B18" s="9">
        <f>D49/B49*B41</f>
        <v>2.8562500000000003E-3</v>
      </c>
      <c r="C18" s="9">
        <f>F49/B49*C41</f>
        <v>2.9968750000000002E-2</v>
      </c>
    </row>
    <row r="19" spans="1:10" x14ac:dyDescent="0.2">
      <c r="A19" s="4">
        <v>2</v>
      </c>
      <c r="B19" s="9">
        <f>D49/B49*B42</f>
        <v>1.4852500000000001E-2</v>
      </c>
      <c r="C19" s="9">
        <f>F49/B49*C42</f>
        <v>0.15583749999999999</v>
      </c>
    </row>
    <row r="20" spans="1:10" x14ac:dyDescent="0.2">
      <c r="A20" s="4">
        <v>3</v>
      </c>
      <c r="B20" s="9">
        <f>D49/B49*B43</f>
        <v>0.36651400000000006</v>
      </c>
      <c r="C20" s="9">
        <f>F49/B49*C43</f>
        <v>3.8455900000000001</v>
      </c>
    </row>
    <row r="21" spans="1:10" x14ac:dyDescent="0.2">
      <c r="A21" s="4">
        <v>4</v>
      </c>
      <c r="B21" s="9">
        <f>D49/B49*B44</f>
        <v>0.11882000000000001</v>
      </c>
      <c r="C21" s="9">
        <f>F49/B49*C44</f>
        <v>1.2466999999999999</v>
      </c>
    </row>
    <row r="22" spans="1:10" x14ac:dyDescent="0.2">
      <c r="A22" s="4">
        <v>5</v>
      </c>
      <c r="B22" s="9">
        <f>D49/B49*B45</f>
        <v>6.4479843750000002E-2</v>
      </c>
      <c r="C22" s="9">
        <f>F49/B49*C45</f>
        <v>0.67654453124999991</v>
      </c>
    </row>
    <row r="23" spans="1:10" x14ac:dyDescent="0.2">
      <c r="A23" s="1" t="s">
        <v>15</v>
      </c>
      <c r="B23" s="9">
        <f>SUM(B18:B22)</f>
        <v>0.56752259375000014</v>
      </c>
      <c r="C23" s="9">
        <f>SUM(C18:C22)</f>
        <v>5.9546407812500002</v>
      </c>
    </row>
    <row r="25" spans="1:10" x14ac:dyDescent="0.2">
      <c r="A25" s="24" t="s">
        <v>36</v>
      </c>
      <c r="B25" s="24"/>
      <c r="C25" s="24"/>
      <c r="D25" s="19"/>
      <c r="E25" s="19"/>
      <c r="F25" s="19"/>
      <c r="G25" s="19"/>
      <c r="H25" s="19"/>
      <c r="I25" s="19"/>
      <c r="J25" s="19"/>
    </row>
    <row r="26" spans="1:10" x14ac:dyDescent="0.2">
      <c r="A26" s="1"/>
      <c r="B26" s="23" t="s">
        <v>18</v>
      </c>
      <c r="C26" s="23" t="s">
        <v>31</v>
      </c>
    </row>
    <row r="27" spans="1:10" x14ac:dyDescent="0.2">
      <c r="A27" s="4" t="s">
        <v>32</v>
      </c>
      <c r="B27" s="9">
        <f>D49/B49*B46</f>
        <v>0.56752259375000014</v>
      </c>
      <c r="C27" s="9">
        <f>F49/B49*C46</f>
        <v>5.9546407812500002</v>
      </c>
    </row>
    <row r="29" spans="1:10" x14ac:dyDescent="0.2">
      <c r="A29" s="24" t="s">
        <v>26</v>
      </c>
      <c r="B29" s="24"/>
      <c r="C29" s="24"/>
      <c r="D29" s="19"/>
      <c r="E29" s="19"/>
      <c r="F29" s="19"/>
      <c r="G29" s="19"/>
      <c r="H29" s="19"/>
      <c r="I29" s="19"/>
      <c r="J29" s="19"/>
    </row>
    <row r="30" spans="1:10" x14ac:dyDescent="0.2">
      <c r="A30" s="1" t="s">
        <v>25</v>
      </c>
      <c r="B30" s="22" t="s">
        <v>18</v>
      </c>
      <c r="C30" s="22" t="s">
        <v>31</v>
      </c>
    </row>
    <row r="31" spans="1:10" x14ac:dyDescent="0.2">
      <c r="A31" s="4">
        <v>1</v>
      </c>
      <c r="B31" s="21">
        <v>200</v>
      </c>
      <c r="C31" s="21">
        <v>200</v>
      </c>
    </row>
    <row r="32" spans="1:10" x14ac:dyDescent="0.2">
      <c r="A32" s="4">
        <v>2</v>
      </c>
      <c r="B32" s="21">
        <v>1040</v>
      </c>
      <c r="C32" s="21">
        <v>1040</v>
      </c>
    </row>
    <row r="33" spans="1:10" x14ac:dyDescent="0.2">
      <c r="A33" s="4">
        <v>3</v>
      </c>
      <c r="B33" s="21">
        <v>25664</v>
      </c>
      <c r="C33" s="21">
        <v>25664</v>
      </c>
    </row>
    <row r="34" spans="1:10" x14ac:dyDescent="0.2">
      <c r="A34" s="4">
        <v>4</v>
      </c>
      <c r="B34" s="21">
        <v>8320</v>
      </c>
      <c r="C34" s="21">
        <v>8320</v>
      </c>
    </row>
    <row r="35" spans="1:10" x14ac:dyDescent="0.2">
      <c r="A35" s="4">
        <v>5</v>
      </c>
      <c r="B35" s="21">
        <v>4515</v>
      </c>
      <c r="C35" s="21">
        <v>4515</v>
      </c>
    </row>
    <row r="36" spans="1:10" x14ac:dyDescent="0.2">
      <c r="A36" s="1" t="s">
        <v>29</v>
      </c>
      <c r="B36" s="21">
        <f>SUM(B31:B35)</f>
        <v>39739</v>
      </c>
      <c r="C36" s="21">
        <f>SUM(C31:C35)</f>
        <v>39739</v>
      </c>
    </row>
    <row r="37" spans="1:10" x14ac:dyDescent="0.2">
      <c r="A37" s="1" t="s">
        <v>14</v>
      </c>
      <c r="B37" s="21">
        <f>B36*2/1000</f>
        <v>79.477999999999994</v>
      </c>
      <c r="C37" s="21">
        <f>C36*2/1000</f>
        <v>79.477999999999994</v>
      </c>
    </row>
    <row r="39" spans="1:10" x14ac:dyDescent="0.2">
      <c r="A39" s="24" t="s">
        <v>27</v>
      </c>
      <c r="B39" s="24"/>
      <c r="C39" s="24"/>
      <c r="D39" s="19"/>
      <c r="E39" s="19"/>
      <c r="F39" s="19"/>
      <c r="G39" s="19"/>
      <c r="H39" s="19"/>
      <c r="I39" s="19"/>
      <c r="J39" s="19"/>
    </row>
    <row r="40" spans="1:10" x14ac:dyDescent="0.2">
      <c r="A40" s="1" t="s">
        <v>25</v>
      </c>
      <c r="B40" s="22" t="s">
        <v>18</v>
      </c>
      <c r="C40" s="22" t="s">
        <v>31</v>
      </c>
    </row>
    <row r="41" spans="1:10" x14ac:dyDescent="0.2">
      <c r="A41" s="4">
        <v>1</v>
      </c>
      <c r="B41" s="9">
        <f>B31*2/1000</f>
        <v>0.4</v>
      </c>
      <c r="C41" s="9">
        <f>C31*2/1000</f>
        <v>0.4</v>
      </c>
    </row>
    <row r="42" spans="1:10" x14ac:dyDescent="0.2">
      <c r="A42" s="4">
        <v>2</v>
      </c>
      <c r="B42" s="9">
        <f t="shared" ref="B42:C45" si="0">B32*2/1000</f>
        <v>2.08</v>
      </c>
      <c r="C42" s="9">
        <f t="shared" si="0"/>
        <v>2.08</v>
      </c>
    </row>
    <row r="43" spans="1:10" x14ac:dyDescent="0.2">
      <c r="A43" s="4">
        <v>3</v>
      </c>
      <c r="B43" s="9">
        <f t="shared" si="0"/>
        <v>51.328000000000003</v>
      </c>
      <c r="C43" s="9">
        <f t="shared" si="0"/>
        <v>51.328000000000003</v>
      </c>
    </row>
    <row r="44" spans="1:10" x14ac:dyDescent="0.2">
      <c r="A44" s="4">
        <v>4</v>
      </c>
      <c r="B44" s="9">
        <f t="shared" si="0"/>
        <v>16.64</v>
      </c>
      <c r="C44" s="9">
        <f t="shared" si="0"/>
        <v>16.64</v>
      </c>
    </row>
    <row r="45" spans="1:10" x14ac:dyDescent="0.2">
      <c r="A45" s="4">
        <v>5</v>
      </c>
      <c r="B45" s="9">
        <f t="shared" si="0"/>
        <v>9.0299999999999994</v>
      </c>
      <c r="C45" s="9">
        <f t="shared" si="0"/>
        <v>9.0299999999999994</v>
      </c>
    </row>
    <row r="46" spans="1:10" x14ac:dyDescent="0.2">
      <c r="A46" s="1" t="s">
        <v>28</v>
      </c>
      <c r="B46" s="9">
        <f>SUM(B41:B45)</f>
        <v>79.478000000000009</v>
      </c>
      <c r="C46" s="9">
        <f>SUM(C41:C45)</f>
        <v>79.478000000000009</v>
      </c>
    </row>
    <row r="48" spans="1:10" x14ac:dyDescent="0.2">
      <c r="A48" s="24" t="s">
        <v>16</v>
      </c>
      <c r="B48" s="24"/>
      <c r="C48" s="24"/>
      <c r="D48" s="24"/>
      <c r="E48" s="24"/>
      <c r="F48" s="24"/>
    </row>
    <row r="49" spans="1:6" x14ac:dyDescent="0.2">
      <c r="A49" s="1" t="s">
        <v>14</v>
      </c>
      <c r="B49" s="9">
        <v>64</v>
      </c>
      <c r="C49" s="18" t="s">
        <v>18</v>
      </c>
      <c r="D49" s="2">
        <v>0.45700000000000002</v>
      </c>
      <c r="E49" s="1" t="s">
        <v>31</v>
      </c>
      <c r="F49" s="2">
        <v>4.7949999999999999</v>
      </c>
    </row>
    <row r="50" spans="1:6" x14ac:dyDescent="0.2">
      <c r="A50" s="27" t="s">
        <v>37</v>
      </c>
      <c r="B50" s="27"/>
      <c r="C50" s="27"/>
      <c r="D50" s="27"/>
      <c r="E50" s="27"/>
      <c r="F50" s="27"/>
    </row>
  </sheetData>
  <mergeCells count="8">
    <mergeCell ref="A50:F50"/>
    <mergeCell ref="A48:F48"/>
    <mergeCell ref="A1:C1"/>
    <mergeCell ref="A7:C7"/>
    <mergeCell ref="A16:C16"/>
    <mergeCell ref="A25:C25"/>
    <mergeCell ref="A29:C29"/>
    <mergeCell ref="A39:C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AE33-E713-9D41-B622-A5D1F2960391}">
  <dimension ref="A1:J58"/>
  <sheetViews>
    <sheetView zoomScale="125" workbookViewId="0">
      <selection activeCell="A5" sqref="A5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24" t="s">
        <v>33</v>
      </c>
      <c r="B1" s="24"/>
      <c r="C1" s="24"/>
      <c r="D1" s="29"/>
      <c r="E1" s="29"/>
      <c r="F1" s="19"/>
      <c r="G1" s="19"/>
      <c r="H1" s="19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4</v>
      </c>
    </row>
    <row r="3" spans="1:10" x14ac:dyDescent="0.2">
      <c r="A3" s="1" t="s">
        <v>7</v>
      </c>
      <c r="B3" s="9">
        <f>B16*E2+B27*E2</f>
        <v>2.67614975</v>
      </c>
      <c r="C3" s="9">
        <f>C16*E2+C27*E2</f>
        <v>114.6282655</v>
      </c>
    </row>
    <row r="4" spans="1:10" x14ac:dyDescent="0.2">
      <c r="A4" s="1" t="s">
        <v>11</v>
      </c>
      <c r="B4" s="9">
        <v>1.7154467499999999</v>
      </c>
      <c r="C4" s="9">
        <v>73.9504515</v>
      </c>
    </row>
    <row r="5" spans="1:10" x14ac:dyDescent="0.2">
      <c r="A5" s="1" t="s">
        <v>10</v>
      </c>
      <c r="B5" s="9">
        <v>0.90168174999999995</v>
      </c>
      <c r="C5" s="9">
        <v>38.930881499999998</v>
      </c>
    </row>
    <row r="7" spans="1:10" x14ac:dyDescent="0.2">
      <c r="A7" s="24" t="s">
        <v>34</v>
      </c>
      <c r="B7" s="24"/>
      <c r="C7" s="24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5">
        <v>0.24</v>
      </c>
      <c r="C9" s="5">
        <v>10.16</v>
      </c>
    </row>
    <row r="10" spans="1:10" x14ac:dyDescent="0.2">
      <c r="A10" s="4">
        <v>2</v>
      </c>
      <c r="B10" s="5">
        <v>0.22</v>
      </c>
      <c r="C10" s="5">
        <v>9.3000000000000007</v>
      </c>
    </row>
    <row r="11" spans="1:10" x14ac:dyDescent="0.2">
      <c r="A11" s="4">
        <v>3</v>
      </c>
      <c r="B11" s="5">
        <v>0.09</v>
      </c>
      <c r="C11" s="5">
        <v>3.82</v>
      </c>
    </row>
    <row r="12" spans="1:10" x14ac:dyDescent="0.2">
      <c r="A12" s="4">
        <v>4</v>
      </c>
      <c r="B12" s="5">
        <v>5.5E-2</v>
      </c>
      <c r="C12" s="5">
        <v>2.2999999999999998</v>
      </c>
    </row>
    <row r="13" spans="1:10" x14ac:dyDescent="0.2">
      <c r="A13" s="4">
        <v>5</v>
      </c>
      <c r="B13" s="5">
        <v>1.4E-2</v>
      </c>
      <c r="C13" s="5">
        <v>0.59</v>
      </c>
    </row>
    <row r="14" spans="1:10" x14ac:dyDescent="0.2">
      <c r="A14" s="4">
        <v>6</v>
      </c>
      <c r="B14" s="5">
        <v>1.4E-2</v>
      </c>
      <c r="C14" s="5">
        <v>0.57999999999999996</v>
      </c>
    </row>
    <row r="15" spans="1:10" x14ac:dyDescent="0.2">
      <c r="A15" s="4">
        <v>7</v>
      </c>
      <c r="B15" s="5">
        <v>3.0000000000000001E-3</v>
      </c>
      <c r="C15" s="5">
        <v>0.13</v>
      </c>
    </row>
    <row r="16" spans="1:10" x14ac:dyDescent="0.2">
      <c r="A16" s="1" t="s">
        <v>15</v>
      </c>
      <c r="B16" s="16">
        <f>SUM(B9:B15)</f>
        <v>0.63600000000000001</v>
      </c>
      <c r="C16" s="16">
        <f>SUM(C9:C15)</f>
        <v>26.88</v>
      </c>
    </row>
    <row r="18" spans="1:10" x14ac:dyDescent="0.2">
      <c r="A18" s="24" t="s">
        <v>35</v>
      </c>
      <c r="B18" s="24"/>
      <c r="C18" s="24"/>
      <c r="D18" s="19"/>
      <c r="E18" s="19"/>
      <c r="F18" s="19"/>
      <c r="G18" s="19"/>
      <c r="H18" s="19"/>
      <c r="I18" s="19"/>
      <c r="J18" s="19"/>
    </row>
    <row r="19" spans="1:10" x14ac:dyDescent="0.2">
      <c r="A19" s="1" t="s">
        <v>25</v>
      </c>
      <c r="B19" s="22" t="s">
        <v>18</v>
      </c>
      <c r="C19" s="22" t="s">
        <v>31</v>
      </c>
    </row>
    <row r="20" spans="1:10" x14ac:dyDescent="0.2">
      <c r="A20" s="4">
        <v>1</v>
      </c>
      <c r="B20" s="9">
        <f>D57/B57*B47</f>
        <v>1.7574999999999999E-4</v>
      </c>
      <c r="C20" s="9">
        <f>F57/B57*C47</f>
        <v>9.4535000000000001E-3</v>
      </c>
    </row>
    <row r="21" spans="1:10" x14ac:dyDescent="0.2">
      <c r="A21" s="4">
        <v>2</v>
      </c>
      <c r="B21" s="9">
        <f>D57/B57*B48</f>
        <v>6.9349999999999989E-4</v>
      </c>
      <c r="C21" s="9">
        <f>F57/B57*C48</f>
        <v>3.7302999999999996E-2</v>
      </c>
    </row>
    <row r="22" spans="1:10" x14ac:dyDescent="0.2">
      <c r="A22" s="4">
        <v>3</v>
      </c>
      <c r="B22" s="9">
        <f>D57/B57*B49</f>
        <v>2.7549999999999996E-3</v>
      </c>
      <c r="C22" s="9">
        <f>F57/B57*C49</f>
        <v>0.14818999999999999</v>
      </c>
    </row>
    <row r="23" spans="1:10" x14ac:dyDescent="0.2">
      <c r="A23" s="4">
        <v>4</v>
      </c>
      <c r="B23" s="9">
        <f>D57/B57*B50</f>
        <v>1.9494000000000001E-2</v>
      </c>
      <c r="C23" s="9">
        <f>F57/B57*C50</f>
        <v>1.0485720000000001</v>
      </c>
    </row>
    <row r="24" spans="1:10" x14ac:dyDescent="0.2">
      <c r="A24" s="4">
        <v>5</v>
      </c>
      <c r="B24" s="9">
        <f>D57/B57*B51</f>
        <v>4.9399999999999999E-3</v>
      </c>
      <c r="C24" s="9">
        <f>F57/B57*C51</f>
        <v>0.26572000000000001</v>
      </c>
    </row>
    <row r="25" spans="1:10" x14ac:dyDescent="0.2">
      <c r="A25" s="4">
        <v>6</v>
      </c>
      <c r="B25" s="9">
        <f>D57/B57*B52</f>
        <v>4.9020000000000001E-3</v>
      </c>
      <c r="C25" s="9">
        <f>F57/B57*C52</f>
        <v>0.26367600000000002</v>
      </c>
    </row>
    <row r="26" spans="1:10" x14ac:dyDescent="0.2">
      <c r="A26" s="4">
        <v>7</v>
      </c>
      <c r="B26" s="9">
        <f>D57/B57*B53</f>
        <v>7.7187499999999999E-5</v>
      </c>
      <c r="C26" s="9">
        <f>F57/B57*C53</f>
        <v>4.1518750000000002E-3</v>
      </c>
    </row>
    <row r="27" spans="1:10" x14ac:dyDescent="0.2">
      <c r="A27" s="1" t="s">
        <v>15</v>
      </c>
      <c r="B27" s="9">
        <f>SUM(B20:B26)</f>
        <v>3.3037437499999996E-2</v>
      </c>
      <c r="C27" s="9">
        <f>SUM(C20:C26)</f>
        <v>1.777066375</v>
      </c>
    </row>
    <row r="29" spans="1:10" x14ac:dyDescent="0.2">
      <c r="A29" s="24" t="s">
        <v>36</v>
      </c>
      <c r="B29" s="24"/>
      <c r="C29" s="24"/>
      <c r="D29" s="19"/>
      <c r="E29" s="19"/>
      <c r="F29" s="19"/>
      <c r="G29" s="19"/>
      <c r="H29" s="19"/>
      <c r="I29" s="19"/>
      <c r="J29" s="19"/>
    </row>
    <row r="30" spans="1:10" x14ac:dyDescent="0.2">
      <c r="A30" s="1"/>
      <c r="B30" s="23" t="s">
        <v>18</v>
      </c>
      <c r="C30" s="23" t="s">
        <v>31</v>
      </c>
    </row>
    <row r="31" spans="1:10" x14ac:dyDescent="0.2">
      <c r="A31" s="4" t="s">
        <v>32</v>
      </c>
      <c r="B31" s="9">
        <f>D57/B57*B54</f>
        <v>3.3037437500000003E-2</v>
      </c>
      <c r="C31" s="9">
        <f>F57/B57*C54</f>
        <v>1.7770663750000002</v>
      </c>
    </row>
    <row r="33" spans="1:10" x14ac:dyDescent="0.2">
      <c r="A33" s="24" t="s">
        <v>26</v>
      </c>
      <c r="B33" s="24"/>
      <c r="C33" s="24"/>
      <c r="D33" s="19"/>
      <c r="E33" s="19"/>
      <c r="F33" s="19"/>
      <c r="G33" s="19"/>
      <c r="H33" s="19"/>
      <c r="I33" s="19"/>
      <c r="J33" s="19"/>
    </row>
    <row r="34" spans="1:10" x14ac:dyDescent="0.2">
      <c r="A34" s="1" t="s">
        <v>25</v>
      </c>
      <c r="B34" s="22" t="s">
        <v>18</v>
      </c>
      <c r="C34" s="22" t="s">
        <v>31</v>
      </c>
    </row>
    <row r="35" spans="1:10" x14ac:dyDescent="0.2">
      <c r="A35" s="4">
        <v>1</v>
      </c>
      <c r="B35" s="5">
        <v>296</v>
      </c>
      <c r="C35" s="5">
        <v>296</v>
      </c>
    </row>
    <row r="36" spans="1:10" x14ac:dyDescent="0.2">
      <c r="A36" s="4">
        <v>2</v>
      </c>
      <c r="B36" s="5">
        <v>1168</v>
      </c>
      <c r="C36" s="5">
        <v>1168</v>
      </c>
    </row>
    <row r="37" spans="1:10" x14ac:dyDescent="0.2">
      <c r="A37" s="4">
        <v>3</v>
      </c>
      <c r="B37" s="5">
        <v>4640</v>
      </c>
      <c r="C37" s="5">
        <v>4640</v>
      </c>
    </row>
    <row r="38" spans="1:10" x14ac:dyDescent="0.2">
      <c r="A38" s="4">
        <v>4</v>
      </c>
      <c r="B38" s="5">
        <v>32832</v>
      </c>
      <c r="C38" s="5">
        <v>32832</v>
      </c>
    </row>
    <row r="39" spans="1:10" x14ac:dyDescent="0.2">
      <c r="A39" s="4">
        <v>5</v>
      </c>
      <c r="B39" s="5">
        <v>8320</v>
      </c>
      <c r="C39" s="5">
        <v>8320</v>
      </c>
    </row>
    <row r="40" spans="1:10" x14ac:dyDescent="0.2">
      <c r="A40" s="4">
        <v>6</v>
      </c>
      <c r="B40" s="5">
        <v>8256</v>
      </c>
      <c r="C40" s="5">
        <v>8256</v>
      </c>
    </row>
    <row r="41" spans="1:10" x14ac:dyDescent="0.2">
      <c r="A41" s="4">
        <v>7</v>
      </c>
      <c r="B41" s="5">
        <v>130</v>
      </c>
      <c r="C41" s="5">
        <v>130</v>
      </c>
    </row>
    <row r="42" spans="1:10" x14ac:dyDescent="0.2">
      <c r="A42" s="1" t="s">
        <v>29</v>
      </c>
      <c r="B42" s="21">
        <f>SUM(B35:B41)</f>
        <v>55642</v>
      </c>
      <c r="C42" s="21">
        <f>SUM(C35:C41)</f>
        <v>55642</v>
      </c>
    </row>
    <row r="43" spans="1:10" x14ac:dyDescent="0.2">
      <c r="A43" s="1" t="s">
        <v>14</v>
      </c>
      <c r="B43" s="21">
        <f>B42*2/1000</f>
        <v>111.28400000000001</v>
      </c>
      <c r="C43" s="21">
        <f>C42*2/1000</f>
        <v>111.28400000000001</v>
      </c>
    </row>
    <row r="45" spans="1:10" x14ac:dyDescent="0.2">
      <c r="A45" s="24" t="s">
        <v>27</v>
      </c>
      <c r="B45" s="24"/>
      <c r="C45" s="24"/>
      <c r="D45" s="19"/>
      <c r="E45" s="19"/>
      <c r="F45" s="19"/>
      <c r="G45" s="19"/>
      <c r="H45" s="19"/>
      <c r="I45" s="19"/>
      <c r="J45" s="19"/>
    </row>
    <row r="46" spans="1:10" x14ac:dyDescent="0.2">
      <c r="A46" s="1" t="s">
        <v>25</v>
      </c>
      <c r="B46" s="22" t="s">
        <v>18</v>
      </c>
      <c r="C46" s="22" t="s">
        <v>31</v>
      </c>
    </row>
    <row r="47" spans="1:10" x14ac:dyDescent="0.2">
      <c r="A47" s="4">
        <v>1</v>
      </c>
      <c r="B47" s="9">
        <f>B35*2/1000</f>
        <v>0.59199999999999997</v>
      </c>
      <c r="C47" s="9">
        <f>C35*2/1000</f>
        <v>0.59199999999999997</v>
      </c>
    </row>
    <row r="48" spans="1:10" x14ac:dyDescent="0.2">
      <c r="A48" s="4">
        <v>2</v>
      </c>
      <c r="B48" s="9">
        <f>B36*2/1000</f>
        <v>2.3359999999999999</v>
      </c>
      <c r="C48" s="9">
        <f>C36*2/1000</f>
        <v>2.3359999999999999</v>
      </c>
    </row>
    <row r="49" spans="1:6" x14ac:dyDescent="0.2">
      <c r="A49" s="4">
        <v>3</v>
      </c>
      <c r="B49" s="9">
        <f>B37*2/1000</f>
        <v>9.2799999999999994</v>
      </c>
      <c r="C49" s="9">
        <f>C37*2/1000</f>
        <v>9.2799999999999994</v>
      </c>
    </row>
    <row r="50" spans="1:6" x14ac:dyDescent="0.2">
      <c r="A50" s="4">
        <v>4</v>
      </c>
      <c r="B50" s="9">
        <f>B38*2/1000</f>
        <v>65.664000000000001</v>
      </c>
      <c r="C50" s="9">
        <f>C38*2/1000</f>
        <v>65.664000000000001</v>
      </c>
    </row>
    <row r="51" spans="1:6" x14ac:dyDescent="0.2">
      <c r="A51" s="4">
        <v>5</v>
      </c>
      <c r="B51" s="9">
        <f>B39*2/1000</f>
        <v>16.64</v>
      </c>
      <c r="C51" s="9">
        <f>C39*2/1000</f>
        <v>16.64</v>
      </c>
    </row>
    <row r="52" spans="1:6" x14ac:dyDescent="0.2">
      <c r="A52" s="4">
        <v>6</v>
      </c>
      <c r="B52" s="9">
        <f>B40*2/1000</f>
        <v>16.512</v>
      </c>
      <c r="C52" s="9">
        <f>C40*2/1000</f>
        <v>16.512</v>
      </c>
    </row>
    <row r="53" spans="1:6" x14ac:dyDescent="0.2">
      <c r="A53" s="4">
        <v>7</v>
      </c>
      <c r="B53" s="9">
        <f>B41*2/1000</f>
        <v>0.26</v>
      </c>
      <c r="C53" s="9">
        <f t="shared" ref="C53" si="0">C41*2/1000</f>
        <v>0.26</v>
      </c>
    </row>
    <row r="54" spans="1:6" x14ac:dyDescent="0.2">
      <c r="A54" s="1" t="s">
        <v>28</v>
      </c>
      <c r="B54" s="9">
        <f>SUM(B47:B53)</f>
        <v>111.28400000000001</v>
      </c>
      <c r="C54" s="9">
        <f>SUM(C47:C53)</f>
        <v>111.28400000000001</v>
      </c>
    </row>
    <row r="56" spans="1:6" x14ac:dyDescent="0.2">
      <c r="A56" s="24" t="s">
        <v>16</v>
      </c>
      <c r="B56" s="24"/>
      <c r="C56" s="24"/>
      <c r="D56" s="24"/>
      <c r="E56" s="24"/>
      <c r="F56" s="24"/>
    </row>
    <row r="57" spans="1:6" x14ac:dyDescent="0.2">
      <c r="A57" s="1" t="s">
        <v>14</v>
      </c>
      <c r="B57" s="9">
        <v>64</v>
      </c>
      <c r="C57" s="18" t="s">
        <v>18</v>
      </c>
      <c r="D57" s="2">
        <v>1.9E-2</v>
      </c>
      <c r="E57" s="1" t="s">
        <v>31</v>
      </c>
      <c r="F57" s="2">
        <v>1.022</v>
      </c>
    </row>
    <row r="58" spans="1:6" x14ac:dyDescent="0.2">
      <c r="A58" s="27" t="s">
        <v>38</v>
      </c>
      <c r="B58" s="27"/>
      <c r="C58" s="27"/>
      <c r="D58" s="27"/>
      <c r="E58" s="27"/>
      <c r="F58" s="27"/>
    </row>
  </sheetData>
  <mergeCells count="8">
    <mergeCell ref="A56:F56"/>
    <mergeCell ref="A58:F58"/>
    <mergeCell ref="A1:C1"/>
    <mergeCell ref="A7:C7"/>
    <mergeCell ref="A18:C18"/>
    <mergeCell ref="A29:C29"/>
    <mergeCell ref="A33:C33"/>
    <mergeCell ref="A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3D5B-1142-B443-8081-E5AC18776E24}">
  <dimension ref="A1:N14"/>
  <sheetViews>
    <sheetView zoomScale="132" workbookViewId="0">
      <selection activeCell="A5" sqref="A5"/>
    </sheetView>
  </sheetViews>
  <sheetFormatPr baseColWidth="10" defaultRowHeight="16" x14ac:dyDescent="0.2"/>
  <cols>
    <col min="1" max="1" width="12" customWidth="1"/>
    <col min="7" max="7" width="8.5" customWidth="1"/>
    <col min="8" max="8" width="11.33203125" bestFit="1" customWidth="1"/>
    <col min="9" max="9" width="16.83203125" bestFit="1" customWidth="1"/>
    <col min="10" max="10" width="17.6640625" bestFit="1" customWidth="1"/>
    <col min="11" max="11" width="18.1640625" bestFit="1" customWidth="1"/>
    <col min="12" max="13" width="19.33203125" bestFit="1" customWidth="1"/>
  </cols>
  <sheetData>
    <row r="1" spans="1:14" x14ac:dyDescent="0.2">
      <c r="A1" s="28" t="s">
        <v>44</v>
      </c>
      <c r="B1" s="24" t="s">
        <v>9</v>
      </c>
      <c r="C1" s="24"/>
      <c r="D1" s="24"/>
      <c r="E1" s="24"/>
      <c r="F1" s="24"/>
      <c r="G1" s="19"/>
    </row>
    <row r="2" spans="1:14" x14ac:dyDescent="0.2">
      <c r="A2" s="1"/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8"/>
      <c r="H2" s="31" t="s">
        <v>46</v>
      </c>
      <c r="I2" s="31" t="s">
        <v>49</v>
      </c>
      <c r="J2" s="31" t="s">
        <v>51</v>
      </c>
      <c r="K2" s="31" t="s">
        <v>53</v>
      </c>
      <c r="L2" s="31" t="s">
        <v>54</v>
      </c>
      <c r="M2" s="31" t="s">
        <v>56</v>
      </c>
      <c r="N2" s="26"/>
    </row>
    <row r="3" spans="1:14" x14ac:dyDescent="0.2">
      <c r="A3" s="1" t="s">
        <v>7</v>
      </c>
      <c r="B3" s="5">
        <v>0.98599999999999999</v>
      </c>
      <c r="C3" s="5">
        <v>0.90900000000000003</v>
      </c>
      <c r="D3" s="5">
        <v>0.92500000000000004</v>
      </c>
      <c r="E3" s="5">
        <v>0.94799999999999995</v>
      </c>
      <c r="F3" s="5">
        <v>0.94399999999999995</v>
      </c>
      <c r="G3" s="30"/>
      <c r="H3" s="31" t="s">
        <v>47</v>
      </c>
      <c r="I3" s="32" t="s">
        <v>48</v>
      </c>
      <c r="J3" s="32" t="s">
        <v>50</v>
      </c>
      <c r="K3" s="32" t="s">
        <v>52</v>
      </c>
      <c r="L3" s="32" t="s">
        <v>60</v>
      </c>
      <c r="M3" s="32" t="s">
        <v>55</v>
      </c>
      <c r="N3" s="26"/>
    </row>
    <row r="4" spans="1:14" x14ac:dyDescent="0.2">
      <c r="A4" s="1" t="s">
        <v>11</v>
      </c>
      <c r="B4" s="5">
        <v>0.97799999999999998</v>
      </c>
      <c r="C4" s="5">
        <v>0.86699999999999999</v>
      </c>
      <c r="D4" s="5">
        <v>0.92200000000000004</v>
      </c>
      <c r="E4" s="5">
        <v>0.95299999999999996</v>
      </c>
      <c r="F4" s="5">
        <v>0.94299999999999995</v>
      </c>
      <c r="G4" s="30"/>
      <c r="H4" s="31" t="s">
        <v>45</v>
      </c>
      <c r="I4" s="32">
        <v>2</v>
      </c>
      <c r="J4" s="32">
        <v>11</v>
      </c>
      <c r="K4" s="32">
        <v>5</v>
      </c>
      <c r="L4" s="32">
        <v>3</v>
      </c>
      <c r="M4" s="32">
        <v>2</v>
      </c>
      <c r="N4" s="26"/>
    </row>
    <row r="5" spans="1:14" x14ac:dyDescent="0.2">
      <c r="A5" s="1" t="s">
        <v>10</v>
      </c>
      <c r="B5" s="5">
        <v>0.97799999999999998</v>
      </c>
      <c r="C5" s="5">
        <v>0.86699999999999999</v>
      </c>
      <c r="D5" s="5">
        <v>0.92300000000000004</v>
      </c>
      <c r="E5" s="5">
        <v>0.95299999999999996</v>
      </c>
      <c r="F5" s="5">
        <v>0.94299999999999995</v>
      </c>
      <c r="G5" s="30"/>
    </row>
    <row r="8" spans="1:14" x14ac:dyDescent="0.2">
      <c r="A8" s="28" t="s">
        <v>57</v>
      </c>
      <c r="B8" s="24" t="s">
        <v>9</v>
      </c>
      <c r="C8" s="24"/>
      <c r="D8" s="24"/>
      <c r="E8" s="24"/>
      <c r="F8" s="29"/>
    </row>
    <row r="9" spans="1:14" x14ac:dyDescent="0.2">
      <c r="A9" s="1"/>
      <c r="B9" s="1" t="s">
        <v>39</v>
      </c>
      <c r="C9" s="1" t="s">
        <v>40</v>
      </c>
      <c r="D9" s="1" t="s">
        <v>41</v>
      </c>
      <c r="E9" s="1" t="s">
        <v>42</v>
      </c>
      <c r="F9" s="8"/>
      <c r="H9" s="31" t="s">
        <v>46</v>
      </c>
      <c r="I9" s="31" t="s">
        <v>49</v>
      </c>
      <c r="J9" s="31" t="s">
        <v>51</v>
      </c>
      <c r="K9" s="31" t="s">
        <v>53</v>
      </c>
      <c r="L9" s="31" t="s">
        <v>54</v>
      </c>
    </row>
    <row r="10" spans="1:14" x14ac:dyDescent="0.2">
      <c r="A10" s="1" t="s">
        <v>7</v>
      </c>
      <c r="B10" s="5">
        <v>0.999</v>
      </c>
      <c r="C10" s="5">
        <v>0.999</v>
      </c>
      <c r="D10" s="5">
        <v>1</v>
      </c>
      <c r="E10" s="5">
        <v>0.998</v>
      </c>
      <c r="F10" s="25"/>
      <c r="H10" s="31" t="s">
        <v>47</v>
      </c>
      <c r="I10" s="32" t="s">
        <v>48</v>
      </c>
      <c r="J10" s="32" t="s">
        <v>59</v>
      </c>
      <c r="K10" s="32" t="s">
        <v>52</v>
      </c>
      <c r="L10" s="32" t="s">
        <v>60</v>
      </c>
    </row>
    <row r="11" spans="1:14" x14ac:dyDescent="0.2">
      <c r="A11" s="1" t="s">
        <v>11</v>
      </c>
      <c r="B11" s="5">
        <v>1</v>
      </c>
      <c r="C11" s="5">
        <v>1</v>
      </c>
      <c r="D11" s="5">
        <v>1</v>
      </c>
      <c r="E11" s="5">
        <v>1</v>
      </c>
      <c r="F11" s="25"/>
      <c r="H11" s="31" t="s">
        <v>45</v>
      </c>
      <c r="I11" s="32">
        <v>2</v>
      </c>
      <c r="J11" s="32">
        <v>2</v>
      </c>
      <c r="K11" s="32">
        <v>5</v>
      </c>
      <c r="L11" s="32">
        <v>3</v>
      </c>
    </row>
    <row r="12" spans="1:14" x14ac:dyDescent="0.2">
      <c r="A12" s="1" t="s">
        <v>10</v>
      </c>
      <c r="B12" s="5">
        <v>1</v>
      </c>
      <c r="C12" s="5">
        <v>1</v>
      </c>
      <c r="D12" s="5">
        <v>0.999</v>
      </c>
      <c r="E12" s="5">
        <v>0.999</v>
      </c>
      <c r="F12" s="30"/>
    </row>
    <row r="14" spans="1:14" x14ac:dyDescent="0.2">
      <c r="H14" s="33" t="s">
        <v>58</v>
      </c>
    </row>
  </sheetData>
  <mergeCells count="2">
    <mergeCell ref="B1:F1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4" t="s">
        <v>30</v>
      </c>
      <c r="B1" s="24"/>
      <c r="C1" s="24"/>
      <c r="D1" s="24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11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10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4" t="s">
        <v>17</v>
      </c>
      <c r="B11" s="24"/>
      <c r="C11" s="24"/>
      <c r="D11" s="24"/>
      <c r="E11" s="24"/>
      <c r="F11" s="24"/>
    </row>
    <row r="12" spans="1:6" x14ac:dyDescent="0.2">
      <c r="A12" s="1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15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4" t="s">
        <v>24</v>
      </c>
      <c r="B21" s="24"/>
      <c r="C21" s="24"/>
      <c r="D21" s="24"/>
      <c r="E21" s="24"/>
      <c r="F21" s="24"/>
    </row>
    <row r="22" spans="1:6" x14ac:dyDescent="0.2">
      <c r="A22" s="1" t="s">
        <v>25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15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4" t="s">
        <v>20</v>
      </c>
      <c r="B31" s="24"/>
      <c r="C31" s="24"/>
      <c r="D31" s="24"/>
      <c r="E31" s="24"/>
      <c r="F31" s="24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21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4" t="s">
        <v>26</v>
      </c>
      <c r="B36" s="24"/>
      <c r="C36" s="24"/>
      <c r="D36" s="24"/>
      <c r="E36" s="24"/>
      <c r="F36" s="24"/>
    </row>
    <row r="37" spans="1:6" x14ac:dyDescent="0.2">
      <c r="A37" s="1" t="s">
        <v>25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29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14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4" t="s">
        <v>27</v>
      </c>
      <c r="B48" s="24"/>
      <c r="C48" s="24"/>
      <c r="D48" s="24"/>
      <c r="E48" s="24"/>
      <c r="F48" s="24"/>
    </row>
    <row r="49" spans="1:6" x14ac:dyDescent="0.2">
      <c r="A49" s="1" t="s">
        <v>25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28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4" t="s">
        <v>16</v>
      </c>
      <c r="B59" s="24"/>
      <c r="C59" s="24"/>
      <c r="D59" s="24"/>
    </row>
    <row r="60" spans="1:6" x14ac:dyDescent="0.2">
      <c r="A60" s="1" t="s">
        <v>14</v>
      </c>
      <c r="B60" s="2">
        <v>64</v>
      </c>
      <c r="C60" s="1" t="s">
        <v>18</v>
      </c>
      <c r="D60" s="2">
        <v>0.45700000000000002</v>
      </c>
    </row>
    <row r="63" spans="1:6" x14ac:dyDescent="0.2">
      <c r="A63" s="24" t="s">
        <v>19</v>
      </c>
      <c r="B63" s="24"/>
      <c r="C63" s="24"/>
      <c r="D63" s="24"/>
      <c r="E63" s="24"/>
      <c r="F63" s="24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14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21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timeoverhead_backup</vt:lpstr>
      <vt:lpstr>overhead_audio</vt:lpstr>
      <vt:lpstr>overhead_image</vt:lpstr>
      <vt:lpstr>accuracy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2022-06-18T20:53:24Z</dcterms:modified>
</cp:coreProperties>
</file>