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\home\sakakibara\monte-carlo-ray-tracer_approx\figures\"/>
    </mc:Choice>
  </mc:AlternateContent>
  <xr:revisionPtr revIDLastSave="0" documentId="13_ncr:1_{6BC7E5E0-2088-459A-A529-6010565CAB88}" xr6:coauthVersionLast="47" xr6:coauthVersionMax="47" xr10:uidLastSave="{00000000-0000-0000-0000-000000000000}"/>
  <bookViews>
    <workbookView xWindow="2573" yWindow="1882" windowWidth="16199" windowHeight="1098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1" l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N32" i="1"/>
  <c r="N31" i="1"/>
  <c r="N30" i="1"/>
  <c r="U26" i="1"/>
  <c r="V26" i="1"/>
  <c r="U23" i="1"/>
  <c r="V23" i="1"/>
  <c r="U17" i="1"/>
  <c r="V17" i="1"/>
  <c r="P26" i="1"/>
  <c r="Q26" i="1"/>
  <c r="R26" i="1"/>
  <c r="S26" i="1"/>
  <c r="T26" i="1"/>
  <c r="O26" i="1"/>
  <c r="P23" i="1"/>
  <c r="Q23" i="1"/>
  <c r="R23" i="1"/>
  <c r="S23" i="1"/>
  <c r="T23" i="1"/>
  <c r="O23" i="1"/>
  <c r="P17" i="1"/>
  <c r="Q17" i="1"/>
  <c r="R17" i="1"/>
  <c r="S17" i="1"/>
  <c r="T17" i="1"/>
  <c r="O17" i="1"/>
  <c r="N17" i="1"/>
  <c r="N23" i="1"/>
  <c r="N26" i="1"/>
  <c r="L13" i="1"/>
  <c r="L14" i="1"/>
  <c r="L18" i="1"/>
  <c r="L19" i="1"/>
  <c r="L20" i="1"/>
  <c r="M20" i="1" s="1"/>
  <c r="L21" i="1"/>
  <c r="M21" i="1" s="1"/>
  <c r="L22" i="1"/>
  <c r="L23" i="1"/>
  <c r="L24" i="1"/>
  <c r="L25" i="1"/>
  <c r="L26" i="1"/>
  <c r="M26" i="1" s="1"/>
  <c r="M23" i="1"/>
  <c r="M22" i="1"/>
  <c r="M19" i="1" l="1"/>
  <c r="M18" i="1"/>
  <c r="M24" i="1"/>
  <c r="M25" i="1"/>
</calcChain>
</file>

<file path=xl/sharedStrings.xml><?xml version="1.0" encoding="utf-8"?>
<sst xmlns="http://schemas.openxmlformats.org/spreadsheetml/2006/main" count="20" uniqueCount="19">
  <si>
    <t>α=0.5, all_samples=32*64</t>
    <phoneticPr fontId="2"/>
  </si>
  <si>
    <t>21個の係数の分散の和の最小化</t>
    <rPh sb="2" eb="3">
      <t>コ</t>
    </rPh>
    <rPh sb="4" eb="6">
      <t>ケイスウ</t>
    </rPh>
    <rPh sb="7" eb="9">
      <t>ブンサン</t>
    </rPh>
    <rPh sb="10" eb="11">
      <t>ワ</t>
    </rPh>
    <rPh sb="12" eb="15">
      <t>サイショウカ</t>
    </rPh>
    <phoneticPr fontId="2"/>
  </si>
  <si>
    <t>64個の係の分散の和の最小化</t>
    <rPh sb="2" eb="3">
      <t>コ</t>
    </rPh>
    <rPh sb="4" eb="5">
      <t>カカリ</t>
    </rPh>
    <rPh sb="6" eb="8">
      <t>ブンサン</t>
    </rPh>
    <rPh sb="9" eb="10">
      <t>ワ</t>
    </rPh>
    <rPh sb="11" eb="14">
      <t>サイショウカ</t>
    </rPh>
    <phoneticPr fontId="2"/>
  </si>
  <si>
    <t>正確に最適化</t>
    <rPh sb="0" eb="2">
      <t>セイカク</t>
    </rPh>
    <rPh sb="3" eb="6">
      <t>サイテキカ</t>
    </rPh>
    <phoneticPr fontId="2"/>
  </si>
  <si>
    <t>平均</t>
    <rPh sb="0" eb="2">
      <t>ヘイキン</t>
    </rPh>
    <phoneticPr fontId="2"/>
  </si>
  <si>
    <t>標準偏差</t>
    <rPh sb="0" eb="4">
      <t>ヒョウジュンヘンサ</t>
    </rPh>
    <phoneticPr fontId="2"/>
  </si>
  <si>
    <t>値リスト</t>
    <rPh sb="0" eb="1">
      <t>アタイ</t>
    </rPh>
    <phoneticPr fontId="2"/>
  </si>
  <si>
    <t>階差</t>
    <rPh sb="0" eb="2">
      <t>カイサ</t>
    </rPh>
    <phoneticPr fontId="2"/>
  </si>
  <si>
    <t>階差/σ</t>
    <rPh sb="0" eb="2">
      <t>カイサ</t>
    </rPh>
    <phoneticPr fontId="2"/>
  </si>
  <si>
    <t>倍率</t>
    <rPh sb="0" eb="2">
      <t>バイリツ</t>
    </rPh>
    <phoneticPr fontId="2"/>
  </si>
  <si>
    <t>最近整数との相対誤差</t>
    <rPh sb="0" eb="2">
      <t>サイキン</t>
    </rPh>
    <rPh sb="2" eb="4">
      <t>セイスウ</t>
    </rPh>
    <rPh sb="6" eb="10">
      <t>ソウタイゴサ</t>
    </rPh>
    <phoneticPr fontId="2"/>
  </si>
  <si>
    <t>小</t>
    <rPh sb="0" eb="1">
      <t>ショウ</t>
    </rPh>
    <phoneticPr fontId="2"/>
  </si>
  <si>
    <t>中</t>
    <rPh sb="0" eb="1">
      <t>チュウ</t>
    </rPh>
    <phoneticPr fontId="2"/>
  </si>
  <si>
    <t>大</t>
    <rPh sb="0" eb="1">
      <t>ダイ</t>
    </rPh>
    <phoneticPr fontId="2"/>
  </si>
  <si>
    <t>近似値</t>
    <rPh sb="0" eb="3">
      <t>キンジチ</t>
    </rPh>
    <phoneticPr fontId="2"/>
  </si>
  <si>
    <t>15/16</t>
    <phoneticPr fontId="2"/>
  </si>
  <si>
    <r>
      <rPr>
        <sz val="11"/>
        <color rgb="FFFF0000"/>
        <rFont val="Yu Gothic"/>
        <family val="3"/>
        <charset val="128"/>
        <scheme val="minor"/>
      </rPr>
      <t>赤</t>
    </r>
    <r>
      <rPr>
        <sz val="11"/>
        <color theme="1"/>
        <rFont val="Yu Gothic"/>
        <family val="2"/>
        <scheme val="minor"/>
      </rPr>
      <t>：前の項と比べて半分以上減少</t>
    </r>
    <rPh sb="0" eb="1">
      <t>アカ</t>
    </rPh>
    <rPh sb="2" eb="3">
      <t>マエ</t>
    </rPh>
    <rPh sb="4" eb="5">
      <t>コウ</t>
    </rPh>
    <rPh sb="6" eb="7">
      <t>クラ</t>
    </rPh>
    <rPh sb="9" eb="11">
      <t>ハンブン</t>
    </rPh>
    <rPh sb="11" eb="13">
      <t>イジョウ</t>
    </rPh>
    <rPh sb="13" eb="15">
      <t>ゲンショウ</t>
    </rPh>
    <phoneticPr fontId="2"/>
  </si>
  <si>
    <t>17/16</t>
    <phoneticPr fontId="2"/>
  </si>
  <si>
    <t>5/4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</si>
</sst>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%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76" fontId="0" fillId="0" borderId="0" xfId="0" applyNumberFormat="1"/>
    <xf numFmtId="2" fontId="0" fillId="0" borderId="0" xfId="0" applyNumberFormat="1"/>
    <xf numFmtId="176" fontId="0" fillId="4" borderId="0" xfId="0" applyNumberFormat="1" applyFill="1"/>
    <xf numFmtId="176" fontId="0" fillId="3" borderId="0" xfId="0" applyNumberFormat="1" applyFill="1"/>
    <xf numFmtId="176" fontId="0" fillId="2" borderId="0" xfId="0" applyNumberFormat="1" applyFill="1"/>
    <xf numFmtId="176" fontId="3" fillId="0" borderId="0" xfId="0" applyNumberFormat="1" applyFont="1"/>
    <xf numFmtId="177" fontId="0" fillId="0" borderId="0" xfId="1" applyNumberFormat="1" applyFont="1" applyAlignment="1"/>
    <xf numFmtId="177" fontId="0" fillId="2" borderId="0" xfId="1" applyNumberFormat="1" applyFont="1" applyFill="1" applyAlignment="1"/>
    <xf numFmtId="177" fontId="3" fillId="0" borderId="0" xfId="1" applyNumberFormat="1" applyFont="1" applyAlignment="1"/>
    <xf numFmtId="0" fontId="5" fillId="0" borderId="0" xfId="0" applyFont="1"/>
    <xf numFmtId="177" fontId="3" fillId="2" borderId="0" xfId="1" applyNumberFormat="1" applyFont="1" applyFill="1" applyAlignment="1"/>
    <xf numFmtId="176" fontId="3" fillId="0" borderId="0" xfId="0" quotePrefix="1" applyNumberFormat="1" applyFont="1" applyAlignment="1">
      <alignment horizontal="right"/>
    </xf>
    <xf numFmtId="0" fontId="3" fillId="0" borderId="0" xfId="1" applyNumberFormat="1" applyFont="1" applyAlignment="1"/>
    <xf numFmtId="0" fontId="0" fillId="0" borderId="0" xfId="0" applyAlignment="1">
      <alignment horizont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quotePrefix="1" applyNumberFormat="1" applyFont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tabSelected="1" topLeftCell="G11" workbookViewId="0">
      <selection activeCell="R13" sqref="R13"/>
    </sheetView>
  </sheetViews>
  <sheetFormatPr defaultRowHeight="17.649999999999999"/>
  <cols>
    <col min="12" max="12" width="9" customWidth="1"/>
    <col min="15" max="15" width="9" customWidth="1"/>
  </cols>
  <sheetData>
    <row r="1" spans="1:23">
      <c r="A1" t="s">
        <v>0</v>
      </c>
    </row>
    <row r="2" spans="1:23">
      <c r="A2" t="s">
        <v>1</v>
      </c>
      <c r="K2" t="s">
        <v>3</v>
      </c>
    </row>
    <row r="3" spans="1:23">
      <c r="A3" s="1">
        <v>41</v>
      </c>
      <c r="B3" s="2">
        <v>34</v>
      </c>
      <c r="C3" s="2">
        <v>33</v>
      </c>
      <c r="D3" s="2">
        <v>33</v>
      </c>
      <c r="E3" s="2">
        <v>33</v>
      </c>
      <c r="F3" s="2">
        <v>33</v>
      </c>
      <c r="G3" s="2">
        <v>34</v>
      </c>
      <c r="H3" s="1">
        <v>41</v>
      </c>
      <c r="K3" s="8">
        <v>1.2680148360735699</v>
      </c>
      <c r="L3" s="7">
        <v>1.05384549618711</v>
      </c>
      <c r="M3" s="7">
        <v>1.0473951275315501</v>
      </c>
      <c r="N3" s="7">
        <v>1.04528403200785</v>
      </c>
      <c r="O3" s="7">
        <v>1.04528403200785</v>
      </c>
      <c r="P3" s="7">
        <v>1.0473951275315501</v>
      </c>
      <c r="Q3" s="7">
        <v>1.05384549618711</v>
      </c>
      <c r="R3" s="8">
        <v>1.2680148360735699</v>
      </c>
      <c r="S3" s="4"/>
    </row>
    <row r="4" spans="1:23">
      <c r="A4" s="2">
        <v>34</v>
      </c>
      <c r="B4" s="3">
        <v>30</v>
      </c>
      <c r="C4" s="3">
        <v>31</v>
      </c>
      <c r="D4" s="3">
        <v>30</v>
      </c>
      <c r="E4" s="3">
        <v>30</v>
      </c>
      <c r="F4" s="3">
        <v>31</v>
      </c>
      <c r="G4" s="3">
        <v>30</v>
      </c>
      <c r="H4" s="2">
        <v>34</v>
      </c>
      <c r="K4" s="7">
        <v>1.05384549618711</v>
      </c>
      <c r="L4" s="6">
        <v>0.92988253148521705</v>
      </c>
      <c r="M4" s="6">
        <v>0.960702572957157</v>
      </c>
      <c r="N4" s="6">
        <v>0.95103928688992601</v>
      </c>
      <c r="O4" s="6">
        <v>0.95103928688992601</v>
      </c>
      <c r="P4" s="6">
        <v>0.960702572957156</v>
      </c>
      <c r="Q4" s="6">
        <v>0.92988253148521705</v>
      </c>
      <c r="R4" s="7">
        <v>1.0538454961871</v>
      </c>
      <c r="S4" s="4"/>
    </row>
    <row r="5" spans="1:23">
      <c r="A5" s="2">
        <v>33</v>
      </c>
      <c r="B5" s="3">
        <v>31</v>
      </c>
      <c r="C5" s="3">
        <v>30</v>
      </c>
      <c r="D5" s="3">
        <v>29</v>
      </c>
      <c r="E5" s="3">
        <v>29</v>
      </c>
      <c r="F5" s="3">
        <v>30</v>
      </c>
      <c r="G5" s="3">
        <v>31</v>
      </c>
      <c r="H5" s="2">
        <v>34</v>
      </c>
      <c r="K5" s="7">
        <v>1.0473951275315501</v>
      </c>
      <c r="L5" s="6">
        <v>0.960702572957157</v>
      </c>
      <c r="M5" s="6">
        <v>0.93466231958321799</v>
      </c>
      <c r="N5" s="6">
        <v>0.90722336775319601</v>
      </c>
      <c r="O5" s="6">
        <v>0.90722336775319601</v>
      </c>
      <c r="P5" s="6">
        <v>0.93466231958321699</v>
      </c>
      <c r="Q5" s="6">
        <v>0.960702572957157</v>
      </c>
      <c r="R5" s="7">
        <v>1.0473951275315501</v>
      </c>
      <c r="S5" s="4"/>
    </row>
    <row r="6" spans="1:23">
      <c r="A6" s="2">
        <v>33</v>
      </c>
      <c r="B6" s="3">
        <v>30</v>
      </c>
      <c r="C6" s="3">
        <v>29</v>
      </c>
      <c r="D6" s="3">
        <v>30</v>
      </c>
      <c r="E6" s="3">
        <v>30</v>
      </c>
      <c r="F6" s="3">
        <v>29</v>
      </c>
      <c r="G6" s="3">
        <v>30</v>
      </c>
      <c r="H6" s="2">
        <v>33</v>
      </c>
      <c r="K6" s="7">
        <v>1.04528403200785</v>
      </c>
      <c r="L6" s="6">
        <v>0.95103928688992501</v>
      </c>
      <c r="M6" s="6">
        <v>0.90722336775319601</v>
      </c>
      <c r="N6" s="6">
        <v>0.93646054620438102</v>
      </c>
      <c r="O6" s="6">
        <v>0.93646054620438102</v>
      </c>
      <c r="P6" s="6">
        <v>0.90722336775319601</v>
      </c>
      <c r="Q6" s="6">
        <v>0.95103928688992501</v>
      </c>
      <c r="R6" s="7">
        <v>1.04528403200785</v>
      </c>
      <c r="S6" s="4"/>
    </row>
    <row r="7" spans="1:23">
      <c r="A7" s="2">
        <v>33</v>
      </c>
      <c r="B7" s="3">
        <v>30</v>
      </c>
      <c r="C7" s="3">
        <v>29</v>
      </c>
      <c r="D7" s="3">
        <v>30</v>
      </c>
      <c r="E7" s="3">
        <v>30</v>
      </c>
      <c r="F7" s="3">
        <v>29</v>
      </c>
      <c r="G7" s="3">
        <v>30</v>
      </c>
      <c r="H7" s="2">
        <v>33</v>
      </c>
      <c r="K7" s="7">
        <v>1.04528403200785</v>
      </c>
      <c r="L7" s="6">
        <v>0.95103928688992501</v>
      </c>
      <c r="M7" s="6">
        <v>0.90722336775319601</v>
      </c>
      <c r="N7" s="6">
        <v>0.93646054620438102</v>
      </c>
      <c r="O7" s="6">
        <v>0.93646054620438102</v>
      </c>
      <c r="P7" s="6">
        <v>0.90722336775319601</v>
      </c>
      <c r="Q7" s="6">
        <v>0.95103928688992501</v>
      </c>
      <c r="R7" s="7">
        <v>1.04528403200785</v>
      </c>
      <c r="S7" s="4"/>
    </row>
    <row r="8" spans="1:23">
      <c r="A8" s="2">
        <v>34</v>
      </c>
      <c r="B8" s="3">
        <v>31</v>
      </c>
      <c r="C8" s="3">
        <v>30</v>
      </c>
      <c r="D8" s="3">
        <v>29</v>
      </c>
      <c r="E8" s="3">
        <v>29</v>
      </c>
      <c r="F8" s="3">
        <v>30</v>
      </c>
      <c r="G8" s="3">
        <v>31</v>
      </c>
      <c r="H8" s="2">
        <v>33</v>
      </c>
      <c r="K8" s="7">
        <v>1.0473951275315501</v>
      </c>
      <c r="L8" s="6">
        <v>0.960702572957157</v>
      </c>
      <c r="M8" s="6">
        <v>0.93466231958321699</v>
      </c>
      <c r="N8" s="6">
        <v>0.90722336775319601</v>
      </c>
      <c r="O8" s="6">
        <v>0.90722336775319601</v>
      </c>
      <c r="P8" s="6">
        <v>0.93466231958321699</v>
      </c>
      <c r="Q8" s="6">
        <v>0.960702572957156</v>
      </c>
      <c r="R8" s="7">
        <v>1.0473951275315501</v>
      </c>
      <c r="S8" s="4"/>
    </row>
    <row r="9" spans="1:23">
      <c r="A9" s="2">
        <v>34</v>
      </c>
      <c r="B9" s="3">
        <v>30</v>
      </c>
      <c r="C9" s="3">
        <v>31</v>
      </c>
      <c r="D9" s="3">
        <v>30</v>
      </c>
      <c r="E9" s="3">
        <v>30</v>
      </c>
      <c r="F9" s="3">
        <v>31</v>
      </c>
      <c r="G9" s="3">
        <v>30</v>
      </c>
      <c r="H9" s="2">
        <v>34</v>
      </c>
      <c r="K9" s="7">
        <v>1.05384549618711</v>
      </c>
      <c r="L9" s="6">
        <v>0.92988253148521705</v>
      </c>
      <c r="M9" s="6">
        <v>0.960702572957157</v>
      </c>
      <c r="N9" s="6">
        <v>0.95103928688992501</v>
      </c>
      <c r="O9" s="6">
        <v>0.95103928688992501</v>
      </c>
      <c r="P9" s="6">
        <v>0.960702572957156</v>
      </c>
      <c r="Q9" s="6">
        <v>0.92988253148521705</v>
      </c>
      <c r="R9" s="7">
        <v>1.0538454961871</v>
      </c>
      <c r="S9" s="4"/>
    </row>
    <row r="10" spans="1:23">
      <c r="A10" s="1">
        <v>41</v>
      </c>
      <c r="B10" s="2">
        <v>34</v>
      </c>
      <c r="C10" s="2">
        <v>34</v>
      </c>
      <c r="D10" s="2">
        <v>33</v>
      </c>
      <c r="E10" s="2">
        <v>33</v>
      </c>
      <c r="F10" s="2">
        <v>34</v>
      </c>
      <c r="G10" s="2">
        <v>34</v>
      </c>
      <c r="H10" s="1">
        <v>41</v>
      </c>
      <c r="K10" s="8">
        <v>1.2680148360735699</v>
      </c>
      <c r="L10" s="7">
        <v>1.0538454961871</v>
      </c>
      <c r="M10" s="7">
        <v>1.0473951275315501</v>
      </c>
      <c r="N10" s="7">
        <v>1.04528403200785</v>
      </c>
      <c r="O10" s="7">
        <v>1.04528403200785</v>
      </c>
      <c r="P10" s="7">
        <v>1.0473951275315501</v>
      </c>
      <c r="Q10" s="7">
        <v>1.0538454961871</v>
      </c>
      <c r="R10" s="8">
        <v>1.2680148360735599</v>
      </c>
      <c r="S10" s="4"/>
    </row>
    <row r="13" spans="1:23">
      <c r="A13" t="s">
        <v>2</v>
      </c>
      <c r="K13" t="s">
        <v>4</v>
      </c>
      <c r="L13" s="4">
        <f>AVERAGE(K3:R10)</f>
        <v>0.99999999999999711</v>
      </c>
      <c r="O13" s="4"/>
      <c r="Q13" s="4"/>
    </row>
    <row r="14" spans="1:23">
      <c r="A14" s="1">
        <v>41</v>
      </c>
      <c r="B14" s="2">
        <v>34</v>
      </c>
      <c r="C14" s="2">
        <v>33</v>
      </c>
      <c r="D14" s="2">
        <v>33</v>
      </c>
      <c r="E14" s="2">
        <v>33</v>
      </c>
      <c r="F14" s="2">
        <v>34</v>
      </c>
      <c r="G14" s="2">
        <v>34</v>
      </c>
      <c r="H14" s="1">
        <v>41</v>
      </c>
      <c r="K14" t="s">
        <v>5</v>
      </c>
      <c r="L14" s="4">
        <f>STDEVP(K3:R10)</f>
        <v>8.8227380265727184E-2</v>
      </c>
    </row>
    <row r="15" spans="1:23">
      <c r="A15" s="2">
        <v>34</v>
      </c>
      <c r="B15" s="3">
        <v>30</v>
      </c>
      <c r="C15" s="3">
        <v>31</v>
      </c>
      <c r="D15" s="3">
        <v>30</v>
      </c>
      <c r="E15" s="3">
        <v>30</v>
      </c>
      <c r="F15" s="3">
        <v>31</v>
      </c>
      <c r="G15" s="3">
        <v>30</v>
      </c>
      <c r="H15" s="2">
        <v>34</v>
      </c>
      <c r="O15" s="17" t="s">
        <v>9</v>
      </c>
      <c r="P15" s="17"/>
      <c r="Q15" s="17"/>
      <c r="R15" s="17"/>
      <c r="S15" s="17"/>
      <c r="T15" s="17"/>
    </row>
    <row r="16" spans="1:23">
      <c r="A16" s="2">
        <v>33</v>
      </c>
      <c r="B16" s="3">
        <v>31</v>
      </c>
      <c r="C16" s="3">
        <v>30</v>
      </c>
      <c r="D16" s="3">
        <v>29</v>
      </c>
      <c r="E16" s="3">
        <v>29</v>
      </c>
      <c r="F16" s="3">
        <v>30</v>
      </c>
      <c r="G16" s="3">
        <v>31</v>
      </c>
      <c r="H16" s="2">
        <v>34</v>
      </c>
      <c r="K16" t="s">
        <v>6</v>
      </c>
      <c r="L16" t="s">
        <v>7</v>
      </c>
      <c r="M16" t="s">
        <v>8</v>
      </c>
      <c r="N16" t="s">
        <v>4</v>
      </c>
      <c r="O16">
        <v>2</v>
      </c>
      <c r="P16">
        <v>4</v>
      </c>
      <c r="Q16">
        <v>8</v>
      </c>
      <c r="R16">
        <v>16</v>
      </c>
      <c r="S16">
        <v>32</v>
      </c>
      <c r="T16">
        <v>64</v>
      </c>
      <c r="U16">
        <v>128</v>
      </c>
      <c r="V16">
        <v>256</v>
      </c>
      <c r="W16" t="s">
        <v>14</v>
      </c>
    </row>
    <row r="17" spans="1:24">
      <c r="A17" s="2">
        <v>33</v>
      </c>
      <c r="B17" s="3">
        <v>30</v>
      </c>
      <c r="C17" s="3">
        <v>29</v>
      </c>
      <c r="D17" s="3">
        <v>30</v>
      </c>
      <c r="E17" s="3">
        <v>30</v>
      </c>
      <c r="F17" s="3">
        <v>29</v>
      </c>
      <c r="G17" s="3">
        <v>30</v>
      </c>
      <c r="H17" s="2">
        <v>33</v>
      </c>
      <c r="K17" s="6">
        <v>0.90722336775319601</v>
      </c>
      <c r="N17" s="18">
        <f>AVERAGE(L4:Q9)</f>
        <v>0.93765953916370826</v>
      </c>
      <c r="O17" s="18">
        <f>$N17*O$16</f>
        <v>1.8753190783274165</v>
      </c>
      <c r="P17" s="18">
        <f t="shared" ref="P17:V17" si="0">$N17*P$16</f>
        <v>3.750638156654833</v>
      </c>
      <c r="Q17" s="18">
        <f t="shared" si="0"/>
        <v>7.501276313309666</v>
      </c>
      <c r="R17" s="18">
        <f t="shared" si="0"/>
        <v>15.002552626619332</v>
      </c>
      <c r="S17" s="18">
        <f t="shared" si="0"/>
        <v>30.005105253238664</v>
      </c>
      <c r="T17" s="18">
        <f t="shared" si="0"/>
        <v>60.010210506477328</v>
      </c>
      <c r="U17" s="18">
        <f t="shared" si="0"/>
        <v>120.02042101295466</v>
      </c>
      <c r="V17" s="18">
        <f t="shared" si="0"/>
        <v>240.04084202590931</v>
      </c>
      <c r="W17" s="20" t="s">
        <v>15</v>
      </c>
    </row>
    <row r="18" spans="1:24">
      <c r="A18" s="2">
        <v>33</v>
      </c>
      <c r="B18" s="3">
        <v>30</v>
      </c>
      <c r="C18" s="3">
        <v>29</v>
      </c>
      <c r="D18" s="3">
        <v>30</v>
      </c>
      <c r="E18" s="3">
        <v>30</v>
      </c>
      <c r="F18" s="3">
        <v>29</v>
      </c>
      <c r="G18" s="3">
        <v>30</v>
      </c>
      <c r="H18" s="2">
        <v>33</v>
      </c>
      <c r="K18" s="6">
        <v>0.92988253148521705</v>
      </c>
      <c r="L18">
        <f>K18-K17</f>
        <v>2.2659163732021037E-2</v>
      </c>
      <c r="M18" s="5">
        <f>L18/L$14</f>
        <v>0.25682689051601837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4">
      <c r="A19" s="2">
        <v>34</v>
      </c>
      <c r="B19" s="3">
        <v>31</v>
      </c>
      <c r="C19" s="3">
        <v>30</v>
      </c>
      <c r="D19" s="3">
        <v>29</v>
      </c>
      <c r="E19" s="3">
        <v>29</v>
      </c>
      <c r="F19" s="3">
        <v>30</v>
      </c>
      <c r="G19" s="3">
        <v>31</v>
      </c>
      <c r="H19" s="2">
        <v>33</v>
      </c>
      <c r="K19" s="6">
        <v>0.93466231958321799</v>
      </c>
      <c r="L19">
        <f t="shared" ref="L19:L26" si="1">K19-K18</f>
        <v>4.7797880980009477E-3</v>
      </c>
      <c r="M19" s="5">
        <f t="shared" ref="M19:M26" si="2">L19/L$14</f>
        <v>5.4175790821454378E-2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4">
      <c r="A20" s="2">
        <v>34</v>
      </c>
      <c r="B20" s="3">
        <v>30</v>
      </c>
      <c r="C20" s="3">
        <v>31</v>
      </c>
      <c r="D20" s="3">
        <v>30</v>
      </c>
      <c r="E20" s="3">
        <v>30</v>
      </c>
      <c r="F20" s="3">
        <v>31</v>
      </c>
      <c r="G20" s="3">
        <v>30</v>
      </c>
      <c r="H20" s="2">
        <v>34</v>
      </c>
      <c r="K20" s="6">
        <v>0.93646054620438102</v>
      </c>
      <c r="L20">
        <f t="shared" si="1"/>
        <v>1.7982266211630238E-3</v>
      </c>
      <c r="M20" s="5">
        <f t="shared" si="2"/>
        <v>2.038172975041358E-2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4">
      <c r="A21" s="1">
        <v>41</v>
      </c>
      <c r="B21" s="2">
        <v>34</v>
      </c>
      <c r="C21" s="2">
        <v>33</v>
      </c>
      <c r="D21" s="2">
        <v>33</v>
      </c>
      <c r="E21" s="2">
        <v>33</v>
      </c>
      <c r="F21" s="2">
        <v>34</v>
      </c>
      <c r="G21" s="2">
        <v>34</v>
      </c>
      <c r="H21" s="1">
        <v>41</v>
      </c>
      <c r="K21" s="6">
        <v>0.95103928688992501</v>
      </c>
      <c r="L21">
        <f t="shared" si="1"/>
        <v>1.4578740685543989E-2</v>
      </c>
      <c r="M21" s="5">
        <f t="shared" si="2"/>
        <v>0.16524054824743842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4">
      <c r="K22" s="6">
        <v>0.960702572957157</v>
      </c>
      <c r="L22">
        <f t="shared" si="1"/>
        <v>9.6632860672319909E-3</v>
      </c>
      <c r="M22" s="5">
        <f t="shared" si="2"/>
        <v>0.109527065613052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4">
      <c r="K23" s="7">
        <v>1.04528403200785</v>
      </c>
      <c r="L23">
        <f t="shared" si="1"/>
        <v>8.4581459050693031E-2</v>
      </c>
      <c r="M23" s="5">
        <f t="shared" si="2"/>
        <v>0.95867585318692217</v>
      </c>
      <c r="N23" s="18">
        <f>AVERAGE(L10:N10)</f>
        <v>1.0488415519088334</v>
      </c>
      <c r="O23" s="18">
        <f>$N23*O16</f>
        <v>2.0976831038176669</v>
      </c>
      <c r="P23" s="18">
        <f t="shared" ref="P23:T23" si="3">$N23*P16</f>
        <v>4.1953662076353337</v>
      </c>
      <c r="Q23" s="18">
        <f t="shared" si="3"/>
        <v>8.3907324152706675</v>
      </c>
      <c r="R23" s="18">
        <f t="shared" si="3"/>
        <v>16.781464830541335</v>
      </c>
      <c r="S23" s="18">
        <f t="shared" si="3"/>
        <v>33.56292966108267</v>
      </c>
      <c r="T23" s="18">
        <f t="shared" si="3"/>
        <v>67.12585932216534</v>
      </c>
      <c r="U23" s="18">
        <f t="shared" ref="U23:V23" si="4">$N23*U16</f>
        <v>134.25171864433068</v>
      </c>
      <c r="V23" s="18">
        <f t="shared" si="4"/>
        <v>268.50343728866136</v>
      </c>
      <c r="W23" s="20" t="s">
        <v>17</v>
      </c>
    </row>
    <row r="24" spans="1:24">
      <c r="K24" s="7">
        <v>1.0473951275315501</v>
      </c>
      <c r="L24">
        <f t="shared" si="1"/>
        <v>2.1110955237000351E-3</v>
      </c>
      <c r="M24" s="5">
        <f t="shared" si="2"/>
        <v>2.3927895369235071E-2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4">
      <c r="K25" s="7">
        <v>1.0538454961871</v>
      </c>
      <c r="L25">
        <f t="shared" si="1"/>
        <v>6.4503686555499318E-3</v>
      </c>
      <c r="M25" s="5">
        <f t="shared" si="2"/>
        <v>7.3110735421616529E-2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4">
      <c r="K26" s="8">
        <v>1.2680148360735699</v>
      </c>
      <c r="L26">
        <f t="shared" si="1"/>
        <v>0.21416933988646991</v>
      </c>
      <c r="M26" s="5">
        <f t="shared" si="2"/>
        <v>2.4274702393001477</v>
      </c>
      <c r="N26" s="9">
        <f>K26</f>
        <v>1.2680148360735699</v>
      </c>
      <c r="O26" s="9">
        <f>$N26*O16</f>
        <v>2.5360296721471398</v>
      </c>
      <c r="P26" s="9">
        <f t="shared" ref="P26:V26" si="5">$N26*P16</f>
        <v>5.0720593442942796</v>
      </c>
      <c r="Q26" s="9">
        <f t="shared" si="5"/>
        <v>10.144118688588559</v>
      </c>
      <c r="R26" s="9">
        <f t="shared" si="5"/>
        <v>20.288237377177119</v>
      </c>
      <c r="S26" s="9">
        <f t="shared" si="5"/>
        <v>40.576474754354237</v>
      </c>
      <c r="T26" s="9">
        <f t="shared" si="5"/>
        <v>81.152949508708474</v>
      </c>
      <c r="U26" s="9">
        <f t="shared" si="5"/>
        <v>162.30589901741695</v>
      </c>
      <c r="V26" s="9">
        <f t="shared" si="5"/>
        <v>324.6117980348339</v>
      </c>
      <c r="W26" s="15" t="s">
        <v>18</v>
      </c>
    </row>
    <row r="29" spans="1:24">
      <c r="N29" t="s">
        <v>10</v>
      </c>
    </row>
    <row r="30" spans="1:24">
      <c r="M30" t="s">
        <v>11</v>
      </c>
      <c r="N30" s="10">
        <f>ABS(ROUND(N17,0)-N17)/N17</f>
        <v>6.6485177436463511E-2</v>
      </c>
      <c r="O30" s="10">
        <f t="shared" ref="O30:V30" si="6">ABS(ROUND(O17,0)-O17)/O17</f>
        <v>6.6485177436463511E-2</v>
      </c>
      <c r="P30" s="10">
        <f t="shared" si="6"/>
        <v>6.6485177436463511E-2</v>
      </c>
      <c r="Q30" s="10">
        <f t="shared" si="6"/>
        <v>6.6485177436463511E-2</v>
      </c>
      <c r="R30" s="14">
        <f t="shared" si="6"/>
        <v>1.7014615331546385E-4</v>
      </c>
      <c r="S30" s="12">
        <f t="shared" si="6"/>
        <v>1.7014615331546385E-4</v>
      </c>
      <c r="T30" s="12">
        <f t="shared" si="6"/>
        <v>1.7014615331546385E-4</v>
      </c>
      <c r="U30" s="12">
        <f t="shared" si="6"/>
        <v>1.7014615331546385E-4</v>
      </c>
      <c r="V30" s="12">
        <f t="shared" si="6"/>
        <v>1.7014615331546385E-4</v>
      </c>
      <c r="X30" s="16"/>
    </row>
    <row r="31" spans="1:24">
      <c r="M31" t="s">
        <v>12</v>
      </c>
      <c r="N31" s="10">
        <f>ABS(ROUND(N23,0)-N23)/N23</f>
        <v>4.6567140498909983E-2</v>
      </c>
      <c r="O31" s="10">
        <f t="shared" ref="O31:V31" si="7">ABS(ROUND(O23,0)-O23)/O23</f>
        <v>4.6567140498909983E-2</v>
      </c>
      <c r="P31" s="10">
        <f t="shared" si="7"/>
        <v>4.6567140498909983E-2</v>
      </c>
      <c r="Q31" s="10">
        <f t="shared" si="7"/>
        <v>4.6567140498909983E-2</v>
      </c>
      <c r="R31" s="14">
        <f t="shared" si="7"/>
        <v>1.3022413219908142E-2</v>
      </c>
      <c r="S31" s="12">
        <f t="shared" si="7"/>
        <v>1.3022413219908142E-2</v>
      </c>
      <c r="T31" s="14">
        <f t="shared" si="7"/>
        <v>1.8749752097963898E-3</v>
      </c>
      <c r="U31" s="12">
        <f t="shared" si="7"/>
        <v>1.8749752097963898E-3</v>
      </c>
      <c r="V31" s="12">
        <f t="shared" si="7"/>
        <v>1.8493718976297431E-3</v>
      </c>
    </row>
    <row r="32" spans="1:24">
      <c r="M32" t="s">
        <v>13</v>
      </c>
      <c r="N32" s="10">
        <f>ABS(ROUND(N26,0)-N26)/N26</f>
        <v>0.211365694192887</v>
      </c>
      <c r="O32" s="10">
        <f t="shared" ref="O32:V32" si="8">ABS(ROUND(O26,0)-O26)/O26</f>
        <v>0.18295145871066951</v>
      </c>
      <c r="P32" s="11">
        <f t="shared" si="8"/>
        <v>1.420711774110874E-2</v>
      </c>
      <c r="Q32" s="10">
        <f t="shared" si="8"/>
        <v>1.420711774110874E-2</v>
      </c>
      <c r="R32" s="12">
        <f t="shared" si="8"/>
        <v>1.420711774110874E-2</v>
      </c>
      <c r="S32" s="12">
        <f t="shared" si="8"/>
        <v>1.0437704315363542E-2</v>
      </c>
      <c r="T32" s="14">
        <f t="shared" si="8"/>
        <v>1.8847067128725998E-3</v>
      </c>
      <c r="U32" s="12">
        <f t="shared" si="8"/>
        <v>1.8847067128725998E-3</v>
      </c>
      <c r="V32" s="12">
        <f t="shared" si="8"/>
        <v>1.1958960441864354E-3</v>
      </c>
    </row>
    <row r="34" spans="13:13">
      <c r="M34" s="13" t="s">
        <v>16</v>
      </c>
    </row>
  </sheetData>
  <mergeCells count="21">
    <mergeCell ref="N17:N22"/>
    <mergeCell ref="N23:N25"/>
    <mergeCell ref="O17:O22"/>
    <mergeCell ref="P17:P22"/>
    <mergeCell ref="Q17:Q22"/>
    <mergeCell ref="W17:W22"/>
    <mergeCell ref="W23:W25"/>
    <mergeCell ref="S17:S22"/>
    <mergeCell ref="T17:T22"/>
    <mergeCell ref="O23:O25"/>
    <mergeCell ref="P23:P25"/>
    <mergeCell ref="Q23:Q25"/>
    <mergeCell ref="R23:R25"/>
    <mergeCell ref="S23:S25"/>
    <mergeCell ref="T23:T25"/>
    <mergeCell ref="R17:R22"/>
    <mergeCell ref="O15:T15"/>
    <mergeCell ref="U17:U22"/>
    <mergeCell ref="V17:V22"/>
    <mergeCell ref="U23:U25"/>
    <mergeCell ref="V23:V25"/>
  </mergeCells>
  <phoneticPr fontId="2"/>
  <pageMargins left="0.7" right="0.7" top="0.75" bottom="0.75" header="0.3" footer="0.3"/>
  <pageSetup paperSize="9" orientation="portrait" verticalDpi="0" r:id="rId1"/>
  <ignoredErrors>
    <ignoredError sqref="N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榊原 雄大</dc:creator>
  <cp:lastModifiedBy>sakakibara.yudai913forlab@gmail.com</cp:lastModifiedBy>
  <dcterms:created xsi:type="dcterms:W3CDTF">2015-06-05T18:19:34Z</dcterms:created>
  <dcterms:modified xsi:type="dcterms:W3CDTF">2024-12-13T03:12:04Z</dcterms:modified>
</cp:coreProperties>
</file>