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kakibara\monte-carlo-ray-tracer_approx\figures\"/>
    </mc:Choice>
  </mc:AlternateContent>
  <xr:revisionPtr revIDLastSave="0" documentId="13_ncr:1_{A02EBCC4-8692-41CF-A810-9ED4E5231068}" xr6:coauthVersionLast="47" xr6:coauthVersionMax="47" xr10:uidLastSave="{00000000-0000-0000-0000-000000000000}"/>
  <bookViews>
    <workbookView xWindow="-98" yWindow="-98" windowWidth="21795" windowHeight="12975" firstSheet="2" activeTab="5" xr2:uid="{CA1210DF-4149-495F-82D3-286331695DEC}"/>
  </bookViews>
  <sheets>
    <sheet name="c1b_ssim" sheetId="1" r:id="rId1"/>
    <sheet name="water_caustics_ssim" sheetId="2" r:id="rId2"/>
    <sheet name="c1b_black" sheetId="3" r:id="rId3"/>
    <sheet name="water_caustics_black" sheetId="4" r:id="rId4"/>
    <sheet name="c1b_ssim (2)" sheetId="5" r:id="rId5"/>
    <sheet name="importance samp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6" l="1"/>
  <c r="E4" i="6"/>
  <c r="F7" i="6" s="1"/>
  <c r="E3" i="6"/>
  <c r="F4" i="6"/>
  <c r="G5" i="6"/>
  <c r="C4" i="6"/>
  <c r="C5" i="6"/>
  <c r="C3" i="6"/>
  <c r="B7" i="6"/>
  <c r="B4" i="6"/>
  <c r="B5" i="6"/>
  <c r="B3" i="6"/>
  <c r="B8" i="6" l="1"/>
  <c r="G4" i="6"/>
  <c r="G3" i="6"/>
  <c r="F8" i="6" s="1"/>
</calcChain>
</file>

<file path=xl/sharedStrings.xml><?xml version="1.0" encoding="utf-8"?>
<sst xmlns="http://schemas.openxmlformats.org/spreadsheetml/2006/main" count="32" uniqueCount="17">
  <si>
    <t>Red</t>
    <phoneticPr fontId="1"/>
  </si>
  <si>
    <t>Green</t>
    <phoneticPr fontId="1"/>
  </si>
  <si>
    <t>Blue</t>
    <phoneticPr fontId="1"/>
  </si>
  <si>
    <t>Gray</t>
    <phoneticPr fontId="1"/>
  </si>
  <si>
    <t>sqrtspp</t>
    <phoneticPr fontId="1"/>
  </si>
  <si>
    <t>輝度</t>
    <rPh sb="0" eb="2">
      <t>キド</t>
    </rPh>
    <phoneticPr fontId="1"/>
  </si>
  <si>
    <t>spp1</t>
    <phoneticPr fontId="1"/>
  </si>
  <si>
    <t>ref</t>
    <phoneticPr fontId="1"/>
  </si>
  <si>
    <t>spp4</t>
    <phoneticPr fontId="1"/>
  </si>
  <si>
    <t>Black_one</t>
    <phoneticPr fontId="1"/>
  </si>
  <si>
    <t>Black_half</t>
    <phoneticPr fontId="1"/>
  </si>
  <si>
    <t>sample1</t>
    <phoneticPr fontId="1"/>
  </si>
  <si>
    <t>val</t>
    <phoneticPr fontId="1"/>
  </si>
  <si>
    <t>prob</t>
    <phoneticPr fontId="1"/>
  </si>
  <si>
    <t>ave</t>
    <phoneticPr fontId="1"/>
  </si>
  <si>
    <t>std</t>
    <phoneticPr fontId="1"/>
  </si>
  <si>
    <t>v^2*p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</si>
</sst>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5"/>
      <color rgb="FFCCCCCC"/>
      <name val="Consolas"/>
      <family val="3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'c1b_ssim'!$B$1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'c1b_ssim'!$A$2:$A$9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'c1b_ssim'!$B$2:$B$9</c:f>
              <c:numCache>
                <c:formatCode>General</c:formatCode>
                <c:ptCount val="8"/>
                <c:pt idx="0">
                  <c:v>0.81224606387034903</c:v>
                </c:pt>
                <c:pt idx="1">
                  <c:v>0.93621502297829895</c:v>
                </c:pt>
                <c:pt idx="2">
                  <c:v>0.96899152487049101</c:v>
                </c:pt>
                <c:pt idx="3">
                  <c:v>0.98396069361434502</c:v>
                </c:pt>
                <c:pt idx="4">
                  <c:v>0.98876296622634097</c:v>
                </c:pt>
                <c:pt idx="5">
                  <c:v>0.99206470913101097</c:v>
                </c:pt>
                <c:pt idx="6">
                  <c:v>0.99401908960145402</c:v>
                </c:pt>
                <c:pt idx="7">
                  <c:v>0.99525250564786805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E-4562-9516-421509E44AFC}"/>
            </c:ext>
          </c:extLst>
        </c:ser>
        <c:ser>
          <c:idx val="1"/>
          <c:order val="1"/>
          <c:tx>
            <c:strRef>
              <c:f>'c1b_ssim'!$C$1</c:f>
              <c:strCache>
                <c:ptCount val="1"/>
                <c:pt idx="0">
                  <c:v>Green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'c1b_ssim'!$A$2:$A$9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'c1b_ssim'!$C$2:$C$9</c:f>
              <c:numCache>
                <c:formatCode>General</c:formatCode>
                <c:ptCount val="8"/>
                <c:pt idx="0">
                  <c:v>0.86678072596529598</c:v>
                </c:pt>
                <c:pt idx="1">
                  <c:v>0.95701606123771099</c:v>
                </c:pt>
                <c:pt idx="2">
                  <c:v>0.97872508731316399</c:v>
                </c:pt>
                <c:pt idx="3">
                  <c:v>0.98830000451444799</c:v>
                </c:pt>
                <c:pt idx="4">
                  <c:v>0.99173013166444901</c:v>
                </c:pt>
                <c:pt idx="5">
                  <c:v>0.99385306542497998</c:v>
                </c:pt>
                <c:pt idx="6">
                  <c:v>0.99514926768501599</c:v>
                </c:pt>
                <c:pt idx="7">
                  <c:v>0.99592252663140901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3E-4562-9516-421509E44AFC}"/>
            </c:ext>
          </c:extLst>
        </c:ser>
        <c:ser>
          <c:idx val="2"/>
          <c:order val="2"/>
          <c:tx>
            <c:strRef>
              <c:f>'c1b_ssim'!$D$1</c:f>
              <c:strCache>
                <c:ptCount val="1"/>
                <c:pt idx="0">
                  <c:v>Blue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'c1b_ssim'!$A$2:$A$9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'c1b_ssim'!$D$2:$D$9</c:f>
              <c:numCache>
                <c:formatCode>General</c:formatCode>
                <c:ptCount val="8"/>
                <c:pt idx="0">
                  <c:v>0.86922996175307699</c:v>
                </c:pt>
                <c:pt idx="1">
                  <c:v>0.95973935912907904</c:v>
                </c:pt>
                <c:pt idx="2">
                  <c:v>0.98051235859378705</c:v>
                </c:pt>
                <c:pt idx="3">
                  <c:v>0.98964746662260605</c:v>
                </c:pt>
                <c:pt idx="4">
                  <c:v>0.99279423313972204</c:v>
                </c:pt>
                <c:pt idx="5">
                  <c:v>0.99475947697056999</c:v>
                </c:pt>
                <c:pt idx="6">
                  <c:v>0.99594621447235998</c:v>
                </c:pt>
                <c:pt idx="7">
                  <c:v>0.99663646251603499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3E-4562-9516-421509E44AFC}"/>
            </c:ext>
          </c:extLst>
        </c:ser>
        <c:ser>
          <c:idx val="3"/>
          <c:order val="3"/>
          <c:tx>
            <c:strRef>
              <c:f>'c1b_ssim'!$E$1</c:f>
              <c:strCache>
                <c:ptCount val="1"/>
                <c:pt idx="0">
                  <c:v>Gray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'c1b_ssim'!$A$2:$A$9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'c1b_ssim'!$E$2:$E$9</c:f>
              <c:numCache>
                <c:formatCode>General</c:formatCode>
                <c:ptCount val="8"/>
                <c:pt idx="0">
                  <c:v>0.84691604592829495</c:v>
                </c:pt>
                <c:pt idx="1">
                  <c:v>0.95182829830967597</c:v>
                </c:pt>
                <c:pt idx="2">
                  <c:v>0.97565270267130699</c:v>
                </c:pt>
                <c:pt idx="3">
                  <c:v>0.98640628419582399</c:v>
                </c:pt>
                <c:pt idx="4">
                  <c:v>0.99042486418488596</c:v>
                </c:pt>
                <c:pt idx="5">
                  <c:v>0.99287792304344602</c:v>
                </c:pt>
                <c:pt idx="6">
                  <c:v>0.99433774614865</c:v>
                </c:pt>
                <c:pt idx="7">
                  <c:v>0.99520362636130399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3E-4562-9516-421509E44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04383"/>
        <c:axId val="72505343"/>
      </c:scatterChart>
      <c:valAx>
        <c:axId val="72504383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505343"/>
        <c:crosses val="autoZero"/>
        <c:crossBetween val="midCat"/>
      </c:valAx>
      <c:valAx>
        <c:axId val="72505343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50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water_caustics_ssim!$B$1</c:f>
              <c:strCache>
                <c:ptCount val="1"/>
                <c:pt idx="0">
                  <c:v>Red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water_caustics_ssim!$A$2:$A$17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water_caustics_ssim!$B$2:$B$17</c:f>
              <c:numCache>
                <c:formatCode>General</c:formatCode>
                <c:ptCount val="16"/>
                <c:pt idx="0">
                  <c:v>0.68697528597684299</c:v>
                </c:pt>
                <c:pt idx="1">
                  <c:v>0.92860985074122904</c:v>
                </c:pt>
                <c:pt idx="2">
                  <c:v>0.96091187727758998</c:v>
                </c:pt>
                <c:pt idx="3">
                  <c:v>0.97280067027587103</c:v>
                </c:pt>
                <c:pt idx="4">
                  <c:v>0.97688854077545995</c:v>
                </c:pt>
                <c:pt idx="5">
                  <c:v>0.97911472565964897</c:v>
                </c:pt>
                <c:pt idx="6">
                  <c:v>0.98048334430571604</c:v>
                </c:pt>
                <c:pt idx="7">
                  <c:v>0.98151307053613701</c:v>
                </c:pt>
                <c:pt idx="8">
                  <c:v>0.98164146179358902</c:v>
                </c:pt>
                <c:pt idx="9">
                  <c:v>0.98196929147471401</c:v>
                </c:pt>
                <c:pt idx="10">
                  <c:v>0.98229690326127606</c:v>
                </c:pt>
                <c:pt idx="11">
                  <c:v>0.98244711387570605</c:v>
                </c:pt>
                <c:pt idx="12">
                  <c:v>0.98234753012927301</c:v>
                </c:pt>
                <c:pt idx="13">
                  <c:v>0.98263530951269396</c:v>
                </c:pt>
                <c:pt idx="14">
                  <c:v>0.98268041460442701</c:v>
                </c:pt>
                <c:pt idx="15">
                  <c:v>0.98280926260334101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6-4653-8484-40C7CAFE8954}"/>
            </c:ext>
          </c:extLst>
        </c:ser>
        <c:ser>
          <c:idx val="1"/>
          <c:order val="1"/>
          <c:tx>
            <c:strRef>
              <c:f>water_caustics_ssim!$C$1</c:f>
              <c:strCache>
                <c:ptCount val="1"/>
                <c:pt idx="0">
                  <c:v>Green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water_caustics_ssim!$A$2:$A$17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water_caustics_ssim!$C$2:$C$17</c:f>
              <c:numCache>
                <c:formatCode>General</c:formatCode>
                <c:ptCount val="16"/>
                <c:pt idx="0">
                  <c:v>0.61474203397952598</c:v>
                </c:pt>
                <c:pt idx="1">
                  <c:v>0.90949768274878195</c:v>
                </c:pt>
                <c:pt idx="2">
                  <c:v>0.95176175228455895</c:v>
                </c:pt>
                <c:pt idx="3">
                  <c:v>0.96715553689313005</c:v>
                </c:pt>
                <c:pt idx="4">
                  <c:v>0.97242023496133601</c:v>
                </c:pt>
                <c:pt idx="5">
                  <c:v>0.97526245272673595</c:v>
                </c:pt>
                <c:pt idx="6">
                  <c:v>0.97702006662723295</c:v>
                </c:pt>
                <c:pt idx="7">
                  <c:v>0.97832452290052396</c:v>
                </c:pt>
                <c:pt idx="8">
                  <c:v>0.97845040269115202</c:v>
                </c:pt>
                <c:pt idx="9">
                  <c:v>0.97891054302959601</c:v>
                </c:pt>
                <c:pt idx="10">
                  <c:v>0.97928201362504397</c:v>
                </c:pt>
                <c:pt idx="11">
                  <c:v>0.97941059125797703</c:v>
                </c:pt>
                <c:pt idx="12">
                  <c:v>0.97937840644991803</c:v>
                </c:pt>
                <c:pt idx="13">
                  <c:v>0.97974152770106504</c:v>
                </c:pt>
                <c:pt idx="14">
                  <c:v>0.97975246086942702</c:v>
                </c:pt>
                <c:pt idx="15">
                  <c:v>0.97993998231455604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6-4653-8484-40C7CAFE8954}"/>
            </c:ext>
          </c:extLst>
        </c:ser>
        <c:ser>
          <c:idx val="2"/>
          <c:order val="2"/>
          <c:tx>
            <c:strRef>
              <c:f>water_caustics_ssim!$D$1</c:f>
              <c:strCache>
                <c:ptCount val="1"/>
                <c:pt idx="0">
                  <c:v>Blue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water_caustics_ssim!$A$2:$A$17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water_caustics_ssim!$D$2:$D$17</c:f>
              <c:numCache>
                <c:formatCode>General</c:formatCode>
                <c:ptCount val="16"/>
                <c:pt idx="0">
                  <c:v>0.70701333748303696</c:v>
                </c:pt>
                <c:pt idx="1">
                  <c:v>0.93265520716803196</c:v>
                </c:pt>
                <c:pt idx="2">
                  <c:v>0.96365562107348302</c:v>
                </c:pt>
                <c:pt idx="3">
                  <c:v>0.97516272988562203</c:v>
                </c:pt>
                <c:pt idx="4">
                  <c:v>0.97891249880963005</c:v>
                </c:pt>
                <c:pt idx="5">
                  <c:v>0.98096816450222102</c:v>
                </c:pt>
                <c:pt idx="6">
                  <c:v>0.98229152998580005</c:v>
                </c:pt>
                <c:pt idx="7">
                  <c:v>0.98325728481097097</c:v>
                </c:pt>
                <c:pt idx="8">
                  <c:v>0.98335317187381899</c:v>
                </c:pt>
                <c:pt idx="9">
                  <c:v>0.98367645721395003</c:v>
                </c:pt>
                <c:pt idx="10">
                  <c:v>0.98391353270204895</c:v>
                </c:pt>
                <c:pt idx="11">
                  <c:v>0.98412428882394698</c:v>
                </c:pt>
                <c:pt idx="12">
                  <c:v>0.98403945242712898</c:v>
                </c:pt>
                <c:pt idx="13">
                  <c:v>0.98429603258501996</c:v>
                </c:pt>
                <c:pt idx="14">
                  <c:v>0.98438042634836298</c:v>
                </c:pt>
                <c:pt idx="15">
                  <c:v>0.98443053259035096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6-4653-8484-40C7CAFE8954}"/>
            </c:ext>
          </c:extLst>
        </c:ser>
        <c:ser>
          <c:idx val="3"/>
          <c:order val="3"/>
          <c:tx>
            <c:strRef>
              <c:f>water_caustics_ssim!$E$1</c:f>
              <c:strCache>
                <c:ptCount val="1"/>
                <c:pt idx="0">
                  <c:v>Gray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water_caustics_ssim!$A$2:$A$17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water_caustics_ssim!$E$2:$E$17</c:f>
              <c:numCache>
                <c:formatCode>General</c:formatCode>
                <c:ptCount val="16"/>
                <c:pt idx="0">
                  <c:v>0.64517004884642304</c:v>
                </c:pt>
                <c:pt idx="1">
                  <c:v>0.91791306047792298</c:v>
                </c:pt>
                <c:pt idx="2">
                  <c:v>0.95580748023242401</c:v>
                </c:pt>
                <c:pt idx="3">
                  <c:v>0.96964677634355401</c:v>
                </c:pt>
                <c:pt idx="4">
                  <c:v>0.97439249199296796</c:v>
                </c:pt>
                <c:pt idx="5">
                  <c:v>0.97695069894097997</c:v>
                </c:pt>
                <c:pt idx="6">
                  <c:v>0.97853105279170305</c:v>
                </c:pt>
                <c:pt idx="7">
                  <c:v>0.97971498317168204</c:v>
                </c:pt>
                <c:pt idx="8">
                  <c:v>0.97983980586045305</c:v>
                </c:pt>
                <c:pt idx="9">
                  <c:v>0.98024131714001395</c:v>
                </c:pt>
                <c:pt idx="10">
                  <c:v>0.98058586879943999</c:v>
                </c:pt>
                <c:pt idx="11">
                  <c:v>0.98073476818146599</c:v>
                </c:pt>
                <c:pt idx="12">
                  <c:v>0.98066556435313001</c:v>
                </c:pt>
                <c:pt idx="13">
                  <c:v>0.98099728617085402</c:v>
                </c:pt>
                <c:pt idx="14">
                  <c:v>0.98103192588183497</c:v>
                </c:pt>
                <c:pt idx="15">
                  <c:v>0.98118501498563104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6-4653-8484-40C7CAFE8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04383"/>
        <c:axId val="72505343"/>
      </c:scatterChart>
      <c:valAx>
        <c:axId val="72504383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505343"/>
        <c:crosses val="autoZero"/>
        <c:crossBetween val="midCat"/>
      </c:valAx>
      <c:valAx>
        <c:axId val="72505343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504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'c1b_black'!$B$1</c:f>
              <c:strCache>
                <c:ptCount val="1"/>
                <c:pt idx="0">
                  <c:v>spp1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'c1b_black'!$A$2:$A$17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cat>
          <c:val>
            <c:numRef>
              <c:f>'c1b_black'!$B$2:$B$17</c:f>
              <c:numCache>
                <c:formatCode>General</c:formatCode>
                <c:ptCount val="16"/>
                <c:pt idx="0">
                  <c:v>1020</c:v>
                </c:pt>
                <c:pt idx="1">
                  <c:v>8935</c:v>
                </c:pt>
                <c:pt idx="2">
                  <c:v>17471</c:v>
                </c:pt>
                <c:pt idx="3">
                  <c:v>41224</c:v>
                </c:pt>
                <c:pt idx="4">
                  <c:v>54769</c:v>
                </c:pt>
                <c:pt idx="5">
                  <c:v>76294</c:v>
                </c:pt>
                <c:pt idx="6">
                  <c:v>84439</c:v>
                </c:pt>
                <c:pt idx="7">
                  <c:v>87335</c:v>
                </c:pt>
                <c:pt idx="8">
                  <c:v>76503</c:v>
                </c:pt>
                <c:pt idx="9">
                  <c:v>57305</c:v>
                </c:pt>
                <c:pt idx="10">
                  <c:v>52625</c:v>
                </c:pt>
                <c:pt idx="11">
                  <c:v>49997</c:v>
                </c:pt>
                <c:pt idx="12">
                  <c:v>39368</c:v>
                </c:pt>
                <c:pt idx="13">
                  <c:v>24592</c:v>
                </c:pt>
                <c:pt idx="14">
                  <c:v>10568</c:v>
                </c:pt>
                <c:pt idx="15">
                  <c:v>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8-4351-91B5-312A959A9DC3}"/>
            </c:ext>
          </c:extLst>
        </c:ser>
        <c:ser>
          <c:idx val="1"/>
          <c:order val="1"/>
          <c:tx>
            <c:strRef>
              <c:f>'c1b_black'!$D$1</c:f>
              <c:strCache>
                <c:ptCount val="1"/>
                <c:pt idx="0">
                  <c:v>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'c1b_black'!$A$2:$A$17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cat>
          <c:val>
            <c:numRef>
              <c:f>'c1b_black'!$D$2:$D$17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110</c:v>
                </c:pt>
                <c:pt idx="3">
                  <c:v>2736</c:v>
                </c:pt>
                <c:pt idx="4">
                  <c:v>34257</c:v>
                </c:pt>
                <c:pt idx="5">
                  <c:v>66206</c:v>
                </c:pt>
                <c:pt idx="6">
                  <c:v>80645</c:v>
                </c:pt>
                <c:pt idx="7">
                  <c:v>93141</c:v>
                </c:pt>
                <c:pt idx="8">
                  <c:v>107929</c:v>
                </c:pt>
                <c:pt idx="9">
                  <c:v>75137</c:v>
                </c:pt>
                <c:pt idx="10">
                  <c:v>63157</c:v>
                </c:pt>
                <c:pt idx="11">
                  <c:v>53065</c:v>
                </c:pt>
                <c:pt idx="12">
                  <c:v>45316</c:v>
                </c:pt>
                <c:pt idx="13">
                  <c:v>35721</c:v>
                </c:pt>
                <c:pt idx="14">
                  <c:v>26627</c:v>
                </c:pt>
                <c:pt idx="15">
                  <c:v>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8-4351-91B5-312A959A9DC3}"/>
            </c:ext>
          </c:extLst>
        </c:ser>
        <c:ser>
          <c:idx val="2"/>
          <c:order val="2"/>
          <c:tx>
            <c:strRef>
              <c:f>'c1b_black'!$C$1</c:f>
              <c:strCache>
                <c:ptCount val="1"/>
                <c:pt idx="0">
                  <c:v>spp4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'c1b_black'!$C$2:$C$17</c:f>
              <c:numCache>
                <c:formatCode>General</c:formatCode>
                <c:ptCount val="16"/>
                <c:pt idx="0">
                  <c:v>0</c:v>
                </c:pt>
                <c:pt idx="1">
                  <c:v>61</c:v>
                </c:pt>
                <c:pt idx="2">
                  <c:v>2424</c:v>
                </c:pt>
                <c:pt idx="3">
                  <c:v>14975</c:v>
                </c:pt>
                <c:pt idx="4">
                  <c:v>46658</c:v>
                </c:pt>
                <c:pt idx="5">
                  <c:v>71516</c:v>
                </c:pt>
                <c:pt idx="6">
                  <c:v>87049</c:v>
                </c:pt>
                <c:pt idx="7">
                  <c:v>86355</c:v>
                </c:pt>
                <c:pt idx="8">
                  <c:v>104697</c:v>
                </c:pt>
                <c:pt idx="9">
                  <c:v>66199</c:v>
                </c:pt>
                <c:pt idx="10">
                  <c:v>50545</c:v>
                </c:pt>
                <c:pt idx="11">
                  <c:v>55394</c:v>
                </c:pt>
                <c:pt idx="12">
                  <c:v>46167</c:v>
                </c:pt>
                <c:pt idx="13">
                  <c:v>32043</c:v>
                </c:pt>
                <c:pt idx="14">
                  <c:v>19289</c:v>
                </c:pt>
                <c:pt idx="15">
                  <c:v>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5-4922-87E2-74994677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719"/>
        <c:axId val="87114639"/>
      </c:lineChart>
      <c:catAx>
        <c:axId val="871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14639"/>
        <c:crosses val="autoZero"/>
        <c:auto val="1"/>
        <c:lblAlgn val="ctr"/>
        <c:lblOffset val="100"/>
        <c:noMultiLvlLbl val="0"/>
      </c:catAx>
      <c:valAx>
        <c:axId val="871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1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water_caustics_black!$B$1</c:f>
              <c:strCache>
                <c:ptCount val="1"/>
                <c:pt idx="0">
                  <c:v>spp1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water_caustics_black!$A$2:$A$17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cat>
          <c:val>
            <c:numRef>
              <c:f>water_caustics_black!$B$2:$B$17</c:f>
              <c:numCache>
                <c:formatCode>General</c:formatCode>
                <c:ptCount val="16"/>
                <c:pt idx="0">
                  <c:v>63028</c:v>
                </c:pt>
                <c:pt idx="1">
                  <c:v>6625</c:v>
                </c:pt>
                <c:pt idx="2">
                  <c:v>13843</c:v>
                </c:pt>
                <c:pt idx="3">
                  <c:v>44887</c:v>
                </c:pt>
                <c:pt idx="4">
                  <c:v>98760</c:v>
                </c:pt>
                <c:pt idx="5">
                  <c:v>148574</c:v>
                </c:pt>
                <c:pt idx="6">
                  <c:v>169390</c:v>
                </c:pt>
                <c:pt idx="7">
                  <c:v>143290</c:v>
                </c:pt>
                <c:pt idx="8">
                  <c:v>100556</c:v>
                </c:pt>
                <c:pt idx="9">
                  <c:v>73342</c:v>
                </c:pt>
                <c:pt idx="10">
                  <c:v>54784</c:v>
                </c:pt>
                <c:pt idx="11">
                  <c:v>37718</c:v>
                </c:pt>
                <c:pt idx="12">
                  <c:v>22661</c:v>
                </c:pt>
                <c:pt idx="13">
                  <c:v>12143</c:v>
                </c:pt>
                <c:pt idx="14">
                  <c:v>7547</c:v>
                </c:pt>
                <c:pt idx="15">
                  <c:v>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1-48D4-B884-2A51E60017EA}"/>
            </c:ext>
          </c:extLst>
        </c:ser>
        <c:ser>
          <c:idx val="1"/>
          <c:order val="1"/>
          <c:tx>
            <c:strRef>
              <c:f>water_caustics_black!$C$1</c:f>
              <c:strCache>
                <c:ptCount val="1"/>
                <c:pt idx="0">
                  <c:v>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water_caustics_black!$A$2:$A$17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</c:numCache>
            </c:numRef>
          </c:cat>
          <c:val>
            <c:numRef>
              <c:f>water_caustics_black!$C$2:$C$17</c:f>
              <c:numCache>
                <c:formatCode>General</c:formatCode>
                <c:ptCount val="16"/>
                <c:pt idx="0">
                  <c:v>1127</c:v>
                </c:pt>
                <c:pt idx="1">
                  <c:v>798</c:v>
                </c:pt>
                <c:pt idx="2">
                  <c:v>1138</c:v>
                </c:pt>
                <c:pt idx="3">
                  <c:v>11576</c:v>
                </c:pt>
                <c:pt idx="4">
                  <c:v>51712</c:v>
                </c:pt>
                <c:pt idx="5">
                  <c:v>143060</c:v>
                </c:pt>
                <c:pt idx="6">
                  <c:v>223265</c:v>
                </c:pt>
                <c:pt idx="7">
                  <c:v>207362</c:v>
                </c:pt>
                <c:pt idx="8">
                  <c:v>141124</c:v>
                </c:pt>
                <c:pt idx="9">
                  <c:v>87234</c:v>
                </c:pt>
                <c:pt idx="10">
                  <c:v>51665</c:v>
                </c:pt>
                <c:pt idx="11">
                  <c:v>34240</c:v>
                </c:pt>
                <c:pt idx="12">
                  <c:v>23700</c:v>
                </c:pt>
                <c:pt idx="13">
                  <c:v>11548</c:v>
                </c:pt>
                <c:pt idx="14">
                  <c:v>7410</c:v>
                </c:pt>
                <c:pt idx="15">
                  <c:v>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1-48D4-B884-2A51E600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112719"/>
        <c:axId val="87114639"/>
      </c:lineChart>
      <c:catAx>
        <c:axId val="8711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14639"/>
        <c:crosses val="autoZero"/>
        <c:auto val="1"/>
        <c:lblAlgn val="ctr"/>
        <c:lblOffset val="100"/>
        <c:noMultiLvlLbl val="0"/>
      </c:catAx>
      <c:valAx>
        <c:axId val="871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11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378618</xdr:colOff>
      <xdr:row>1</xdr:row>
      <xdr:rowOff>159543</xdr:rowOff>
    </xdr:from>
    <xdr:to>
      <xdr:col>12</xdr:col>
      <xdr:colOff>150018</xdr:colOff>
      <xdr:row>18</xdr:row>
      <xdr:rowOff>185738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FF748F0-4F48-5B8A-1EBD-CFBE7480E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378618</xdr:colOff>
      <xdr:row>1</xdr:row>
      <xdr:rowOff>159543</xdr:rowOff>
    </xdr:from>
    <xdr:to>
      <xdr:col>12</xdr:col>
      <xdr:colOff>150018</xdr:colOff>
      <xdr:row>18</xdr:row>
      <xdr:rowOff>185738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19E58E-E422-442D-AC4C-BFC04BB2F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100012</xdr:rowOff>
    </xdr:from>
    <xdr:to>
      <xdr:col>12</xdr:col>
      <xdr:colOff>285750</xdr:colOff>
      <xdr:row>15</xdr:row>
      <xdr:rowOff>119062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82FA3-E942-3C88-1B42-78BE609BD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2</xdr:row>
      <xdr:rowOff>100012</xdr:rowOff>
    </xdr:from>
    <xdr:to>
      <xdr:col>10</xdr:col>
      <xdr:colOff>628650</xdr:colOff>
      <xdr:row>13</xdr:row>
      <xdr:rowOff>223837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D37CA89-032C-4FAF-8A2A-51EBE4549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82DE-FD00-49D2-9607-26C945E5ACE4}">
  <dimension ref="A1:E9"/>
  <sheetViews>
    <sheetView topLeftCell="A4" zoomScale="140" zoomScaleNormal="140" workbookViewId="0">
      <selection activeCell="P9" sqref="P9"/>
    </sheetView>
  </sheetViews>
  <sheetFormatPr defaultRowHeight="17.649999999999999" x14ac:dyDescent="0.7"/>
  <cols>
    <col min="1" max="1" width="9.875" bestFit="1" customWidth="1"/>
  </cols>
  <sheetData>
    <row r="1" spans="1:5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">
      <c r="A2">
        <v>1</v>
      </c>
      <c r="B2" s="1">
        <v>0.81224606387034903</v>
      </c>
      <c r="C2">
        <v>0.86678072596529598</v>
      </c>
      <c r="D2">
        <v>0.86922996175307699</v>
      </c>
      <c r="E2">
        <v>0.84691604592829495</v>
      </c>
    </row>
    <row r="3" spans="1:5" x14ac:dyDescent="0.7">
      <c r="A3">
        <v>2</v>
      </c>
      <c r="B3" s="1">
        <v>0.93621502297829895</v>
      </c>
      <c r="C3">
        <v>0.95701606123771099</v>
      </c>
      <c r="D3">
        <v>0.95973935912907904</v>
      </c>
      <c r="E3">
        <v>0.95182829830967597</v>
      </c>
    </row>
    <row r="4" spans="1:5" x14ac:dyDescent="0.7">
      <c r="A4">
        <v>3</v>
      </c>
      <c r="B4" s="1">
        <v>0.96899152487049101</v>
      </c>
      <c r="C4">
        <v>0.97872508731316399</v>
      </c>
      <c r="D4">
        <v>0.98051235859378705</v>
      </c>
      <c r="E4">
        <v>0.97565270267130699</v>
      </c>
    </row>
    <row r="5" spans="1:5" x14ac:dyDescent="0.7">
      <c r="A5">
        <v>4</v>
      </c>
      <c r="B5" s="1">
        <v>0.98396069361434502</v>
      </c>
      <c r="C5">
        <v>0.98830000451444799</v>
      </c>
      <c r="D5">
        <v>0.98964746662260605</v>
      </c>
      <c r="E5">
        <v>0.98640628419582399</v>
      </c>
    </row>
    <row r="6" spans="1:5" x14ac:dyDescent="0.7">
      <c r="A6">
        <v>5</v>
      </c>
      <c r="B6" s="1">
        <v>0.98876296622634097</v>
      </c>
      <c r="C6">
        <v>0.99173013166444901</v>
      </c>
      <c r="D6">
        <v>0.99279423313972204</v>
      </c>
      <c r="E6">
        <v>0.99042486418488596</v>
      </c>
    </row>
    <row r="7" spans="1:5" x14ac:dyDescent="0.7">
      <c r="A7">
        <v>6</v>
      </c>
      <c r="B7" s="1">
        <v>0.99206470913101097</v>
      </c>
      <c r="C7">
        <v>0.99385306542497998</v>
      </c>
      <c r="D7">
        <v>0.99475947697056999</v>
      </c>
      <c r="E7">
        <v>0.99287792304344602</v>
      </c>
    </row>
    <row r="8" spans="1:5" x14ac:dyDescent="0.7">
      <c r="A8">
        <v>7</v>
      </c>
      <c r="B8" s="1">
        <v>0.99401908960145402</v>
      </c>
      <c r="C8">
        <v>0.99514926768501599</v>
      </c>
      <c r="D8">
        <v>0.99594621447235998</v>
      </c>
      <c r="E8">
        <v>0.99433774614865</v>
      </c>
    </row>
    <row r="9" spans="1:5" x14ac:dyDescent="0.7">
      <c r="A9">
        <v>8</v>
      </c>
      <c r="B9" s="1">
        <v>0.99525250564786805</v>
      </c>
      <c r="C9">
        <v>0.99592252663140901</v>
      </c>
      <c r="D9">
        <v>0.99663646251603499</v>
      </c>
      <c r="E9">
        <v>0.99520362636130399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1E3F-5E81-4CBE-B8AF-A31C267C45F7}">
  <dimension ref="A1:E26"/>
  <sheetViews>
    <sheetView zoomScale="130" zoomScaleNormal="130" workbookViewId="0">
      <selection activeCell="Q3" sqref="Q3"/>
    </sheetView>
  </sheetViews>
  <sheetFormatPr defaultRowHeight="17.649999999999999" x14ac:dyDescent="0.7"/>
  <cols>
    <col min="1" max="1" width="9.875" bestFit="1" customWidth="1"/>
  </cols>
  <sheetData>
    <row r="1" spans="1:5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">
      <c r="A2">
        <v>1</v>
      </c>
      <c r="B2" s="1">
        <v>0.68697528597684299</v>
      </c>
      <c r="C2">
        <v>0.61474203397952598</v>
      </c>
      <c r="D2">
        <v>0.70701333748303696</v>
      </c>
      <c r="E2">
        <v>0.64517004884642304</v>
      </c>
    </row>
    <row r="3" spans="1:5" x14ac:dyDescent="0.7">
      <c r="A3">
        <v>2</v>
      </c>
      <c r="B3" s="1">
        <v>0.92860985074122904</v>
      </c>
      <c r="C3">
        <v>0.90949768274878195</v>
      </c>
      <c r="D3">
        <v>0.93265520716803196</v>
      </c>
      <c r="E3">
        <v>0.91791306047792298</v>
      </c>
    </row>
    <row r="4" spans="1:5" x14ac:dyDescent="0.7">
      <c r="A4">
        <v>3</v>
      </c>
      <c r="B4" s="1">
        <v>0.96091187727758998</v>
      </c>
      <c r="C4">
        <v>0.95176175228455895</v>
      </c>
      <c r="D4">
        <v>0.96365562107348302</v>
      </c>
      <c r="E4">
        <v>0.95580748023242401</v>
      </c>
    </row>
    <row r="5" spans="1:5" x14ac:dyDescent="0.7">
      <c r="A5">
        <v>4</v>
      </c>
      <c r="B5" s="1">
        <v>0.97280067027587103</v>
      </c>
      <c r="C5">
        <v>0.96715553689313005</v>
      </c>
      <c r="D5">
        <v>0.97516272988562203</v>
      </c>
      <c r="E5">
        <v>0.96964677634355401</v>
      </c>
    </row>
    <row r="6" spans="1:5" x14ac:dyDescent="0.7">
      <c r="A6">
        <v>5</v>
      </c>
      <c r="B6" s="1">
        <v>0.97688854077545995</v>
      </c>
      <c r="C6">
        <v>0.97242023496133601</v>
      </c>
      <c r="D6">
        <v>0.97891249880963005</v>
      </c>
      <c r="E6">
        <v>0.97439249199296796</v>
      </c>
    </row>
    <row r="7" spans="1:5" x14ac:dyDescent="0.7">
      <c r="A7">
        <v>6</v>
      </c>
      <c r="B7" s="1">
        <v>0.97911472565964897</v>
      </c>
      <c r="C7">
        <v>0.97526245272673595</v>
      </c>
      <c r="D7">
        <v>0.98096816450222102</v>
      </c>
      <c r="E7">
        <v>0.97695069894097997</v>
      </c>
    </row>
    <row r="8" spans="1:5" x14ac:dyDescent="0.7">
      <c r="A8">
        <v>7</v>
      </c>
      <c r="B8" s="1">
        <v>0.98048334430571604</v>
      </c>
      <c r="C8">
        <v>0.97702006662723295</v>
      </c>
      <c r="D8">
        <v>0.98229152998580005</v>
      </c>
      <c r="E8">
        <v>0.97853105279170305</v>
      </c>
    </row>
    <row r="9" spans="1:5" x14ac:dyDescent="0.7">
      <c r="A9">
        <v>8</v>
      </c>
      <c r="B9" s="1">
        <v>0.98151307053613701</v>
      </c>
      <c r="C9">
        <v>0.97832452290052396</v>
      </c>
      <c r="D9">
        <v>0.98325728481097097</v>
      </c>
      <c r="E9">
        <v>0.97971498317168204</v>
      </c>
    </row>
    <row r="10" spans="1:5" x14ac:dyDescent="0.7">
      <c r="A10">
        <v>9</v>
      </c>
      <c r="B10" s="1">
        <v>0.98164146179358902</v>
      </c>
      <c r="C10">
        <v>0.97845040269115202</v>
      </c>
      <c r="D10">
        <v>0.98335317187381899</v>
      </c>
      <c r="E10">
        <v>0.97983980586045305</v>
      </c>
    </row>
    <row r="11" spans="1:5" x14ac:dyDescent="0.7">
      <c r="A11">
        <v>10</v>
      </c>
      <c r="B11" s="1">
        <v>0.98196929147471401</v>
      </c>
      <c r="C11">
        <v>0.97891054302959601</v>
      </c>
      <c r="D11">
        <v>0.98367645721395003</v>
      </c>
      <c r="E11">
        <v>0.98024131714001395</v>
      </c>
    </row>
    <row r="12" spans="1:5" x14ac:dyDescent="0.7">
      <c r="A12">
        <v>11</v>
      </c>
      <c r="B12" s="1">
        <v>0.98229690326127606</v>
      </c>
      <c r="C12">
        <v>0.97928201362504397</v>
      </c>
      <c r="D12">
        <v>0.98391353270204895</v>
      </c>
      <c r="E12">
        <v>0.98058586879943999</v>
      </c>
    </row>
    <row r="13" spans="1:5" x14ac:dyDescent="0.7">
      <c r="A13">
        <v>12</v>
      </c>
      <c r="B13" s="1">
        <v>0.98244711387570605</v>
      </c>
      <c r="C13">
        <v>0.97941059125797703</v>
      </c>
      <c r="D13">
        <v>0.98412428882394698</v>
      </c>
      <c r="E13">
        <v>0.98073476818146599</v>
      </c>
    </row>
    <row r="14" spans="1:5" x14ac:dyDescent="0.7">
      <c r="A14">
        <v>13</v>
      </c>
      <c r="B14" s="1">
        <v>0.98234753012927301</v>
      </c>
      <c r="C14">
        <v>0.97937840644991803</v>
      </c>
      <c r="D14">
        <v>0.98403945242712898</v>
      </c>
      <c r="E14">
        <v>0.98066556435313001</v>
      </c>
    </row>
    <row r="15" spans="1:5" x14ac:dyDescent="0.7">
      <c r="A15">
        <v>14</v>
      </c>
      <c r="B15" s="1">
        <v>0.98263530951269396</v>
      </c>
      <c r="C15">
        <v>0.97974152770106504</v>
      </c>
      <c r="D15">
        <v>0.98429603258501996</v>
      </c>
      <c r="E15">
        <v>0.98099728617085402</v>
      </c>
    </row>
    <row r="16" spans="1:5" x14ac:dyDescent="0.7">
      <c r="A16">
        <v>15</v>
      </c>
      <c r="B16" s="1">
        <v>0.98268041460442701</v>
      </c>
      <c r="C16">
        <v>0.97975246086942702</v>
      </c>
      <c r="D16">
        <v>0.98438042634836298</v>
      </c>
      <c r="E16">
        <v>0.98103192588183497</v>
      </c>
    </row>
    <row r="17" spans="1:5" x14ac:dyDescent="0.7">
      <c r="A17">
        <v>16</v>
      </c>
      <c r="B17" s="1">
        <v>0.98280926260334101</v>
      </c>
      <c r="C17">
        <v>0.97993998231455604</v>
      </c>
      <c r="D17">
        <v>0.98443053259035096</v>
      </c>
      <c r="E17">
        <v>0.98118501498563104</v>
      </c>
    </row>
    <row r="18" spans="1:5" x14ac:dyDescent="0.7">
      <c r="B18" s="2"/>
    </row>
    <row r="19" spans="1:5" x14ac:dyDescent="0.7">
      <c r="B19" s="3"/>
    </row>
    <row r="20" spans="1:5" x14ac:dyDescent="0.7">
      <c r="B20" s="2"/>
    </row>
    <row r="21" spans="1:5" x14ac:dyDescent="0.7">
      <c r="B21" s="2"/>
    </row>
    <row r="22" spans="1:5" x14ac:dyDescent="0.7">
      <c r="B22" s="2"/>
    </row>
    <row r="23" spans="1:5" x14ac:dyDescent="0.7">
      <c r="B23" s="2"/>
    </row>
    <row r="24" spans="1:5" x14ac:dyDescent="0.7">
      <c r="B24" s="2"/>
    </row>
    <row r="25" spans="1:5" x14ac:dyDescent="0.7">
      <c r="B25" s="2"/>
    </row>
    <row r="26" spans="1:5" x14ac:dyDescent="0.7">
      <c r="B26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8EF5-201D-415E-AF0B-9E9EF46C30D0}">
  <dimension ref="A1:I19"/>
  <sheetViews>
    <sheetView workbookViewId="0">
      <selection activeCell="S14" sqref="S14"/>
    </sheetView>
  </sheetViews>
  <sheetFormatPr defaultRowHeight="17.649999999999999" x14ac:dyDescent="0.7"/>
  <sheetData>
    <row r="1" spans="1:9" x14ac:dyDescent="0.7">
      <c r="A1" t="s">
        <v>5</v>
      </c>
      <c r="B1" t="s">
        <v>6</v>
      </c>
      <c r="C1" t="s">
        <v>8</v>
      </c>
      <c r="D1" t="s">
        <v>7</v>
      </c>
    </row>
    <row r="2" spans="1:9" x14ac:dyDescent="0.7">
      <c r="A2">
        <v>0</v>
      </c>
      <c r="B2" s="1">
        <v>1020</v>
      </c>
      <c r="C2" s="1">
        <v>0</v>
      </c>
      <c r="D2" s="1">
        <v>0</v>
      </c>
    </row>
    <row r="3" spans="1:9" x14ac:dyDescent="0.7">
      <c r="A3">
        <v>16</v>
      </c>
      <c r="B3">
        <v>8935</v>
      </c>
      <c r="C3">
        <v>61</v>
      </c>
      <c r="D3">
        <v>0</v>
      </c>
    </row>
    <row r="4" spans="1:9" x14ac:dyDescent="0.7">
      <c r="A4">
        <v>32</v>
      </c>
      <c r="B4">
        <v>17471</v>
      </c>
      <c r="C4">
        <v>2424</v>
      </c>
      <c r="D4">
        <v>110</v>
      </c>
    </row>
    <row r="5" spans="1:9" x14ac:dyDescent="0.7">
      <c r="A5">
        <v>48</v>
      </c>
      <c r="B5">
        <v>41224</v>
      </c>
      <c r="C5">
        <v>14975</v>
      </c>
      <c r="D5">
        <v>2736</v>
      </c>
    </row>
    <row r="6" spans="1:9" x14ac:dyDescent="0.7">
      <c r="A6">
        <v>64</v>
      </c>
      <c r="B6">
        <v>54769</v>
      </c>
      <c r="C6">
        <v>46658</v>
      </c>
      <c r="D6">
        <v>34257</v>
      </c>
      <c r="H6" s="3"/>
      <c r="I6" s="3"/>
    </row>
    <row r="7" spans="1:9" x14ac:dyDescent="0.7">
      <c r="A7">
        <v>80</v>
      </c>
      <c r="B7">
        <v>76294</v>
      </c>
      <c r="C7">
        <v>71516</v>
      </c>
      <c r="D7">
        <v>66206</v>
      </c>
    </row>
    <row r="8" spans="1:9" x14ac:dyDescent="0.7">
      <c r="A8">
        <v>96</v>
      </c>
      <c r="B8">
        <v>84439</v>
      </c>
      <c r="C8">
        <v>87049</v>
      </c>
      <c r="D8">
        <v>80645</v>
      </c>
    </row>
    <row r="9" spans="1:9" x14ac:dyDescent="0.7">
      <c r="A9">
        <v>112</v>
      </c>
      <c r="B9">
        <v>87335</v>
      </c>
      <c r="C9">
        <v>86355</v>
      </c>
      <c r="D9">
        <v>93141</v>
      </c>
    </row>
    <row r="10" spans="1:9" x14ac:dyDescent="0.7">
      <c r="A10">
        <v>128</v>
      </c>
      <c r="B10">
        <v>76503</v>
      </c>
      <c r="C10">
        <v>104697</v>
      </c>
      <c r="D10">
        <v>107929</v>
      </c>
    </row>
    <row r="11" spans="1:9" x14ac:dyDescent="0.7">
      <c r="A11">
        <v>144</v>
      </c>
      <c r="B11">
        <v>57305</v>
      </c>
      <c r="C11">
        <v>66199</v>
      </c>
      <c r="D11">
        <v>75137</v>
      </c>
    </row>
    <row r="12" spans="1:9" x14ac:dyDescent="0.7">
      <c r="A12">
        <v>160</v>
      </c>
      <c r="B12">
        <v>52625</v>
      </c>
      <c r="C12">
        <v>50545</v>
      </c>
      <c r="D12">
        <v>63157</v>
      </c>
    </row>
    <row r="13" spans="1:9" x14ac:dyDescent="0.7">
      <c r="A13">
        <v>176</v>
      </c>
      <c r="B13">
        <v>49997</v>
      </c>
      <c r="C13">
        <v>55394</v>
      </c>
      <c r="D13">
        <v>53065</v>
      </c>
    </row>
    <row r="14" spans="1:9" x14ac:dyDescent="0.7">
      <c r="A14">
        <v>192</v>
      </c>
      <c r="B14">
        <v>39368</v>
      </c>
      <c r="C14">
        <v>46167</v>
      </c>
      <c r="D14">
        <v>45316</v>
      </c>
    </row>
    <row r="15" spans="1:9" x14ac:dyDescent="0.7">
      <c r="A15">
        <v>208</v>
      </c>
      <c r="B15">
        <v>24592</v>
      </c>
      <c r="C15">
        <v>32043</v>
      </c>
      <c r="D15">
        <v>35721</v>
      </c>
    </row>
    <row r="16" spans="1:9" x14ac:dyDescent="0.7">
      <c r="A16">
        <v>224</v>
      </c>
      <c r="B16">
        <v>10568</v>
      </c>
      <c r="C16">
        <v>19289</v>
      </c>
      <c r="D16">
        <v>26627</v>
      </c>
    </row>
    <row r="17" spans="1:8" x14ac:dyDescent="0.7">
      <c r="A17">
        <v>240</v>
      </c>
      <c r="B17">
        <v>8755</v>
      </c>
      <c r="C17">
        <v>7828</v>
      </c>
      <c r="D17">
        <v>7153</v>
      </c>
    </row>
    <row r="19" spans="1:8" x14ac:dyDescent="0.7">
      <c r="H19" s="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972C-64D1-4741-BACB-E9D542507106}">
  <dimension ref="A1:S17"/>
  <sheetViews>
    <sheetView workbookViewId="0">
      <selection activeCell="N10" sqref="N10"/>
    </sheetView>
  </sheetViews>
  <sheetFormatPr defaultRowHeight="17.649999999999999" x14ac:dyDescent="0.7"/>
  <sheetData>
    <row r="1" spans="1:19" x14ac:dyDescent="0.7">
      <c r="A1" t="s">
        <v>5</v>
      </c>
      <c r="B1" t="s">
        <v>6</v>
      </c>
      <c r="C1" t="s">
        <v>7</v>
      </c>
    </row>
    <row r="2" spans="1:19" x14ac:dyDescent="0.7">
      <c r="A2">
        <v>0</v>
      </c>
      <c r="B2" s="1">
        <v>63028</v>
      </c>
      <c r="C2" s="1">
        <v>1127</v>
      </c>
    </row>
    <row r="3" spans="1:19" x14ac:dyDescent="0.7">
      <c r="A3">
        <v>16</v>
      </c>
      <c r="B3">
        <v>6625</v>
      </c>
      <c r="C3">
        <v>798</v>
      </c>
    </row>
    <row r="4" spans="1:19" x14ac:dyDescent="0.7">
      <c r="A4">
        <v>32</v>
      </c>
      <c r="B4">
        <v>13843</v>
      </c>
      <c r="C4">
        <v>1138</v>
      </c>
      <c r="S4" s="3"/>
    </row>
    <row r="5" spans="1:19" x14ac:dyDescent="0.7">
      <c r="A5">
        <v>48</v>
      </c>
      <c r="B5">
        <v>44887</v>
      </c>
      <c r="C5">
        <v>11576</v>
      </c>
      <c r="S5" s="3"/>
    </row>
    <row r="6" spans="1:19" x14ac:dyDescent="0.7">
      <c r="A6">
        <v>64</v>
      </c>
      <c r="B6">
        <v>98760</v>
      </c>
      <c r="C6">
        <v>51712</v>
      </c>
      <c r="G6" s="3"/>
      <c r="H6" s="3"/>
    </row>
    <row r="7" spans="1:19" x14ac:dyDescent="0.7">
      <c r="A7">
        <v>80</v>
      </c>
      <c r="B7">
        <v>148574</v>
      </c>
      <c r="C7">
        <v>143060</v>
      </c>
    </row>
    <row r="8" spans="1:19" x14ac:dyDescent="0.7">
      <c r="A8">
        <v>96</v>
      </c>
      <c r="B8">
        <v>169390</v>
      </c>
      <c r="C8">
        <v>223265</v>
      </c>
    </row>
    <row r="9" spans="1:19" x14ac:dyDescent="0.7">
      <c r="A9">
        <v>112</v>
      </c>
      <c r="B9">
        <v>143290</v>
      </c>
      <c r="C9">
        <v>207362</v>
      </c>
    </row>
    <row r="10" spans="1:19" x14ac:dyDescent="0.7">
      <c r="A10">
        <v>128</v>
      </c>
      <c r="B10">
        <v>100556</v>
      </c>
      <c r="C10">
        <v>141124</v>
      </c>
    </row>
    <row r="11" spans="1:19" x14ac:dyDescent="0.7">
      <c r="A11">
        <v>144</v>
      </c>
      <c r="B11">
        <v>73342</v>
      </c>
      <c r="C11">
        <v>87234</v>
      </c>
    </row>
    <row r="12" spans="1:19" x14ac:dyDescent="0.7">
      <c r="A12">
        <v>160</v>
      </c>
      <c r="B12">
        <v>54784</v>
      </c>
      <c r="C12">
        <v>51665</v>
      </c>
    </row>
    <row r="13" spans="1:19" x14ac:dyDescent="0.7">
      <c r="A13">
        <v>176</v>
      </c>
      <c r="B13">
        <v>37718</v>
      </c>
      <c r="C13">
        <v>34240</v>
      </c>
    </row>
    <row r="14" spans="1:19" x14ac:dyDescent="0.7">
      <c r="A14">
        <v>192</v>
      </c>
      <c r="B14">
        <v>22661</v>
      </c>
      <c r="C14">
        <v>23700</v>
      </c>
    </row>
    <row r="15" spans="1:19" x14ac:dyDescent="0.7">
      <c r="A15">
        <v>208</v>
      </c>
      <c r="B15">
        <v>12143</v>
      </c>
      <c r="C15">
        <v>11548</v>
      </c>
    </row>
    <row r="16" spans="1:19" x14ac:dyDescent="0.7">
      <c r="A16">
        <v>224</v>
      </c>
      <c r="B16">
        <v>7547</v>
      </c>
      <c r="C16">
        <v>7410</v>
      </c>
    </row>
    <row r="17" spans="1:3" x14ac:dyDescent="0.7">
      <c r="A17">
        <v>240</v>
      </c>
      <c r="B17">
        <v>2852</v>
      </c>
      <c r="C17">
        <v>3041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B7B1-8100-4DDA-BEB6-95CABD062ACA}">
  <dimension ref="A1:C9"/>
  <sheetViews>
    <sheetView zoomScale="140" zoomScaleNormal="140" workbookViewId="0">
      <selection activeCell="F11" sqref="F11"/>
    </sheetView>
  </sheetViews>
  <sheetFormatPr defaultRowHeight="17.649999999999999" x14ac:dyDescent="0.7"/>
  <cols>
    <col min="1" max="1" width="9.875" bestFit="1" customWidth="1"/>
    <col min="2" max="2" width="12.3125" bestFit="1" customWidth="1"/>
    <col min="3" max="3" width="9.75" bestFit="1" customWidth="1"/>
  </cols>
  <sheetData>
    <row r="1" spans="1:3" x14ac:dyDescent="0.7">
      <c r="A1" t="s">
        <v>4</v>
      </c>
      <c r="B1" t="s">
        <v>9</v>
      </c>
      <c r="C1" t="s">
        <v>10</v>
      </c>
    </row>
    <row r="2" spans="1:3" x14ac:dyDescent="0.7">
      <c r="A2">
        <v>1</v>
      </c>
      <c r="B2">
        <v>0.84691604592829495</v>
      </c>
      <c r="C2" s="1">
        <v>0.84628602522025198</v>
      </c>
    </row>
    <row r="3" spans="1:3" x14ac:dyDescent="0.7">
      <c r="A3">
        <v>2</v>
      </c>
      <c r="B3">
        <v>0.95182829830967597</v>
      </c>
      <c r="C3" s="1">
        <v>0.94681764573796501</v>
      </c>
    </row>
    <row r="4" spans="1:3" x14ac:dyDescent="0.7">
      <c r="A4">
        <v>3</v>
      </c>
      <c r="B4">
        <v>0.97565270267130699</v>
      </c>
      <c r="C4" s="1">
        <v>0.96998750482192497</v>
      </c>
    </row>
    <row r="5" spans="1:3" x14ac:dyDescent="0.7">
      <c r="A5">
        <v>4</v>
      </c>
      <c r="B5">
        <v>0.98640628419582399</v>
      </c>
      <c r="C5" s="1">
        <v>0.98051221409526501</v>
      </c>
    </row>
    <row r="6" spans="1:3" x14ac:dyDescent="0.7">
      <c r="A6">
        <v>5</v>
      </c>
      <c r="B6">
        <v>0.99042486418488596</v>
      </c>
      <c r="C6" s="1">
        <v>0.98471370544019099</v>
      </c>
    </row>
    <row r="7" spans="1:3" x14ac:dyDescent="0.7">
      <c r="A7">
        <v>6</v>
      </c>
      <c r="B7">
        <v>0.99287792304344602</v>
      </c>
      <c r="C7" s="1">
        <v>0.98736038003152804</v>
      </c>
    </row>
    <row r="8" spans="1:3" x14ac:dyDescent="0.7">
      <c r="A8">
        <v>7</v>
      </c>
      <c r="B8">
        <v>0.99433774614865</v>
      </c>
      <c r="C8" s="1">
        <v>0.98863553400378001</v>
      </c>
    </row>
    <row r="9" spans="1:3" x14ac:dyDescent="0.7">
      <c r="A9">
        <v>8</v>
      </c>
      <c r="B9">
        <v>0.99520362636130399</v>
      </c>
      <c r="C9" s="1">
        <v>0.98955830935209199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0C04-F317-494B-9324-E4381B470A44}">
  <dimension ref="A1:G8"/>
  <sheetViews>
    <sheetView tabSelected="1" workbookViewId="0">
      <selection activeCell="F6" sqref="F6"/>
    </sheetView>
  </sheetViews>
  <sheetFormatPr defaultRowHeight="17.649999999999999" x14ac:dyDescent="0.7"/>
  <sheetData>
    <row r="1" spans="1:7" x14ac:dyDescent="0.7">
      <c r="A1" t="s">
        <v>11</v>
      </c>
      <c r="E1" t="s">
        <v>11</v>
      </c>
    </row>
    <row r="2" spans="1:7" x14ac:dyDescent="0.7">
      <c r="A2" t="s">
        <v>12</v>
      </c>
      <c r="B2" t="s">
        <v>13</v>
      </c>
      <c r="C2" t="s">
        <v>16</v>
      </c>
      <c r="E2" t="s">
        <v>12</v>
      </c>
      <c r="F2" t="s">
        <v>13</v>
      </c>
      <c r="G2" t="s">
        <v>16</v>
      </c>
    </row>
    <row r="3" spans="1:7" x14ac:dyDescent="0.7">
      <c r="A3">
        <v>1</v>
      </c>
      <c r="B3">
        <f>1/3</f>
        <v>0.33333333333333331</v>
      </c>
      <c r="C3">
        <f>A3*A3*B3</f>
        <v>0.33333333333333331</v>
      </c>
      <c r="E3">
        <f>2/3</f>
        <v>0.66666666666666663</v>
      </c>
      <c r="F3">
        <v>0.5</v>
      </c>
      <c r="G3">
        <f>E3*E3*F3</f>
        <v>0.22222222222222221</v>
      </c>
    </row>
    <row r="4" spans="1:7" x14ac:dyDescent="0.7">
      <c r="A4">
        <v>2</v>
      </c>
      <c r="B4">
        <f t="shared" ref="B4:B5" si="0">1/3</f>
        <v>0.33333333333333331</v>
      </c>
      <c r="C4">
        <f t="shared" ref="C4:C5" si="1">A4*A4*B4</f>
        <v>1.3333333333333333</v>
      </c>
      <c r="E4">
        <f>8/3</f>
        <v>2.6666666666666665</v>
      </c>
      <c r="F4">
        <f>1/4</f>
        <v>0.25</v>
      </c>
      <c r="G4">
        <f t="shared" ref="G4:G5" si="2">E4*E4*F4</f>
        <v>1.7777777777777777</v>
      </c>
    </row>
    <row r="5" spans="1:7" x14ac:dyDescent="0.7">
      <c r="A5">
        <v>5</v>
      </c>
      <c r="B5">
        <f t="shared" si="0"/>
        <v>0.33333333333333331</v>
      </c>
      <c r="C5">
        <f t="shared" si="1"/>
        <v>8.3333333333333321</v>
      </c>
      <c r="E5">
        <f>20/3</f>
        <v>6.666666666666667</v>
      </c>
      <c r="F5">
        <v>0.25</v>
      </c>
      <c r="G5">
        <f t="shared" si="2"/>
        <v>11.111111111111112</v>
      </c>
    </row>
    <row r="7" spans="1:7" x14ac:dyDescent="0.7">
      <c r="A7" t="s">
        <v>14</v>
      </c>
      <c r="B7">
        <f>SUMPRODUCT(A3:A5,B3:B5)</f>
        <v>2.6666666666666665</v>
      </c>
      <c r="E7" t="s">
        <v>14</v>
      </c>
      <c r="F7">
        <f>SUMPRODUCT(E3:E5,F3:F5)</f>
        <v>2.666666666666667</v>
      </c>
    </row>
    <row r="8" spans="1:7" x14ac:dyDescent="0.7">
      <c r="A8" t="s">
        <v>15</v>
      </c>
      <c r="B8">
        <f>SQRT(SUM(C3:C5)-B7^2)</f>
        <v>1.6996731711975945</v>
      </c>
      <c r="E8" t="s">
        <v>15</v>
      </c>
      <c r="F8">
        <f>SQRT(SUM(G3:G5)-F7^2)</f>
        <v>2.4494897427831779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c1b_ssim</vt:lpstr>
      <vt:lpstr>water_caustics_ssim</vt:lpstr>
      <vt:lpstr>c1b_black</vt:lpstr>
      <vt:lpstr>water_caustics_black</vt:lpstr>
      <vt:lpstr>c1b_ssim (2)</vt:lpstr>
      <vt:lpstr>importance 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sakakibara.yudai913forlab@gmail.com</dc:creator>
  <cp:lastModifiedBy>sakakibara.yudai913forlab@gmail.com</cp:lastModifiedBy>
  <dcterms:created xsi:type="dcterms:W3CDTF">2024-09-04T07:53:57Z</dcterms:created>
  <dcterms:modified xsi:type="dcterms:W3CDTF">2024-09-18T11:33:20Z</dcterms:modified>
</cp:coreProperties>
</file>