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PWK\TUGAS\SEMESTER 1\MAP\MATERI 11\"/>
    </mc:Choice>
  </mc:AlternateContent>
  <xr:revisionPtr revIDLastSave="0" documentId="13_ncr:1_{578EE429-C2A4-45EC-B163-5939145DCA5D}" xr6:coauthVersionLast="47" xr6:coauthVersionMax="47" xr10:uidLastSave="{00000000-0000-0000-0000-000000000000}"/>
  <bookViews>
    <workbookView xWindow="-108" yWindow="-108" windowWidth="23256" windowHeight="12720" xr2:uid="{4E48CB49-8F47-44E7-8D4F-D23C39871A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D32" i="1"/>
  <c r="E28" i="1"/>
  <c r="C41" i="1" s="1"/>
  <c r="C54" i="1" s="1"/>
  <c r="F28" i="1"/>
  <c r="G28" i="1"/>
  <c r="H28" i="1"/>
  <c r="I28" i="1"/>
  <c r="J28" i="1"/>
  <c r="K28" i="1"/>
  <c r="L28" i="1"/>
  <c r="D28" i="1"/>
  <c r="F42" i="1"/>
  <c r="F55" i="1" s="1"/>
  <c r="F41" i="1"/>
  <c r="F54" i="1" s="1"/>
  <c r="F40" i="1"/>
  <c r="F53" i="1" s="1"/>
  <c r="F39" i="1"/>
  <c r="F52" i="1" s="1"/>
  <c r="E41" i="1"/>
  <c r="E54" i="1" s="1"/>
  <c r="E40" i="1"/>
  <c r="E53" i="1" s="1"/>
  <c r="D39" i="1"/>
  <c r="D52" i="1" s="1"/>
  <c r="C42" i="1"/>
  <c r="C55" i="1" s="1"/>
  <c r="C40" i="1"/>
  <c r="C53" i="1" s="1"/>
  <c r="F38" i="1"/>
  <c r="F51" i="1" s="1"/>
  <c r="E38" i="1"/>
  <c r="E51" i="1" s="1"/>
  <c r="D38" i="1"/>
  <c r="D51" i="1" s="1"/>
  <c r="C38" i="1"/>
  <c r="C51" i="1" s="1"/>
  <c r="M28" i="1"/>
  <c r="C39" i="1" s="1"/>
  <c r="C52" i="1" s="1"/>
  <c r="E32" i="1"/>
  <c r="F32" i="1"/>
  <c r="G32" i="1"/>
  <c r="H32" i="1"/>
  <c r="E39" i="1" s="1"/>
  <c r="E52" i="1" s="1"/>
  <c r="I32" i="1"/>
  <c r="J32" i="1"/>
  <c r="K32" i="1"/>
  <c r="L32" i="1"/>
  <c r="M32" i="1"/>
  <c r="E42" i="1" s="1"/>
  <c r="E55" i="1" s="1"/>
  <c r="E30" i="1"/>
  <c r="F30" i="1"/>
  <c r="G30" i="1"/>
  <c r="D41" i="1" s="1"/>
  <c r="D54" i="1" s="1"/>
  <c r="H30" i="1"/>
  <c r="I30" i="1"/>
  <c r="D42" i="1" s="1"/>
  <c r="D55" i="1" s="1"/>
  <c r="J30" i="1"/>
  <c r="K30" i="1"/>
  <c r="L30" i="1"/>
  <c r="D40" i="1" s="1"/>
  <c r="D53" i="1" s="1"/>
  <c r="C61" i="1" l="1"/>
  <c r="C64" i="1"/>
  <c r="C63" i="1"/>
  <c r="C62" i="1"/>
</calcChain>
</file>

<file path=xl/sharedStrings.xml><?xml version="1.0" encoding="utf-8"?>
<sst xmlns="http://schemas.openxmlformats.org/spreadsheetml/2006/main" count="58" uniqueCount="35">
  <si>
    <t>MIX METHOD MULTICRITERIA EVALUATION TEHNIQUE DALAM  PEMILIHAN LOKASI OPTIMAL PERUMAHAN</t>
  </si>
  <si>
    <t>Stage 1 :  Selection Of Criteria</t>
  </si>
  <si>
    <t xml:space="preserve">Pemilihan Kriteria </t>
  </si>
  <si>
    <t>Lokasi</t>
  </si>
  <si>
    <t>Kriteria</t>
  </si>
  <si>
    <t>3 Skala Pengukuran</t>
  </si>
  <si>
    <t>Jarak ke Sekolah (m)</t>
  </si>
  <si>
    <t>Asuransi Properti ($)</t>
  </si>
  <si>
    <t>Jarak ke Jalan Utama (m)</t>
  </si>
  <si>
    <t>Intensitas Banjir Tahunan</t>
  </si>
  <si>
    <t>Ringan</t>
  </si>
  <si>
    <t>Lahan 1</t>
  </si>
  <si>
    <t>Berat</t>
  </si>
  <si>
    <t xml:space="preserve">Sedang </t>
  </si>
  <si>
    <t>Lahan 2</t>
  </si>
  <si>
    <t>Sedang</t>
  </si>
  <si>
    <t>Lahan 3</t>
  </si>
  <si>
    <t>Lahan 4</t>
  </si>
  <si>
    <t>Nilai Bobot Kriteria</t>
  </si>
  <si>
    <t>Bobot</t>
  </si>
  <si>
    <t>Jarak ke Sekolah</t>
  </si>
  <si>
    <t>Asuransi Properti</t>
  </si>
  <si>
    <t>Jarak ke Jalan Utama</t>
  </si>
  <si>
    <t>Intensitas Banjir</t>
  </si>
  <si>
    <t>Stage 2  : Stage 2 : Standaritation of Criterion Score</t>
  </si>
  <si>
    <t>Jarak ke sekolah</t>
  </si>
  <si>
    <t>Normalize Decision Matrix</t>
  </si>
  <si>
    <t>Kritera</t>
  </si>
  <si>
    <t>Nilai Standarisasi</t>
  </si>
  <si>
    <t xml:space="preserve">Stage 3 : Allocation of Weight  </t>
  </si>
  <si>
    <t>Nilai Standardization x Weight (Bobot)</t>
  </si>
  <si>
    <t>Weighted Normalized  Decision Matrix</t>
  </si>
  <si>
    <t xml:space="preserve">Stage 4 : Applying the MCE Algoritm </t>
  </si>
  <si>
    <t>Ranking</t>
  </si>
  <si>
    <t>Jumlah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</si>
</sst>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C116-812F-4B42-9A2B-EEBA493B7CDB}">
  <dimension ref="B2:M64"/>
  <sheetViews>
    <sheetView tabSelected="1" zoomScale="68" zoomScaleNormal="68" workbookViewId="0">
      <selection activeCell="S42" sqref="S42"/>
    </sheetView>
  </sheetViews>
  <sheetFormatPr defaultRowHeight="14.45"/>
  <cols>
    <col min="2" max="2" width="26.140625" customWidth="1"/>
    <col min="3" max="3" width="17.42578125" customWidth="1"/>
    <col min="4" max="4" width="17.28515625" customWidth="1"/>
    <col min="5" max="5" width="21.28515625" customWidth="1"/>
    <col min="6" max="6" width="23.7109375" customWidth="1"/>
  </cols>
  <sheetData>
    <row r="2" spans="2:12"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5" spans="2:12">
      <c r="B5" s="1" t="s">
        <v>1</v>
      </c>
    </row>
    <row r="8" spans="2:12">
      <c r="B8" s="24" t="s">
        <v>2</v>
      </c>
      <c r="C8" s="24"/>
      <c r="D8" s="24"/>
      <c r="E8" s="24"/>
      <c r="F8" s="24"/>
    </row>
    <row r="9" spans="2:12">
      <c r="B9" s="27" t="s">
        <v>3</v>
      </c>
      <c r="C9" s="27" t="s">
        <v>4</v>
      </c>
      <c r="D9" s="27"/>
      <c r="E9" s="27"/>
      <c r="F9" s="27"/>
      <c r="H9" s="28" t="s">
        <v>5</v>
      </c>
      <c r="I9" s="28"/>
    </row>
    <row r="10" spans="2:12">
      <c r="B10" s="27"/>
      <c r="C10" s="2" t="s">
        <v>6</v>
      </c>
      <c r="D10" s="2" t="s">
        <v>7</v>
      </c>
      <c r="E10" s="2" t="s">
        <v>8</v>
      </c>
      <c r="F10" s="2" t="s">
        <v>9</v>
      </c>
      <c r="H10" s="2" t="s">
        <v>10</v>
      </c>
      <c r="I10" s="2">
        <v>1</v>
      </c>
    </row>
    <row r="11" spans="2:12">
      <c r="B11" s="4" t="s">
        <v>11</v>
      </c>
      <c r="C11" s="4">
        <v>20</v>
      </c>
      <c r="D11" s="4">
        <v>100</v>
      </c>
      <c r="E11" s="4">
        <v>1500</v>
      </c>
      <c r="F11" s="4" t="s">
        <v>12</v>
      </c>
      <c r="H11" s="2" t="s">
        <v>13</v>
      </c>
      <c r="I11" s="2">
        <v>2</v>
      </c>
    </row>
    <row r="12" spans="2:12">
      <c r="B12" s="5" t="s">
        <v>14</v>
      </c>
      <c r="C12" s="5">
        <v>15</v>
      </c>
      <c r="D12" s="5">
        <v>1000</v>
      </c>
      <c r="E12" s="5">
        <v>1000</v>
      </c>
      <c r="F12" s="5" t="s">
        <v>15</v>
      </c>
      <c r="H12" s="2" t="s">
        <v>12</v>
      </c>
      <c r="I12" s="2">
        <v>3</v>
      </c>
    </row>
    <row r="13" spans="2:12">
      <c r="B13" s="6" t="s">
        <v>16</v>
      </c>
      <c r="C13" s="6">
        <v>12</v>
      </c>
      <c r="D13" s="6">
        <v>500</v>
      </c>
      <c r="E13" s="6">
        <v>1000</v>
      </c>
      <c r="F13" s="6" t="s">
        <v>10</v>
      </c>
    </row>
    <row r="14" spans="2:12">
      <c r="B14" s="7" t="s">
        <v>17</v>
      </c>
      <c r="C14" s="7">
        <v>10</v>
      </c>
      <c r="D14" s="7">
        <v>750</v>
      </c>
      <c r="E14" s="7">
        <v>2000</v>
      </c>
      <c r="F14" s="7" t="s">
        <v>15</v>
      </c>
    </row>
    <row r="17" spans="2:13">
      <c r="B17" s="26" t="s">
        <v>18</v>
      </c>
      <c r="C17" s="26"/>
    </row>
    <row r="18" spans="2:13">
      <c r="B18" s="2" t="s">
        <v>4</v>
      </c>
      <c r="C18" s="2" t="s">
        <v>19</v>
      </c>
    </row>
    <row r="19" spans="2:13">
      <c r="B19" s="3" t="s">
        <v>20</v>
      </c>
      <c r="C19" s="2">
        <v>0.35</v>
      </c>
    </row>
    <row r="20" spans="2:13">
      <c r="B20" s="3" t="s">
        <v>21</v>
      </c>
      <c r="C20" s="2">
        <v>0.15</v>
      </c>
    </row>
    <row r="21" spans="2:13">
      <c r="B21" s="3" t="s">
        <v>22</v>
      </c>
      <c r="C21" s="2">
        <v>0.25</v>
      </c>
    </row>
    <row r="22" spans="2:13">
      <c r="B22" s="3" t="s">
        <v>23</v>
      </c>
      <c r="C22" s="2">
        <v>0.25</v>
      </c>
    </row>
    <row r="25" spans="2:13">
      <c r="B25" s="1" t="s">
        <v>24</v>
      </c>
    </row>
    <row r="27" spans="2:13">
      <c r="B27" s="8" t="s">
        <v>25</v>
      </c>
      <c r="C27" s="9">
        <v>10</v>
      </c>
      <c r="D27" s="10">
        <v>11</v>
      </c>
      <c r="E27" s="11">
        <v>12</v>
      </c>
      <c r="F27" s="10">
        <v>13</v>
      </c>
      <c r="G27" s="10">
        <v>14</v>
      </c>
      <c r="H27" s="12">
        <v>15</v>
      </c>
      <c r="I27" s="10">
        <v>16</v>
      </c>
      <c r="J27" s="10">
        <v>17</v>
      </c>
      <c r="K27" s="10">
        <v>18</v>
      </c>
      <c r="L27" s="10">
        <v>19</v>
      </c>
      <c r="M27" s="13">
        <v>20</v>
      </c>
    </row>
    <row r="28" spans="2:13">
      <c r="B28" s="14"/>
      <c r="C28" s="9">
        <v>1</v>
      </c>
      <c r="D28" s="10">
        <f>($M$27-D27)/10</f>
        <v>0.9</v>
      </c>
      <c r="E28" s="11">
        <f t="shared" ref="E28:L28" si="0">($M$27-E27)/10</f>
        <v>0.8</v>
      </c>
      <c r="F28" s="10">
        <f t="shared" si="0"/>
        <v>0.7</v>
      </c>
      <c r="G28" s="10">
        <f t="shared" si="0"/>
        <v>0.6</v>
      </c>
      <c r="H28" s="12">
        <f t="shared" si="0"/>
        <v>0.5</v>
      </c>
      <c r="I28" s="10">
        <f t="shared" si="0"/>
        <v>0.4</v>
      </c>
      <c r="J28" s="10">
        <f t="shared" si="0"/>
        <v>0.3</v>
      </c>
      <c r="K28" s="10">
        <f t="shared" si="0"/>
        <v>0.2</v>
      </c>
      <c r="L28" s="10">
        <f t="shared" si="0"/>
        <v>0.1</v>
      </c>
      <c r="M28" s="13">
        <f>($M$27-M27)/$C$27</f>
        <v>0</v>
      </c>
    </row>
    <row r="29" spans="2:13">
      <c r="B29" s="8" t="s">
        <v>21</v>
      </c>
      <c r="C29" s="13">
        <v>100</v>
      </c>
      <c r="D29" s="10">
        <v>200</v>
      </c>
      <c r="E29" s="10">
        <v>300</v>
      </c>
      <c r="F29" s="10">
        <v>400</v>
      </c>
      <c r="G29" s="11">
        <v>500</v>
      </c>
      <c r="H29" s="10">
        <v>600</v>
      </c>
      <c r="I29" s="9">
        <v>750</v>
      </c>
      <c r="J29" s="10">
        <v>800</v>
      </c>
      <c r="K29" s="10">
        <v>900</v>
      </c>
      <c r="L29" s="12">
        <v>1000</v>
      </c>
      <c r="M29" s="10"/>
    </row>
    <row r="30" spans="2:13">
      <c r="B30" s="14"/>
      <c r="C30" s="13">
        <v>1</v>
      </c>
      <c r="D30" s="10">
        <f>($L$29-D29)/1000</f>
        <v>0.8</v>
      </c>
      <c r="E30" s="10">
        <f t="shared" ref="E30:L30" si="1">($L$29-E29)/1000</f>
        <v>0.7</v>
      </c>
      <c r="F30" s="10">
        <f t="shared" si="1"/>
        <v>0.6</v>
      </c>
      <c r="G30" s="11">
        <f t="shared" si="1"/>
        <v>0.5</v>
      </c>
      <c r="H30" s="10">
        <f t="shared" si="1"/>
        <v>0.4</v>
      </c>
      <c r="I30" s="9">
        <f t="shared" si="1"/>
        <v>0.25</v>
      </c>
      <c r="J30" s="10">
        <f t="shared" si="1"/>
        <v>0.2</v>
      </c>
      <c r="K30" s="10">
        <f t="shared" si="1"/>
        <v>0.1</v>
      </c>
      <c r="L30" s="12">
        <f t="shared" si="1"/>
        <v>0</v>
      </c>
      <c r="M30" s="10"/>
    </row>
    <row r="31" spans="2:13">
      <c r="B31" s="15" t="s">
        <v>22</v>
      </c>
      <c r="C31" s="12">
        <v>1000</v>
      </c>
      <c r="D31" s="10">
        <v>1100</v>
      </c>
      <c r="E31" s="10">
        <v>1200</v>
      </c>
      <c r="F31" s="10">
        <v>1300</v>
      </c>
      <c r="G31" s="10">
        <v>1400</v>
      </c>
      <c r="H31" s="13">
        <v>1500</v>
      </c>
      <c r="I31" s="10">
        <v>1600</v>
      </c>
      <c r="J31" s="10">
        <v>1700</v>
      </c>
      <c r="K31" s="10">
        <v>1800</v>
      </c>
      <c r="L31" s="10">
        <v>1900</v>
      </c>
      <c r="M31" s="9">
        <v>2000</v>
      </c>
    </row>
    <row r="32" spans="2:13">
      <c r="C32" s="12">
        <v>1</v>
      </c>
      <c r="D32" s="10">
        <f>($M$31-D31)/1000</f>
        <v>0.9</v>
      </c>
      <c r="E32" s="10">
        <f t="shared" ref="E32:M32" si="2">($M$31-E31)/1000</f>
        <v>0.8</v>
      </c>
      <c r="F32" s="10">
        <f t="shared" si="2"/>
        <v>0.7</v>
      </c>
      <c r="G32" s="10">
        <f t="shared" si="2"/>
        <v>0.6</v>
      </c>
      <c r="H32" s="13">
        <f t="shared" si="2"/>
        <v>0.5</v>
      </c>
      <c r="I32" s="10">
        <f t="shared" si="2"/>
        <v>0.4</v>
      </c>
      <c r="J32" s="10">
        <f t="shared" si="2"/>
        <v>0.3</v>
      </c>
      <c r="K32" s="10">
        <f t="shared" si="2"/>
        <v>0.2</v>
      </c>
      <c r="L32" s="10">
        <f t="shared" si="2"/>
        <v>0.1</v>
      </c>
      <c r="M32" s="9">
        <f t="shared" si="2"/>
        <v>0</v>
      </c>
    </row>
    <row r="33" spans="2:13">
      <c r="B33" s="3" t="s">
        <v>9</v>
      </c>
      <c r="C33" s="6">
        <v>1</v>
      </c>
      <c r="D33" s="5">
        <v>2</v>
      </c>
      <c r="E33" s="4">
        <v>3</v>
      </c>
      <c r="F33" s="3"/>
      <c r="G33" s="3"/>
      <c r="H33" s="3"/>
      <c r="I33" s="3"/>
      <c r="J33" s="3"/>
      <c r="K33" s="3"/>
      <c r="L33" s="3"/>
      <c r="M33" s="3"/>
    </row>
    <row r="34" spans="2:13">
      <c r="C34" s="6">
        <v>1</v>
      </c>
      <c r="D34" s="5">
        <v>0.34</v>
      </c>
      <c r="E34" s="4">
        <v>0</v>
      </c>
      <c r="F34" s="3"/>
      <c r="G34" s="3"/>
      <c r="H34" s="3"/>
      <c r="I34" s="3"/>
      <c r="J34" s="3"/>
      <c r="K34" s="3"/>
      <c r="L34" s="3"/>
      <c r="M34" s="3"/>
    </row>
    <row r="36" spans="2:13">
      <c r="B36" s="24" t="s">
        <v>26</v>
      </c>
      <c r="C36" s="24"/>
      <c r="D36" s="24"/>
      <c r="E36" s="24"/>
      <c r="F36" s="24"/>
    </row>
    <row r="37" spans="2:13">
      <c r="B37" s="29" t="s">
        <v>27</v>
      </c>
      <c r="C37" s="29" t="s">
        <v>28</v>
      </c>
      <c r="D37" s="29"/>
      <c r="E37" s="29"/>
      <c r="F37" s="29"/>
    </row>
    <row r="38" spans="2:13">
      <c r="B38" s="29"/>
      <c r="C38" s="16" t="str">
        <f>B27</f>
        <v>Jarak ke sekolah</v>
      </c>
      <c r="D38" s="16" t="str">
        <f>B29</f>
        <v>Asuransi Properti</v>
      </c>
      <c r="E38" s="16" t="str">
        <f>B31</f>
        <v>Jarak ke Jalan Utama</v>
      </c>
      <c r="F38" s="16" t="str">
        <f>B33</f>
        <v>Intensitas Banjir Tahunan</v>
      </c>
    </row>
    <row r="39" spans="2:13">
      <c r="B39" s="3" t="s">
        <v>11</v>
      </c>
      <c r="C39" s="3">
        <f>M28</f>
        <v>0</v>
      </c>
      <c r="D39" s="3">
        <f>C30</f>
        <v>1</v>
      </c>
      <c r="E39" s="3">
        <f>H32</f>
        <v>0.5</v>
      </c>
      <c r="F39" s="3">
        <f>E34</f>
        <v>0</v>
      </c>
    </row>
    <row r="40" spans="2:13">
      <c r="B40" s="3" t="s">
        <v>14</v>
      </c>
      <c r="C40" s="3">
        <f>H28</f>
        <v>0.5</v>
      </c>
      <c r="D40" s="3">
        <f>L30</f>
        <v>0</v>
      </c>
      <c r="E40" s="3">
        <f>C32</f>
        <v>1</v>
      </c>
      <c r="F40" s="3">
        <f>D34</f>
        <v>0.34</v>
      </c>
    </row>
    <row r="41" spans="2:13">
      <c r="B41" s="3" t="s">
        <v>16</v>
      </c>
      <c r="C41" s="3">
        <f>E28</f>
        <v>0.8</v>
      </c>
      <c r="D41" s="3">
        <f>G30</f>
        <v>0.5</v>
      </c>
      <c r="E41" s="3">
        <f>C32</f>
        <v>1</v>
      </c>
      <c r="F41" s="3">
        <f>C34</f>
        <v>1</v>
      </c>
    </row>
    <row r="42" spans="2:13">
      <c r="B42" s="3" t="s">
        <v>17</v>
      </c>
      <c r="C42" s="3">
        <f>C28</f>
        <v>1</v>
      </c>
      <c r="D42" s="3">
        <f>I30</f>
        <v>0.25</v>
      </c>
      <c r="E42" s="3">
        <f>M32</f>
        <v>0</v>
      </c>
      <c r="F42" s="3">
        <f>D34</f>
        <v>0.34</v>
      </c>
    </row>
    <row r="45" spans="2:13">
      <c r="B45" s="1" t="s">
        <v>29</v>
      </c>
    </row>
    <row r="47" spans="2:13">
      <c r="B47" s="30" t="s">
        <v>30</v>
      </c>
      <c r="C47" s="30"/>
    </row>
    <row r="49" spans="2:6">
      <c r="B49" s="24" t="s">
        <v>31</v>
      </c>
      <c r="C49" s="24"/>
      <c r="D49" s="24"/>
      <c r="E49" s="24"/>
      <c r="F49" s="24"/>
    </row>
    <row r="50" spans="2:6">
      <c r="B50" s="29" t="s">
        <v>27</v>
      </c>
      <c r="C50" s="29" t="s">
        <v>28</v>
      </c>
      <c r="D50" s="29"/>
      <c r="E50" s="29"/>
      <c r="F50" s="29"/>
    </row>
    <row r="51" spans="2:6">
      <c r="B51" s="29"/>
      <c r="C51" s="16" t="str">
        <f>C38</f>
        <v>Jarak ke sekolah</v>
      </c>
      <c r="D51" s="16" t="str">
        <f t="shared" ref="D51:F51" si="3">D38</f>
        <v>Asuransi Properti</v>
      </c>
      <c r="E51" s="16" t="str">
        <f t="shared" si="3"/>
        <v>Jarak ke Jalan Utama</v>
      </c>
      <c r="F51" s="16" t="str">
        <f t="shared" si="3"/>
        <v>Intensitas Banjir Tahunan</v>
      </c>
    </row>
    <row r="52" spans="2:6">
      <c r="B52" s="3" t="s">
        <v>11</v>
      </c>
      <c r="C52" s="3">
        <f>C39*$C$19</f>
        <v>0</v>
      </c>
      <c r="D52" s="3">
        <f>D39*$C$20</f>
        <v>0.15</v>
      </c>
      <c r="E52" s="3">
        <f>E39*$C$21</f>
        <v>0.125</v>
      </c>
      <c r="F52" s="3">
        <f>F39*$C$22</f>
        <v>0</v>
      </c>
    </row>
    <row r="53" spans="2:6">
      <c r="B53" s="3" t="s">
        <v>14</v>
      </c>
      <c r="C53" s="3">
        <f t="shared" ref="C53:C55" si="4">C40*$C$19</f>
        <v>0.17499999999999999</v>
      </c>
      <c r="D53" s="3">
        <f t="shared" ref="D53:D55" si="5">D40*$C$20</f>
        <v>0</v>
      </c>
      <c r="E53" s="3">
        <f t="shared" ref="E53:E55" si="6">E40*$C$21</f>
        <v>0.25</v>
      </c>
      <c r="F53" s="3">
        <f t="shared" ref="F53:F55" si="7">F40*$C$22</f>
        <v>8.5000000000000006E-2</v>
      </c>
    </row>
    <row r="54" spans="2:6">
      <c r="B54" s="3" t="s">
        <v>16</v>
      </c>
      <c r="C54" s="3">
        <f t="shared" si="4"/>
        <v>0.27999999999999997</v>
      </c>
      <c r="D54" s="3">
        <f>D41*$C$20</f>
        <v>7.4999999999999997E-2</v>
      </c>
      <c r="E54" s="3">
        <f t="shared" si="6"/>
        <v>0.25</v>
      </c>
      <c r="F54" s="3">
        <f t="shared" si="7"/>
        <v>0.25</v>
      </c>
    </row>
    <row r="55" spans="2:6">
      <c r="B55" s="3" t="s">
        <v>17</v>
      </c>
      <c r="C55" s="3">
        <f t="shared" si="4"/>
        <v>0.35</v>
      </c>
      <c r="D55" s="3">
        <f t="shared" si="5"/>
        <v>3.7499999999999999E-2</v>
      </c>
      <c r="E55" s="3">
        <f t="shared" si="6"/>
        <v>0</v>
      </c>
      <c r="F55" s="3">
        <f t="shared" si="7"/>
        <v>8.5000000000000006E-2</v>
      </c>
    </row>
    <row r="58" spans="2:6">
      <c r="B58" s="1" t="s">
        <v>32</v>
      </c>
    </row>
    <row r="59" spans="2:6">
      <c r="B59" s="24" t="s">
        <v>33</v>
      </c>
      <c r="C59" s="25"/>
      <c r="D59" s="25"/>
      <c r="E59" s="25"/>
    </row>
    <row r="60" spans="2:6">
      <c r="B60" s="17" t="s">
        <v>3</v>
      </c>
      <c r="C60" s="18" t="s">
        <v>34</v>
      </c>
      <c r="D60" s="19"/>
      <c r="E60" s="17" t="s">
        <v>33</v>
      </c>
    </row>
    <row r="61" spans="2:6">
      <c r="B61" s="3" t="s">
        <v>11</v>
      </c>
      <c r="C61" s="20">
        <f>SUM(C52:F52)</f>
        <v>0.27500000000000002</v>
      </c>
      <c r="D61" s="21"/>
      <c r="E61" s="3">
        <v>4</v>
      </c>
    </row>
    <row r="62" spans="2:6">
      <c r="B62" s="3" t="s">
        <v>14</v>
      </c>
      <c r="C62" s="20">
        <f t="shared" ref="C62:C64" si="8">SUM(C53:F53)</f>
        <v>0.51</v>
      </c>
      <c r="D62" s="21"/>
      <c r="E62" s="3">
        <v>2</v>
      </c>
    </row>
    <row r="63" spans="2:6">
      <c r="B63" s="5" t="s">
        <v>16</v>
      </c>
      <c r="C63" s="22">
        <f t="shared" si="8"/>
        <v>0.85499999999999998</v>
      </c>
      <c r="D63" s="23"/>
      <c r="E63" s="5">
        <v>1</v>
      </c>
    </row>
    <row r="64" spans="2:6">
      <c r="B64" s="3" t="s">
        <v>17</v>
      </c>
      <c r="C64" s="20">
        <f t="shared" si="8"/>
        <v>0.47249999999999998</v>
      </c>
      <c r="D64" s="21"/>
      <c r="E64" s="3">
        <v>3</v>
      </c>
    </row>
  </sheetData>
  <mergeCells count="19">
    <mergeCell ref="B59:E59"/>
    <mergeCell ref="B2:L2"/>
    <mergeCell ref="B9:B10"/>
    <mergeCell ref="C9:F9"/>
    <mergeCell ref="H9:I9"/>
    <mergeCell ref="B8:F8"/>
    <mergeCell ref="B17:C17"/>
    <mergeCell ref="B37:B38"/>
    <mergeCell ref="C37:F37"/>
    <mergeCell ref="B47:C47"/>
    <mergeCell ref="B50:B51"/>
    <mergeCell ref="C50:F50"/>
    <mergeCell ref="B49:F49"/>
    <mergeCell ref="B36:F36"/>
    <mergeCell ref="C60:D60"/>
    <mergeCell ref="C61:D61"/>
    <mergeCell ref="C62:D62"/>
    <mergeCell ref="C63:D63"/>
    <mergeCell ref="C64:D64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493601EA0C9C48995241C2220A820C" ma:contentTypeVersion="8" ma:contentTypeDescription="Create a new document." ma:contentTypeScope="" ma:versionID="93dfdbabc9fa3b21965101058babbaef">
  <xsd:schema xmlns:xsd="http://www.w3.org/2001/XMLSchema" xmlns:xs="http://www.w3.org/2001/XMLSchema" xmlns:p="http://schemas.microsoft.com/office/2006/metadata/properties" xmlns:ns2="f99a8188-8ac0-451c-9028-c8cd92d85054" targetNamespace="http://schemas.microsoft.com/office/2006/metadata/properties" ma:root="true" ma:fieldsID="9df6fc36c970b11d4221dc603422676e" ns2:_="">
    <xsd:import namespace="f99a8188-8ac0-451c-9028-c8cd92d85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a8188-8ac0-451c-9028-c8cd92d85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C2FB9D-8E39-46DB-AF29-ECC2BA4E0725}"/>
</file>

<file path=customXml/itemProps2.xml><?xml version="1.0" encoding="utf-8"?>
<ds:datastoreItem xmlns:ds="http://schemas.openxmlformats.org/officeDocument/2006/customXml" ds:itemID="{84341F8D-D957-407F-A4C5-2C98446A4969}"/>
</file>

<file path=customXml/itemProps3.xml><?xml version="1.0" encoding="utf-8"?>
<ds:datastoreItem xmlns:ds="http://schemas.openxmlformats.org/officeDocument/2006/customXml" ds:itemID="{E54DFCA9-C8AA-46E7-9290-53B2910E5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>Tengku Munawar</cp:lastModifiedBy>
  <cp:revision/>
  <dcterms:created xsi:type="dcterms:W3CDTF">2021-11-08T23:01:38Z</dcterms:created>
  <dcterms:modified xsi:type="dcterms:W3CDTF">2021-11-09T02:49:53Z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0x01010001493601EA0C9C48995241C2220A820C</vt:lpwstr>
  </property>
</Properties>
</file>