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ystem Parameters" sheetId="2" r:id="rId5"/>
    <sheet name="Sensitivity Analysis" sheetId="3" r:id="rId6"/>
  </sheets>
</workbook>
</file>

<file path=xl/sharedStrings.xml><?xml version="1.0" encoding="utf-8"?>
<sst xmlns="http://schemas.openxmlformats.org/spreadsheetml/2006/main" uniqueCount="78">
  <si>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</si>
  <si>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</si>
  <si>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</si>
  <si>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</si>
  <si>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System Parameters</t>
  </si>
  <si>
    <t>Table 1</t>
  </si>
  <si>
    <t>System Parameters (defined by hardware)</t>
  </si>
  <si>
    <t>Profiles (usage of each component mode - defined by software and usage)</t>
  </si>
  <si>
    <t>form the datasheets</t>
  </si>
  <si>
    <t>"off"</t>
  </si>
  <si>
    <t>"sensing"</t>
  </si>
  <si>
    <t>"interactive" (my sensing device don’t have this profile)</t>
  </si>
  <si>
    <r>
      <rPr>
        <b val="1"/>
        <sz val="10"/>
        <color indexed="8"/>
        <rFont val="Arial"/>
      </rPr>
      <t>Processor (</t>
    </r>
    <r>
      <rPr>
        <b val="1"/>
        <u val="single"/>
        <sz val="10"/>
        <color indexed="13"/>
        <rFont val="Arial"/>
      </rPr>
      <t>https://github.com/YueChengPeng/MagDocker/blob/main/datasheet/esp32-s3_datasheet.pdf</t>
    </r>
    <r>
      <rPr>
        <b val="1"/>
        <sz val="10"/>
        <color indexed="8"/>
        <rFont val="Arial"/>
      </rPr>
      <t>)</t>
    </r>
  </si>
  <si>
    <r>
      <rPr>
        <sz val="10"/>
        <color indexed="8"/>
        <rFont val="Arial"/>
      </rPr>
      <t xml:space="preserve">Active (with BLE powered on </t>
    </r>
    <r>
      <rPr>
        <u val="single"/>
        <sz val="10"/>
        <color indexed="13"/>
        <rFont val="Arial"/>
      </rPr>
      <t>https://wiki.seeedstudio.com/xiao_esp32s3_getting_started/</t>
    </r>
    <r>
      <rPr>
        <sz val="10"/>
        <color indexed="8"/>
        <rFont val="Arial"/>
      </rPr>
      <t>)</t>
    </r>
  </si>
  <si>
    <t>mW</t>
  </si>
  <si>
    <t>Idle</t>
  </si>
  <si>
    <t>Sleep (Deep sleep)</t>
  </si>
  <si>
    <r>
      <rPr>
        <b val="1"/>
        <sz val="10"/>
        <color indexed="8"/>
        <rFont val="Arial"/>
      </rPr>
      <t>LED (</t>
    </r>
    <r>
      <rPr>
        <b val="1"/>
        <u val="single"/>
        <sz val="10"/>
        <color indexed="13"/>
        <rFont val="Arial"/>
      </rPr>
      <t>https://github.com/YueChengPeng/MagDocker/blob/main/datasheet/LED%20vlhw5100.pdf</t>
    </r>
    <r>
      <rPr>
        <b val="1"/>
        <sz val="10"/>
        <color indexed="8"/>
        <rFont val="Arial"/>
      </rPr>
      <t>)</t>
    </r>
  </si>
  <si>
    <t>On</t>
  </si>
  <si>
    <r>
      <rPr>
        <b val="1"/>
        <sz val="10"/>
        <color indexed="8"/>
        <rFont val="Arial"/>
      </rPr>
      <t>Button (</t>
    </r>
    <r>
      <rPr>
        <b val="1"/>
        <u val="single"/>
        <sz val="10"/>
        <color indexed="13"/>
        <rFont val="Arial"/>
      </rPr>
      <t>https://github.com/YueChengPeng/MagDocker/blob/main/datasheet/button%20pts125.pdf</t>
    </r>
    <r>
      <rPr>
        <b val="1"/>
        <sz val="10"/>
        <color indexed="8"/>
        <rFont val="Arial"/>
      </rPr>
      <t>)</t>
    </r>
  </si>
  <si>
    <t>On (with 4.3kOhm pull-up resistor)</t>
  </si>
  <si>
    <t>Idle (with 4.3kOhm pull-up resistor)</t>
  </si>
  <si>
    <r>
      <rPr>
        <b val="1"/>
        <sz val="10"/>
        <color indexed="8"/>
        <rFont val="Arial"/>
      </rPr>
      <t>Sensor (</t>
    </r>
    <r>
      <rPr>
        <b val="1"/>
        <u val="single"/>
        <sz val="10"/>
        <color indexed="13"/>
        <rFont val="Arial"/>
      </rPr>
      <t>https://github.com/YueChengPeng/MagDocker/blob/main/datasheet/Infineon-TLV493D-A1B6_3DMagnetic-UserManual-v01_03-EN.pdf</t>
    </r>
    <r>
      <rPr>
        <b val="1"/>
        <sz val="10"/>
        <color indexed="8"/>
        <rFont val="Arial"/>
      </rPr>
      <t>)</t>
    </r>
  </si>
  <si>
    <t>Off</t>
  </si>
  <si>
    <t>Display (None)</t>
  </si>
  <si>
    <t>Off (leakage)</t>
  </si>
  <si>
    <t>Radio (None)</t>
  </si>
  <si>
    <t>Data Rate</t>
  </si>
  <si>
    <t>bps</t>
  </si>
  <si>
    <t>Total power in profile (mw)</t>
  </si>
  <si>
    <t xml:space="preserve">Maximum Time </t>
  </si>
  <si>
    <t>Standby Power</t>
  </si>
  <si>
    <t>hours</t>
  </si>
  <si>
    <t>TX Power</t>
  </si>
  <si>
    <t>RX Power</t>
  </si>
  <si>
    <t>hours/day typical usage</t>
  </si>
  <si>
    <t>Effective Battery Capacity</t>
  </si>
  <si>
    <r>
      <rPr>
        <b val="1"/>
        <sz val="10"/>
        <color indexed="8"/>
        <rFont val="Arial"/>
      </rPr>
      <t>Battery (</t>
    </r>
    <r>
      <rPr>
        <b val="1"/>
        <u val="single"/>
        <sz val="10"/>
        <color indexed="13"/>
        <rFont val="Arial"/>
      </rPr>
      <t>https://github.com/YueChengPeng/MagDocker/blob/main/datasheet/lipo%20battery.pdf</t>
    </r>
    <r>
      <rPr>
        <b val="1"/>
        <sz val="10"/>
        <color indexed="8"/>
        <rFont val="Arial"/>
      </rPr>
      <t>)</t>
    </r>
  </si>
  <si>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</si>
  <si>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</si>
  <si>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</si>
  <si>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</si>
  <si>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</si>
  <si>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</si>
  <si>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</si>
  <si>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</si>
  <si>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</si>
  <si>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</si>
  <si>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I made my battery 2000mAh, because I want my device can be used for 10 days without charging. Average one day power would be 690.64 mWh, and if I use Lipo battery of 2000mAh, the total power would be 7400mWh. The usage time can be: 10.16 days, which suits my needs.
After analyzing my power, I learned that both the processor and sensor can run on very low energy consumption modes (some sensors provides low power modes as well). These features can be used to optimize power consumption. 
Potential tradeoffs can be: when in deep sleep mode, data cannot be sensed, and the device can only be set to awake after a preset time (not something like, awake after the sensor reading changes across a threshold). Besides, when data transfer rate is low, the power consumption will be low as well, but in my application case, it’ll cause negative user experience, which can be an important tradeoff.</t>
  </si>
  <si>
    <t>Sensitivity Analysis</t>
  </si>
  <si>
    <t>Linked Data from First Page DO NOT EDIT</t>
  </si>
  <si>
    <r>
      <rPr>
        <b val="1"/>
        <sz val="10"/>
        <color indexed="8"/>
        <rFont val="Arial"/>
      </rPr>
      <t>System Parameters (defined by hardware)</t>
    </r>
  </si>
  <si>
    <r>
      <rPr>
        <b val="1"/>
        <sz val="10"/>
        <color indexed="8"/>
        <rFont val="Arial"/>
      </rPr>
      <t>Profiles (usage of each component mode - defined by software and usage)</t>
    </r>
  </si>
  <si>
    <r>
      <rPr>
        <sz val="11"/>
        <color indexed="8"/>
        <rFont val="Arial"/>
      </rPr>
      <t>form the datasheets</t>
    </r>
  </si>
  <si>
    <r>
      <rPr>
        <b val="1"/>
        <sz val="10"/>
        <color indexed="8"/>
        <rFont val="Arial"/>
      </rPr>
      <t>Display (None)</t>
    </r>
  </si>
  <si>
    <r>
      <rPr>
        <b val="1"/>
        <sz val="10"/>
        <color indexed="8"/>
        <rFont val="Arial"/>
      </rPr>
      <t>Radio (None)</t>
    </r>
  </si>
  <si>
    <t>#REF!</t>
  </si>
  <si>
    <r>
      <rPr>
        <b val="1"/>
        <sz val="10"/>
        <color indexed="8"/>
        <rFont val="Arial"/>
      </rPr>
      <t xml:space="preserve">REFLECTIONS : WHAT DID YOU LEARN FROM ANALYZING YOUR POWER.  TALK ABOUT SOME POTENTIAL TRADEOFFS. </t>
    </r>
  </si>
  <si>
    <r>
      <rPr>
        <strike val="1"/>
        <sz val="10"/>
        <color indexed="8"/>
        <rFont val="Arial"/>
      </rPr>
      <t>"interactive" (my sensing device don’t have this profile)</t>
    </r>
  </si>
  <si>
    <r>
      <rPr>
        <strike val="1"/>
        <sz val="10"/>
        <color indexed="8"/>
        <rFont val="Arial"/>
      </rPr>
      <t>mW</t>
    </r>
  </si>
  <si>
    <r>
      <rPr>
        <b val="1"/>
        <sz val="10"/>
        <color indexed="8"/>
        <rFont val="Arial"/>
      </rPr>
      <t>Days of Use</t>
    </r>
  </si>
  <si>
    <r>
      <rPr>
        <b val="1"/>
        <sz val="10"/>
        <color indexed="8"/>
        <rFont val="Arial"/>
      </rPr>
      <t>days</t>
    </r>
  </si>
  <si>
    <r>
      <rPr>
        <b val="1"/>
        <sz val="10"/>
        <color indexed="8"/>
        <rFont val="Arial"/>
      </rPr>
      <t>Hours of Use</t>
    </r>
  </si>
  <si>
    <r>
      <rPr>
        <b val="1"/>
        <sz val="10"/>
        <color indexed="8"/>
        <rFont val="Arial"/>
      </rPr>
      <t>hours</t>
    </r>
  </si>
  <si>
    <t>% change</t>
  </si>
  <si>
    <t>Parameter Name</t>
  </si>
  <si>
    <t>ProcessorActive</t>
  </si>
  <si>
    <t>ProcessorIdle</t>
  </si>
  <si>
    <t>ProcessorOff</t>
  </si>
  <si>
    <t>LEDOn</t>
  </si>
  <si>
    <t>SensorOn</t>
  </si>
  <si>
    <t>SensorIdle</t>
  </si>
  <si>
    <t>SensorOff</t>
  </si>
  <si>
    <t>DisplayOn</t>
  </si>
  <si>
    <t>DisplayOff</t>
  </si>
  <si>
    <t>RadioStandby</t>
  </si>
  <si>
    <t>RadioTX</t>
  </si>
  <si>
    <t>RadioRX</t>
  </si>
</sst>
</file>

<file path=xl/styles.xml><?xml version="1.0" encoding="utf-8"?>
<styleSheet xmlns="http://schemas.openxmlformats.org/spreadsheetml/2006/main">
  <numFmts count="2">
    <numFmt numFmtId="0" formatCode="General"/>
    <numFmt numFmtId="59" formatCode="0.0"/>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Arial"/>
    </font>
    <font>
      <sz val="11"/>
      <color indexed="8"/>
      <name val="Arial"/>
    </font>
    <font>
      <b val="1"/>
      <u val="single"/>
      <sz val="10"/>
      <color indexed="13"/>
      <name val="Arial"/>
    </font>
    <font>
      <u val="single"/>
      <sz val="10"/>
      <color indexed="13"/>
      <name val="Arial"/>
    </font>
    <font>
      <strike val="1"/>
      <sz val="10"/>
      <color indexed="8"/>
      <name val="Arial"/>
    </font>
    <font>
      <sz val="10"/>
      <color indexed="20"/>
      <name val="Arial"/>
    </font>
    <font>
      <sz val="18"/>
      <color indexed="23"/>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1">
    <border>
      <left/>
      <right/>
      <top/>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diagonal/>
    </border>
    <border>
      <left style="thin">
        <color indexed="8"/>
      </left>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bottom style="thin">
        <color indexed="12"/>
      </bottom>
      <diagonal/>
    </border>
    <border>
      <left style="thin">
        <color indexed="8"/>
      </left>
      <right style="thin">
        <color indexed="8"/>
      </right>
      <top style="thin">
        <color indexed="12"/>
      </top>
      <bottom style="thin">
        <color indexed="12"/>
      </bottom>
      <diagonal/>
    </border>
    <border>
      <left style="thin">
        <color indexed="12"/>
      </left>
      <right style="thin">
        <color indexed="12"/>
      </right>
      <top style="thin">
        <color indexed="8"/>
      </top>
      <bottom/>
      <diagonal/>
    </border>
    <border>
      <left/>
      <right style="thin">
        <color indexed="8"/>
      </right>
      <top style="thin">
        <color indexed="12"/>
      </top>
      <bottom style="thin">
        <color indexed="12"/>
      </bottom>
      <diagonal/>
    </border>
    <border>
      <left style="thin">
        <color indexed="12"/>
      </left>
      <right style="thin">
        <color indexed="12"/>
      </right>
      <top/>
      <bottom/>
      <diagonal/>
    </border>
    <border>
      <left style="thin">
        <color indexed="8"/>
      </left>
      <right style="thin">
        <color indexed="12"/>
      </right>
      <top style="thin">
        <color indexed="12"/>
      </top>
      <bottom style="thin">
        <color indexed="8"/>
      </bottom>
      <diagonal/>
    </border>
    <border>
      <left style="thin">
        <color indexed="12"/>
      </left>
      <right style="thin">
        <color indexed="12"/>
      </right>
      <top/>
      <bottom style="thin">
        <color indexed="8"/>
      </bottom>
      <diagonal/>
    </border>
    <border>
      <left style="thin">
        <color indexed="12"/>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5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6" borderId="6"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0" borderId="7" applyNumberFormat="0" applyFont="1" applyFill="0" applyBorder="1" applyAlignment="1" applyProtection="0">
      <alignment vertical="bottom"/>
    </xf>
    <xf numFmtId="49" fontId="7" borderId="2"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8" applyNumberFormat="0" applyFont="1" applyFill="0" applyBorder="1" applyAlignment="1" applyProtection="0">
      <alignment vertical="bottom"/>
    </xf>
    <xf numFmtId="49" fontId="0" borderId="9" applyNumberFormat="1" applyFont="1" applyFill="0" applyBorder="1" applyAlignment="1" applyProtection="0">
      <alignment vertical="bottom"/>
    </xf>
    <xf numFmtId="0" fontId="7" fillId="4" borderId="10" applyNumberFormat="1" applyFont="1" applyFill="1" applyBorder="1" applyAlignment="1" applyProtection="0">
      <alignment vertical="bottom"/>
    </xf>
    <xf numFmtId="49" fontId="0" borderId="11" applyNumberFormat="1" applyFont="1" applyFill="0" applyBorder="1" applyAlignment="1" applyProtection="0">
      <alignment vertical="bottom"/>
    </xf>
    <xf numFmtId="0" fontId="0" borderId="12" applyNumberFormat="0" applyFont="1" applyFill="0" applyBorder="1" applyAlignment="1" applyProtection="0">
      <alignment vertical="bottom"/>
    </xf>
    <xf numFmtId="9" fontId="0" fillId="4" borderId="10" applyNumberFormat="1" applyFont="1" applyFill="1" applyBorder="1" applyAlignment="1" applyProtection="0">
      <alignment vertical="bottom"/>
    </xf>
    <xf numFmtId="9" fontId="7" fillId="4" borderId="10" applyNumberFormat="1" applyFont="1" applyFill="1" applyBorder="1" applyAlignment="1" applyProtection="0">
      <alignment vertical="bottom"/>
    </xf>
    <xf numFmtId="0" fontId="0" borderId="11" applyNumberFormat="0" applyFont="1" applyFill="0" applyBorder="1" applyAlignment="1" applyProtection="0">
      <alignment vertical="bottom"/>
    </xf>
    <xf numFmtId="0" fontId="0" fillId="4" borderId="10" applyNumberFormat="1" applyFont="1" applyFill="1" applyBorder="1" applyAlignment="1" applyProtection="0">
      <alignment vertical="bottom"/>
    </xf>
    <xf numFmtId="0" fontId="0" borderId="13" applyNumberFormat="0" applyFont="1" applyFill="0" applyBorder="1" applyAlignment="1" applyProtection="0">
      <alignment vertical="bottom"/>
    </xf>
    <xf numFmtId="49" fontId="0" borderId="6" applyNumberFormat="1" applyFont="1" applyFill="0" applyBorder="1" applyAlignment="1" applyProtection="0">
      <alignment vertical="bottom"/>
    </xf>
    <xf numFmtId="0" fontId="0" fillId="5" borderId="2" applyNumberFormat="1" applyFont="1" applyFill="1"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0" fillId="6" borderId="10" applyNumberFormat="1" applyFont="1" applyFill="1" applyBorder="1" applyAlignment="1" applyProtection="0">
      <alignment vertical="bottom"/>
    </xf>
    <xf numFmtId="0" fontId="0" fillId="6" borderId="10" applyNumberFormat="0" applyFont="1" applyFill="1" applyBorder="1" applyAlignment="1" applyProtection="0">
      <alignment vertical="bottom"/>
    </xf>
    <xf numFmtId="0" fontId="0" borderId="16" applyNumberFormat="0" applyFont="1" applyFill="0" applyBorder="1" applyAlignment="1" applyProtection="0">
      <alignment vertical="bottom"/>
    </xf>
    <xf numFmtId="9" fontId="0" fillId="6" borderId="10" applyNumberFormat="1" applyFont="1" applyFill="1" applyBorder="1" applyAlignment="1" applyProtection="0">
      <alignment vertical="bottom"/>
    </xf>
    <xf numFmtId="59" fontId="0" fillId="6" borderId="10" applyNumberFormat="1" applyFont="1" applyFill="1" applyBorder="1" applyAlignment="1" applyProtection="0">
      <alignment vertical="bottom"/>
    </xf>
    <xf numFmtId="49" fontId="10" fillId="6" borderId="10" applyNumberFormat="1" applyFont="1" applyFill="1" applyBorder="1" applyAlignment="1" applyProtection="0">
      <alignment vertical="bottom"/>
    </xf>
    <xf numFmtId="9" fontId="10" fillId="6" borderId="10" applyNumberFormat="1" applyFont="1" applyFill="1" applyBorder="1" applyAlignment="1" applyProtection="0">
      <alignment vertical="bottom"/>
    </xf>
    <xf numFmtId="59" fontId="10" fillId="6" borderId="10" applyNumberFormat="1" applyFont="1" applyFill="1" applyBorder="1" applyAlignment="1" applyProtection="0">
      <alignment vertical="bottom"/>
    </xf>
    <xf numFmtId="0" fontId="0" borderId="17" applyNumberFormat="0" applyFont="1" applyFill="0" applyBorder="1" applyAlignment="1" applyProtection="0">
      <alignment vertical="bottom"/>
    </xf>
    <xf numFmtId="0" fontId="6" borderId="6" applyNumberFormat="0" applyFont="1" applyFill="0" applyBorder="1" applyAlignment="1" applyProtection="0">
      <alignment vertical="bottom"/>
    </xf>
    <xf numFmtId="9" fontId="0" borderId="2" applyNumberFormat="1" applyFont="1" applyFill="0" applyBorder="1" applyAlignment="1" applyProtection="0">
      <alignment vertical="bottom"/>
    </xf>
    <xf numFmtId="49" fontId="6" fillId="7" borderId="10" applyNumberFormat="1" applyFont="1" applyFill="1" applyBorder="1" applyAlignment="1" applyProtection="0">
      <alignment vertical="bottom"/>
    </xf>
    <xf numFmtId="2" fontId="6" fillId="7" borderId="10" applyNumberFormat="1" applyFont="1" applyFill="1"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0" borderId="2" applyNumberFormat="1" applyFont="1" applyFill="0" applyBorder="1" applyAlignment="1" applyProtection="0">
      <alignment vertical="bottom" wrapText="1"/>
    </xf>
    <xf numFmtId="0" fontId="0" applyNumberFormat="1" applyFont="1" applyFill="0" applyBorder="0" applyAlignment="1" applyProtection="0">
      <alignment vertical="bottom"/>
    </xf>
    <xf numFmtId="0" fontId="0" borderId="2" applyNumberFormat="1" applyFont="1" applyFill="0" applyBorder="1" applyAlignment="1" applyProtection="0">
      <alignment vertical="bottom"/>
    </xf>
    <xf numFmtId="10" fontId="0" borderId="2"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155cc"/>
      <rgbColor rgb="fffff2cc"/>
      <rgbColor rgb="fffdf2d0"/>
      <rgbColor rgb="ffd9ead3"/>
      <rgbColor rgb="ffb6d7a8"/>
      <rgbColor rgb="ffffffff"/>
      <rgbColor rgb="ff878787"/>
      <rgbColor rgb="ff1a1a1a"/>
      <rgbColor rgb="00cccccc"/>
      <rgbColor rgb="ffb7b7b7"/>
      <rgbColor rgb="ff75757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Sensitivity Analysis</a:t>
            </a:r>
          </a:p>
        </c:rich>
      </c:tx>
      <c:layout>
        <c:manualLayout>
          <c:xMode val="edge"/>
          <c:yMode val="edge"/>
          <c:x val="0.29339"/>
          <c:y val="0"/>
          <c:w val="0.278545"/>
          <c:h val="0.101623"/>
        </c:manualLayout>
      </c:layout>
      <c:overlay val="1"/>
      <c:spPr>
        <a:noFill/>
        <a:effectLst/>
      </c:spPr>
    </c:title>
    <c:autoTitleDeleted val="1"/>
    <c:plotArea>
      <c:layout>
        <c:manualLayout>
          <c:layoutTarget val="inner"/>
          <c:xMode val="edge"/>
          <c:yMode val="edge"/>
          <c:x val="0.0726887"/>
          <c:y val="0.101623"/>
          <c:w val="0.792637"/>
          <c:h val="0.837626"/>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ptCount val="12"/>
                <c:pt idx="0">
                  <c:v>0.081063</c:v>
                </c:pt>
                <c:pt idx="1">
                  <c:v>0.000581</c:v>
                </c:pt>
                <c:pt idx="2">
                  <c:v>0.000170</c:v>
                </c:pt>
                <c:pt idx="3">
                  <c:v>0.019526</c:v>
                </c:pt>
                <c:pt idx="4">
                  <c:v>0.003199</c:v>
                </c:pt>
                <c:pt idx="5">
                  <c:v>0.000008</c:v>
                </c:pt>
                <c:pt idx="6">
                  <c:v>0.000001</c:v>
                </c:pt>
                <c:pt idx="7">
                  <c:v>0.000000</c:v>
                </c:pt>
                <c:pt idx="8">
                  <c:v>0.000000</c:v>
                </c:pt>
                <c:pt idx="9">
                  <c:v>0.001409</c:v>
                </c:pt>
                <c:pt idx="10">
                  <c:v>0.000116</c:v>
                </c:pt>
                <c:pt idx="11">
                  <c:v>0.000029</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0225"/>
        <c:minorUnit val="0.01125"/>
      </c:valAx>
      <c:spPr>
        <a:solidFill>
          <a:srgbClr val="FFFFFF"/>
        </a:solidFill>
        <a:ln w="12700" cap="flat">
          <a:noFill/>
          <a:miter lim="400000"/>
        </a:ln>
        <a:effectLst/>
      </c:spPr>
    </c:plotArea>
    <c:legend>
      <c:legendPos val="r"/>
      <c:layout>
        <c:manualLayout>
          <c:xMode val="edge"/>
          <c:yMode val="edge"/>
          <c:x val="0.888984"/>
          <c:y val="0.447749"/>
          <c:w val="0.111016"/>
          <c:h val="0.0598927"/>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Sensitivity Analysis</a:t>
            </a:r>
          </a:p>
        </c:rich>
      </c:tx>
      <c:layout>
        <c:manualLayout>
          <c:xMode val="edge"/>
          <c:yMode val="edge"/>
          <c:x val="0.29339"/>
          <c:y val="0"/>
          <c:w val="0.278545"/>
          <c:h val="0.101623"/>
        </c:manualLayout>
      </c:layout>
      <c:overlay val="1"/>
      <c:spPr>
        <a:noFill/>
        <a:effectLst/>
      </c:spPr>
    </c:title>
    <c:autoTitleDeleted val="1"/>
    <c:plotArea>
      <c:layout>
        <c:manualLayout>
          <c:layoutTarget val="inner"/>
          <c:xMode val="edge"/>
          <c:yMode val="edge"/>
          <c:x val="0.0726887"/>
          <c:y val="0.101623"/>
          <c:w val="0.792637"/>
          <c:h val="0.837626"/>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ptCount val="12"/>
                <c:pt idx="0">
                  <c:v>0.081063</c:v>
                </c:pt>
                <c:pt idx="1">
                  <c:v>0.000581</c:v>
                </c:pt>
                <c:pt idx="2">
                  <c:v>0.000170</c:v>
                </c:pt>
                <c:pt idx="3">
                  <c:v>0.019526</c:v>
                </c:pt>
                <c:pt idx="4">
                  <c:v>0.003199</c:v>
                </c:pt>
                <c:pt idx="5">
                  <c:v>0.000008</c:v>
                </c:pt>
                <c:pt idx="6">
                  <c:v>0.000001</c:v>
                </c:pt>
                <c:pt idx="7">
                  <c:v>0.000000</c:v>
                </c:pt>
                <c:pt idx="8">
                  <c:v>0.000000</c:v>
                </c:pt>
                <c:pt idx="9">
                  <c:v>0.001409</c:v>
                </c:pt>
                <c:pt idx="10">
                  <c:v>0.000116</c:v>
                </c:pt>
                <c:pt idx="11">
                  <c:v>0.000029</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0225"/>
        <c:minorUnit val="0.01125"/>
      </c:valAx>
      <c:spPr>
        <a:solidFill>
          <a:srgbClr val="FFFFFF"/>
        </a:solidFill>
        <a:ln w="12700" cap="flat">
          <a:noFill/>
          <a:miter lim="400000"/>
        </a:ln>
        <a:effectLst/>
      </c:spPr>
    </c:plotArea>
    <c:legend>
      <c:legendPos val="r"/>
      <c:layout>
        <c:manualLayout>
          <c:xMode val="edge"/>
          <c:yMode val="edge"/>
          <c:x val="0.888984"/>
          <c:y val="0.447749"/>
          <c:w val="0.111016"/>
          <c:h val="0.0598927"/>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342900</xdr:colOff>
      <xdr:row>7</xdr:row>
      <xdr:rowOff>51492</xdr:rowOff>
    </xdr:from>
    <xdr:to>
      <xdr:col>15</xdr:col>
      <xdr:colOff>571500</xdr:colOff>
      <xdr:row>10</xdr:row>
      <xdr:rowOff>122365</xdr:rowOff>
    </xdr:to>
    <xdr:sp>
      <xdr:nvSpPr>
        <xdr:cNvPr id="2" name="Shape 3"/>
        <xdr:cNvSpPr txBox="1"/>
      </xdr:nvSpPr>
      <xdr:spPr>
        <a:xfrm>
          <a:off x="12344400" y="1451667"/>
          <a:ext cx="3124200" cy="67094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91424" tIns="91424" rIns="91424" bIns="91424"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If component changes by 10%...</a:t>
          </a:r>
          <a:endParaRPr b="0" baseline="0" cap="none" i="0" spc="0" strike="noStrike" sz="14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  “Days of use” changes by x %</a:t>
          </a:r>
        </a:p>
      </xdr:txBody>
    </xdr:sp>
    <xdr:clientData/>
  </xdr:twoCellAnchor>
  <xdr:twoCellAnchor>
    <xdr:from>
      <xdr:col>9</xdr:col>
      <xdr:colOff>736020</xdr:colOff>
      <xdr:row>1</xdr:row>
      <xdr:rowOff>176310</xdr:rowOff>
    </xdr:from>
    <xdr:to>
      <xdr:col>16</xdr:col>
      <xdr:colOff>957923</xdr:colOff>
      <xdr:row>21</xdr:row>
      <xdr:rowOff>60436</xdr:rowOff>
    </xdr:to>
    <xdr:graphicFrame>
      <xdr:nvGraphicFramePr>
        <xdr:cNvPr id="3" name="ChartChart 1"/>
        <xdr:cNvGraphicFramePr/>
      </xdr:nvGraphicFramePr>
      <xdr:xfrm>
        <a:off x="9841920" y="376335"/>
        <a:ext cx="6978304" cy="388462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542925</xdr:colOff>
      <xdr:row>9</xdr:row>
      <xdr:rowOff>3867</xdr:rowOff>
    </xdr:from>
    <xdr:to>
      <xdr:col>7</xdr:col>
      <xdr:colOff>92075</xdr:colOff>
      <xdr:row>12</xdr:row>
      <xdr:rowOff>74740</xdr:rowOff>
    </xdr:to>
    <xdr:sp>
      <xdr:nvSpPr>
        <xdr:cNvPr id="5" name="Shape 4"/>
        <xdr:cNvSpPr txBox="1"/>
      </xdr:nvSpPr>
      <xdr:spPr>
        <a:xfrm>
          <a:off x="3438525" y="1804092"/>
          <a:ext cx="3409950" cy="67094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91424" tIns="91424" rIns="91424" bIns="91424"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If component changes by 10%</a:t>
          </a:r>
          <a:endParaRPr b="0" baseline="0" cap="none" i="0" spc="0" strike="noStrike" sz="14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 “hours” of use changes by x%</a:t>
          </a:r>
        </a:p>
      </xdr:txBody>
    </xdr:sp>
    <xdr:clientData/>
  </xdr:twoCellAnchor>
  <xdr:twoCellAnchor>
    <xdr:from>
      <xdr:col>0</xdr:col>
      <xdr:colOff>428046</xdr:colOff>
      <xdr:row>3</xdr:row>
      <xdr:rowOff>166785</xdr:rowOff>
    </xdr:from>
    <xdr:to>
      <xdr:col>7</xdr:col>
      <xdr:colOff>649949</xdr:colOff>
      <xdr:row>23</xdr:row>
      <xdr:rowOff>50911</xdr:rowOff>
    </xdr:to>
    <xdr:graphicFrame>
      <xdr:nvGraphicFramePr>
        <xdr:cNvPr id="6" name="ChartChart 2"/>
        <xdr:cNvGraphicFramePr/>
      </xdr:nvGraphicFramePr>
      <xdr:xfrm>
        <a:off x="428046" y="766860"/>
        <a:ext cx="6978303" cy="388462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YueChengPeng/MagDocker/blob/main/datasheet/esp32-s3_datasheet.pdf" TargetMode="External"/><Relationship Id="rId2" Type="http://schemas.openxmlformats.org/officeDocument/2006/relationships/hyperlink" Target="https://wiki.seeedstudio.com/xiao_esp32s3_getting_started/" TargetMode="External"/><Relationship Id="rId3" Type="http://schemas.openxmlformats.org/officeDocument/2006/relationships/hyperlink" Target="https://github.com/YueChengPeng/MagDocker/blob/main/datasheet/LED%20vlhw5100.pdf" TargetMode="External"/><Relationship Id="rId4" Type="http://schemas.openxmlformats.org/officeDocument/2006/relationships/hyperlink" Target="https://github.com/YueChengPeng/MagDocker/blob/main/datasheet/button%20pts125.pdf" TargetMode="External"/><Relationship Id="rId5" Type="http://schemas.openxmlformats.org/officeDocument/2006/relationships/hyperlink" Target="https://github.com/YueChengPeng/MagDocker/blob/main/datasheet/Infineon-TLV493D-A1B6_3DMagnetic-UserManual-v01_03-EN.pdf" TargetMode="External"/><Relationship Id="rId6" Type="http://schemas.openxmlformats.org/officeDocument/2006/relationships/hyperlink" Target="https://github.com/YueChengPeng/MagDocker/blob/main/datasheet/lipo%20battery.pdf" TargetMode="External"/><Relationship Id="rId7"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https://github.com/YueChengPeng/MagDocker/blob/main/datasheet/esp32-s3_datasheet.pdf" TargetMode="External"/><Relationship Id="rId2" Type="http://schemas.openxmlformats.org/officeDocument/2006/relationships/hyperlink" Target="https://wiki.seeedstudio.com/xiao_esp32s3_getting_started/" TargetMode="External"/><Relationship Id="rId3" Type="http://schemas.openxmlformats.org/officeDocument/2006/relationships/hyperlink" Target="https://github.com/YueChengPeng/MagDocker/blob/main/datasheet/LED%20vlhw5100.pdf" TargetMode="External"/><Relationship Id="rId4" Type="http://schemas.openxmlformats.org/officeDocument/2006/relationships/hyperlink" Target="https://github.com/YueChengPeng/MagDocker/blob/main/datasheet/Infineon-TLV493D-A1B6_3DMagnetic-UserManual-v01_03-EN.pdf" TargetMode="External"/><Relationship Id="rId5" Type="http://schemas.openxmlformats.org/officeDocument/2006/relationships/hyperlink" Target="https://github.com/YueChengPeng/MagDocker/blob/main/datasheet/lipo%20battery.pdf" TargetMode="External"/><Relationship Id="rId6"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49</v>
      </c>
      <c r="C11" s="3"/>
      <c r="D11" s="3"/>
    </row>
    <row r="12">
      <c r="B12" s="4"/>
      <c r="C12" t="s" s="4">
        <v>5</v>
      </c>
      <c r="D12" t="s" s="5">
        <v>49</v>
      </c>
    </row>
  </sheetData>
  <mergeCells count="1">
    <mergeCell ref="B3:D3"/>
  </mergeCells>
  <hyperlinks>
    <hyperlink ref="D10" location="'System Parameters'!R1C1" tooltip="" display="System Parameters"/>
    <hyperlink ref="D12" location="'Sensitivity Analysis'!R1C1" tooltip="" display="Sensitivity Analysis"/>
  </hyperlinks>
</worksheet>
</file>

<file path=xl/worksheets/sheet2.xml><?xml version="1.0" encoding="utf-8"?>
<worksheet xmlns:r="http://schemas.openxmlformats.org/officeDocument/2006/relationships" xmlns="http://schemas.openxmlformats.org/spreadsheetml/2006/main">
  <sheetPr>
    <pageSetUpPr fitToPage="1"/>
  </sheetPr>
  <dimension ref="A1:Q73"/>
  <sheetViews>
    <sheetView workbookViewId="0" showGridLines="0" defaultGridColor="1"/>
  </sheetViews>
  <sheetFormatPr defaultColWidth="12.6667" defaultRowHeight="15.75" customHeight="1" outlineLevelRow="0" outlineLevelCol="0"/>
  <cols>
    <col min="1" max="1" width="18" style="6" customWidth="1"/>
    <col min="2" max="4" width="12.6719" style="6" customWidth="1"/>
    <col min="5" max="5" width="12.8516" style="6" customWidth="1"/>
    <col min="6" max="17" width="12.6719" style="6" customWidth="1"/>
    <col min="18" max="16384" width="12.6719" style="6" customWidth="1"/>
  </cols>
  <sheetData>
    <row r="1" ht="15.75" customHeight="1">
      <c r="A1" s="7"/>
      <c r="B1" s="7"/>
      <c r="C1" s="7"/>
      <c r="D1" s="7"/>
      <c r="E1" s="7"/>
      <c r="F1" s="7"/>
      <c r="G1" s="7"/>
      <c r="H1" s="7"/>
      <c r="I1" s="7"/>
      <c r="J1" s="8"/>
      <c r="K1" s="8"/>
      <c r="L1" s="8"/>
      <c r="M1" s="8"/>
      <c r="N1" s="8"/>
      <c r="O1" s="8"/>
      <c r="P1" s="8"/>
      <c r="Q1" s="8"/>
    </row>
    <row r="2" ht="15.75" customHeight="1">
      <c r="A2" s="9"/>
      <c r="B2" s="10"/>
      <c r="C2" s="10"/>
      <c r="D2" s="10"/>
      <c r="E2" s="10"/>
      <c r="F2" s="10"/>
      <c r="G2" s="10"/>
      <c r="H2" s="10"/>
      <c r="I2" s="11"/>
      <c r="J2" s="12"/>
      <c r="K2" s="8"/>
      <c r="L2" s="8"/>
      <c r="M2" s="8"/>
      <c r="N2" s="8"/>
      <c r="O2" s="8"/>
      <c r="P2" s="8"/>
      <c r="Q2" s="8"/>
    </row>
    <row r="3" ht="15.75" customHeight="1">
      <c r="A3" t="s" s="13">
        <v>6</v>
      </c>
      <c r="B3" s="8"/>
      <c r="C3" s="8"/>
      <c r="D3" s="8"/>
      <c r="E3" t="s" s="14">
        <v>7</v>
      </c>
      <c r="F3" s="8"/>
      <c r="G3" s="8"/>
      <c r="H3" s="8"/>
      <c r="I3" s="15"/>
      <c r="J3" s="12"/>
      <c r="K3" s="8"/>
      <c r="L3" s="8"/>
      <c r="M3" s="8"/>
      <c r="N3" s="8"/>
      <c r="O3" s="8"/>
      <c r="P3" s="8"/>
      <c r="Q3" s="8"/>
    </row>
    <row r="4" ht="15.75" customHeight="1">
      <c r="A4" s="12"/>
      <c r="B4" t="s" s="16">
        <v>8</v>
      </c>
      <c r="C4" s="8"/>
      <c r="D4" s="8"/>
      <c r="E4" s="8"/>
      <c r="F4" s="8"/>
      <c r="G4" s="8"/>
      <c r="H4" s="8"/>
      <c r="I4" s="15"/>
      <c r="J4" s="12"/>
      <c r="K4" s="8"/>
      <c r="L4" s="8"/>
      <c r="M4" s="8"/>
      <c r="N4" s="8"/>
      <c r="O4" s="8"/>
      <c r="P4" s="8"/>
      <c r="Q4" s="8"/>
    </row>
    <row r="5" ht="15.75" customHeight="1">
      <c r="A5" s="12"/>
      <c r="B5" s="8"/>
      <c r="C5" s="8"/>
      <c r="D5" s="8"/>
      <c r="E5" t="s" s="17">
        <v>9</v>
      </c>
      <c r="F5" t="s" s="17">
        <v>10</v>
      </c>
      <c r="G5" t="s" s="17">
        <v>11</v>
      </c>
      <c r="H5" s="8"/>
      <c r="I5" s="15"/>
      <c r="J5" s="12"/>
      <c r="K5" s="8"/>
      <c r="L5" s="8"/>
      <c r="M5" s="8"/>
      <c r="N5" s="8"/>
      <c r="O5" s="8"/>
      <c r="P5" s="8"/>
      <c r="Q5" s="8"/>
    </row>
    <row r="6" ht="15.75" customHeight="1">
      <c r="A6" t="s" s="13">
        <v>12</v>
      </c>
      <c r="B6" s="18"/>
      <c r="C6" s="8"/>
      <c r="D6" s="8"/>
      <c r="E6" s="18"/>
      <c r="F6" s="18"/>
      <c r="G6" s="18"/>
      <c r="H6" s="8"/>
      <c r="I6" s="15"/>
      <c r="J6" s="12"/>
      <c r="K6" s="8"/>
      <c r="L6" s="8"/>
      <c r="M6" s="8"/>
      <c r="N6" s="8"/>
      <c r="O6" s="8"/>
      <c r="P6" s="8"/>
      <c r="Q6" s="8"/>
    </row>
    <row r="7" ht="15.75" customHeight="1">
      <c r="A7" t="s" s="19">
        <v>13</v>
      </c>
      <c r="B7" s="20">
        <v>323</v>
      </c>
      <c r="C7" t="s" s="21">
        <v>14</v>
      </c>
      <c r="D7" s="22"/>
      <c r="E7" s="23">
        <v>0</v>
      </c>
      <c r="F7" s="24">
        <v>0.8</v>
      </c>
      <c r="G7" s="23">
        <v>0</v>
      </c>
      <c r="H7" s="25"/>
      <c r="I7" s="15"/>
      <c r="J7" s="12"/>
      <c r="K7" s="8"/>
      <c r="L7" s="8"/>
      <c r="M7" s="8"/>
      <c r="N7" s="8"/>
      <c r="O7" s="8"/>
      <c r="P7" s="8"/>
      <c r="Q7" s="8"/>
    </row>
    <row r="8" ht="15.75" customHeight="1">
      <c r="A8" t="s" s="19">
        <v>15</v>
      </c>
      <c r="B8" s="26">
        <v>10</v>
      </c>
      <c r="C8" t="s" s="21">
        <v>14</v>
      </c>
      <c r="D8" s="22"/>
      <c r="E8" s="23">
        <v>0</v>
      </c>
      <c r="F8" s="24">
        <v>0.2</v>
      </c>
      <c r="G8" s="23">
        <v>0</v>
      </c>
      <c r="H8" s="25"/>
      <c r="I8" s="15"/>
      <c r="J8" s="12"/>
      <c r="K8" s="8"/>
      <c r="L8" s="8"/>
      <c r="M8" s="8"/>
      <c r="N8" s="8"/>
      <c r="O8" s="8"/>
      <c r="P8" s="8"/>
      <c r="Q8" s="8"/>
    </row>
    <row r="9" ht="15.75" customHeight="1">
      <c r="A9" t="s" s="19">
        <v>16</v>
      </c>
      <c r="B9" s="26">
        <v>0.0532</v>
      </c>
      <c r="C9" t="s" s="21">
        <v>14</v>
      </c>
      <c r="D9" s="22"/>
      <c r="E9" s="23">
        <v>1</v>
      </c>
      <c r="F9" s="23">
        <v>0</v>
      </c>
      <c r="G9" s="23">
        <v>0</v>
      </c>
      <c r="H9" s="25"/>
      <c r="I9" s="15"/>
      <c r="J9" s="12"/>
      <c r="K9" s="8"/>
      <c r="L9" s="8"/>
      <c r="M9" s="8"/>
      <c r="N9" s="8"/>
      <c r="O9" s="8"/>
      <c r="P9" s="8"/>
      <c r="Q9" s="8"/>
    </row>
    <row r="10" ht="15.75" customHeight="1">
      <c r="A10" s="12"/>
      <c r="B10" s="27"/>
      <c r="C10" s="8"/>
      <c r="D10" s="8"/>
      <c r="E10" s="27"/>
      <c r="F10" s="27"/>
      <c r="G10" s="27"/>
      <c r="H10" s="8"/>
      <c r="I10" s="15"/>
      <c r="J10" s="12"/>
      <c r="K10" s="8"/>
      <c r="L10" s="8"/>
      <c r="M10" s="8"/>
      <c r="N10" s="8"/>
      <c r="O10" s="8"/>
      <c r="P10" s="8"/>
      <c r="Q10" s="8"/>
    </row>
    <row r="11" ht="15.75" customHeight="1">
      <c r="A11" t="s" s="13">
        <v>17</v>
      </c>
      <c r="B11" s="18"/>
      <c r="C11" s="8"/>
      <c r="D11" s="8"/>
      <c r="E11" s="18"/>
      <c r="F11" s="18"/>
      <c r="G11" s="18"/>
      <c r="H11" s="8"/>
      <c r="I11" s="15"/>
      <c r="J11" s="12"/>
      <c r="K11" s="8"/>
      <c r="L11" s="8"/>
      <c r="M11" s="8"/>
      <c r="N11" s="8"/>
      <c r="O11" s="8"/>
      <c r="P11" s="8"/>
      <c r="Q11" s="8"/>
    </row>
    <row r="12" ht="15.75" customHeight="1">
      <c r="A12" t="s" s="19">
        <v>18</v>
      </c>
      <c r="B12" s="26">
        <v>66</v>
      </c>
      <c r="C12" t="s" s="21">
        <v>14</v>
      </c>
      <c r="D12" s="22"/>
      <c r="E12" s="23">
        <v>0</v>
      </c>
      <c r="F12" s="23">
        <v>1</v>
      </c>
      <c r="G12" s="23">
        <v>0</v>
      </c>
      <c r="H12" s="25"/>
      <c r="I12" s="15"/>
      <c r="J12" s="12"/>
      <c r="K12" s="8"/>
      <c r="L12" s="8"/>
      <c r="M12" s="8"/>
      <c r="N12" s="8"/>
      <c r="O12" s="8"/>
      <c r="P12" s="8"/>
      <c r="Q12" s="8"/>
    </row>
    <row r="13" ht="15.75" customHeight="1">
      <c r="A13" s="12"/>
      <c r="B13" s="27"/>
      <c r="C13" s="8"/>
      <c r="D13" s="8"/>
      <c r="E13" s="27"/>
      <c r="F13" s="27"/>
      <c r="G13" s="27"/>
      <c r="H13" s="8"/>
      <c r="I13" s="15"/>
      <c r="J13" s="12"/>
      <c r="K13" s="8"/>
      <c r="L13" s="8"/>
      <c r="M13" s="8"/>
      <c r="N13" s="8"/>
      <c r="O13" s="8"/>
      <c r="P13" s="8"/>
      <c r="Q13" s="8"/>
    </row>
    <row r="14" ht="15.75" customHeight="1">
      <c r="A14" t="s" s="13">
        <v>19</v>
      </c>
      <c r="B14" s="8"/>
      <c r="C14" s="8"/>
      <c r="D14" s="8"/>
      <c r="E14" s="18"/>
      <c r="F14" s="18"/>
      <c r="G14" s="18"/>
      <c r="H14" s="8"/>
      <c r="I14" s="15"/>
      <c r="J14" s="12"/>
      <c r="K14" s="8"/>
      <c r="L14" s="8"/>
      <c r="M14" s="8"/>
      <c r="N14" s="8"/>
      <c r="O14" s="8"/>
      <c r="P14" s="8"/>
      <c r="Q14" s="8"/>
    </row>
    <row r="15" ht="15.75" customHeight="1">
      <c r="A15" t="s" s="28">
        <v>20</v>
      </c>
      <c r="B15" s="29">
        <v>2.5</v>
      </c>
      <c r="C15" t="s" s="17">
        <v>14</v>
      </c>
      <c r="D15" s="22"/>
      <c r="E15" s="23">
        <v>0</v>
      </c>
      <c r="F15" s="23">
        <v>0.5</v>
      </c>
      <c r="G15" s="23">
        <v>0</v>
      </c>
      <c r="H15" s="25"/>
      <c r="I15" s="15"/>
      <c r="J15" s="12"/>
      <c r="K15" s="8"/>
      <c r="L15" s="8"/>
      <c r="M15" s="8"/>
      <c r="N15" s="8"/>
      <c r="O15" s="8"/>
      <c r="P15" s="8"/>
      <c r="Q15" s="8"/>
    </row>
    <row r="16" ht="15.75" customHeight="1">
      <c r="A16" t="s" s="28">
        <v>21</v>
      </c>
      <c r="B16" s="29">
        <v>2.5</v>
      </c>
      <c r="C16" t="s" s="17">
        <v>14</v>
      </c>
      <c r="D16" s="22"/>
      <c r="E16" s="23">
        <v>0</v>
      </c>
      <c r="F16" s="23">
        <v>0.5</v>
      </c>
      <c r="G16" s="23">
        <v>0</v>
      </c>
      <c r="H16" s="25"/>
      <c r="I16" s="15"/>
      <c r="J16" s="12"/>
      <c r="K16" s="8"/>
      <c r="L16" s="8"/>
      <c r="M16" s="8"/>
      <c r="N16" s="8"/>
      <c r="O16" s="8"/>
      <c r="P16" s="8"/>
      <c r="Q16" s="8"/>
    </row>
    <row r="17" ht="15.75" customHeight="1">
      <c r="A17" s="12"/>
      <c r="B17" s="8"/>
      <c r="C17" s="8"/>
      <c r="D17" s="8"/>
      <c r="E17" s="27"/>
      <c r="F17" s="27"/>
      <c r="G17" s="27"/>
      <c r="H17" s="8"/>
      <c r="I17" s="15"/>
      <c r="J17" s="12"/>
      <c r="K17" s="8"/>
      <c r="L17" s="8"/>
      <c r="M17" s="8"/>
      <c r="N17" s="8"/>
      <c r="O17" s="8"/>
      <c r="P17" s="8"/>
      <c r="Q17" s="8"/>
    </row>
    <row r="18" ht="15.75" customHeight="1">
      <c r="A18" t="s" s="13">
        <v>22</v>
      </c>
      <c r="B18" s="18"/>
      <c r="C18" s="8"/>
      <c r="D18" s="8"/>
      <c r="E18" s="18"/>
      <c r="F18" s="18"/>
      <c r="G18" s="18"/>
      <c r="H18" s="8"/>
      <c r="I18" s="15"/>
      <c r="J18" s="12"/>
      <c r="K18" s="8"/>
      <c r="L18" s="8"/>
      <c r="M18" s="8"/>
      <c r="N18" s="8"/>
      <c r="O18" s="8"/>
      <c r="P18" s="8"/>
      <c r="Q18" s="8"/>
    </row>
    <row r="19" ht="15.75" customHeight="1">
      <c r="A19" t="s" s="19">
        <v>18</v>
      </c>
      <c r="B19" s="26">
        <v>12.21</v>
      </c>
      <c r="C19" t="s" s="21">
        <v>14</v>
      </c>
      <c r="D19" s="22"/>
      <c r="E19" s="23">
        <v>0</v>
      </c>
      <c r="F19" s="23">
        <v>0.9</v>
      </c>
      <c r="G19" s="23">
        <v>0</v>
      </c>
      <c r="H19" s="25"/>
      <c r="I19" s="15"/>
      <c r="J19" s="12"/>
      <c r="K19" s="8"/>
      <c r="L19" s="8"/>
      <c r="M19" s="8"/>
      <c r="N19" s="8"/>
      <c r="O19" s="8"/>
      <c r="P19" s="8"/>
      <c r="Q19" s="8"/>
    </row>
    <row r="20" ht="15.75" customHeight="1">
      <c r="A20" t="s" s="19">
        <v>15</v>
      </c>
      <c r="B20" s="26">
        <v>0.264</v>
      </c>
      <c r="C20" t="s" s="21">
        <v>14</v>
      </c>
      <c r="D20" s="22"/>
      <c r="E20" s="23">
        <v>0</v>
      </c>
      <c r="F20" s="23">
        <v>0.1</v>
      </c>
      <c r="G20" s="23">
        <v>0</v>
      </c>
      <c r="H20" s="25"/>
      <c r="I20" s="15"/>
      <c r="J20" s="12"/>
      <c r="K20" s="8"/>
      <c r="L20" s="8"/>
      <c r="M20" s="8"/>
      <c r="N20" s="8"/>
      <c r="O20" s="8"/>
      <c r="P20" s="8"/>
      <c r="Q20" s="8"/>
    </row>
    <row r="21" ht="15.75" customHeight="1">
      <c r="A21" t="s" s="19">
        <v>23</v>
      </c>
      <c r="B21" s="26">
        <v>0.00033</v>
      </c>
      <c r="C21" t="s" s="21">
        <v>14</v>
      </c>
      <c r="D21" s="22"/>
      <c r="E21" s="23">
        <v>1</v>
      </c>
      <c r="F21" s="23">
        <v>0</v>
      </c>
      <c r="G21" s="23">
        <v>0</v>
      </c>
      <c r="H21" s="25"/>
      <c r="I21" s="15"/>
      <c r="J21" s="12"/>
      <c r="K21" s="8"/>
      <c r="L21" s="8"/>
      <c r="M21" s="8"/>
      <c r="N21" s="8"/>
      <c r="O21" s="8"/>
      <c r="P21" s="8"/>
      <c r="Q21" s="8"/>
    </row>
    <row r="22" ht="15.75" customHeight="1">
      <c r="A22" s="12"/>
      <c r="B22" s="27"/>
      <c r="C22" s="8"/>
      <c r="D22" s="8"/>
      <c r="E22" s="27"/>
      <c r="F22" s="27"/>
      <c r="G22" s="27"/>
      <c r="H22" s="8"/>
      <c r="I22" s="15"/>
      <c r="J22" s="12"/>
      <c r="K22" s="8"/>
      <c r="L22" s="8"/>
      <c r="M22" s="8"/>
      <c r="N22" s="8"/>
      <c r="O22" s="8"/>
      <c r="P22" s="8"/>
      <c r="Q22" s="8"/>
    </row>
    <row r="23" ht="15.75" customHeight="1">
      <c r="A23" t="s" s="13">
        <v>24</v>
      </c>
      <c r="B23" s="18"/>
      <c r="C23" s="8"/>
      <c r="D23" s="8"/>
      <c r="E23" s="18"/>
      <c r="F23" s="18"/>
      <c r="G23" s="18"/>
      <c r="H23" s="8"/>
      <c r="I23" s="15"/>
      <c r="J23" s="12"/>
      <c r="K23" s="8"/>
      <c r="L23" s="8"/>
      <c r="M23" s="8"/>
      <c r="N23" s="8"/>
      <c r="O23" s="8"/>
      <c r="P23" s="8"/>
      <c r="Q23" s="8"/>
    </row>
    <row r="24" ht="15.75" customHeight="1">
      <c r="A24" t="s" s="19">
        <v>18</v>
      </c>
      <c r="B24" s="26">
        <v>0</v>
      </c>
      <c r="C24" t="s" s="21">
        <v>14</v>
      </c>
      <c r="D24" s="22"/>
      <c r="E24" s="23">
        <v>0</v>
      </c>
      <c r="F24" s="23">
        <v>0</v>
      </c>
      <c r="G24" s="23">
        <v>0</v>
      </c>
      <c r="H24" s="25"/>
      <c r="I24" s="15"/>
      <c r="J24" s="12"/>
      <c r="K24" s="8"/>
      <c r="L24" s="8"/>
      <c r="M24" s="8"/>
      <c r="N24" s="8"/>
      <c r="O24" s="8"/>
      <c r="P24" s="8"/>
      <c r="Q24" s="8"/>
    </row>
    <row r="25" ht="15.75" customHeight="1">
      <c r="A25" t="s" s="19">
        <v>25</v>
      </c>
      <c r="B25" s="26">
        <v>0</v>
      </c>
      <c r="C25" t="s" s="21">
        <v>14</v>
      </c>
      <c r="D25" s="22"/>
      <c r="E25" s="23">
        <v>1</v>
      </c>
      <c r="F25" s="23">
        <v>1</v>
      </c>
      <c r="G25" s="23">
        <v>0</v>
      </c>
      <c r="H25" s="25"/>
      <c r="I25" s="15"/>
      <c r="J25" s="12"/>
      <c r="K25" s="8"/>
      <c r="L25" s="8"/>
      <c r="M25" s="8"/>
      <c r="N25" s="8"/>
      <c r="O25" s="8"/>
      <c r="P25" s="8"/>
      <c r="Q25" s="8"/>
    </row>
    <row r="26" ht="15.75" customHeight="1">
      <c r="A26" s="12"/>
      <c r="B26" s="27"/>
      <c r="C26" s="8"/>
      <c r="D26" s="8"/>
      <c r="E26" s="27"/>
      <c r="F26" s="27"/>
      <c r="G26" s="27"/>
      <c r="H26" s="8"/>
      <c r="I26" s="15"/>
      <c r="J26" s="12"/>
      <c r="K26" s="7"/>
      <c r="L26" s="7"/>
      <c r="M26" s="7"/>
      <c r="N26" s="7"/>
      <c r="O26" s="7"/>
      <c r="P26" s="7"/>
      <c r="Q26" s="7"/>
    </row>
    <row r="27" ht="15.75" customHeight="1">
      <c r="A27" t="s" s="13">
        <v>26</v>
      </c>
      <c r="B27" s="18"/>
      <c r="C27" s="8"/>
      <c r="D27" s="8"/>
      <c r="E27" s="18"/>
      <c r="F27" s="18"/>
      <c r="G27" s="18"/>
      <c r="H27" s="8"/>
      <c r="I27" s="15"/>
      <c r="J27" s="30"/>
      <c r="K27" s="9"/>
      <c r="L27" s="31"/>
      <c r="M27" s="31"/>
      <c r="N27" s="31"/>
      <c r="O27" s="31"/>
      <c r="P27" s="31"/>
      <c r="Q27" s="11"/>
    </row>
    <row r="28" ht="15.75" customHeight="1">
      <c r="A28" t="s" s="19">
        <v>27</v>
      </c>
      <c r="B28" s="26">
        <v>300</v>
      </c>
      <c r="C28" t="s" s="21">
        <v>28</v>
      </c>
      <c r="D28" s="22"/>
      <c r="E28" s="23">
        <v>0</v>
      </c>
      <c r="F28" s="23">
        <v>0</v>
      </c>
      <c r="G28" s="23">
        <v>0</v>
      </c>
      <c r="H28" s="25"/>
      <c r="I28" s="15"/>
      <c r="J28" s="30"/>
      <c r="K28" s="32"/>
      <c r="L28" t="s" s="33">
        <v>29</v>
      </c>
      <c r="M28" s="34"/>
      <c r="N28" s="34"/>
      <c r="O28" t="s" s="33">
        <v>30</v>
      </c>
      <c r="P28" s="34"/>
      <c r="Q28" s="35"/>
    </row>
    <row r="29" ht="15.75" customHeight="1">
      <c r="A29" t="s" s="19">
        <v>31</v>
      </c>
      <c r="B29" s="26">
        <v>5</v>
      </c>
      <c r="C29" t="s" s="21">
        <v>14</v>
      </c>
      <c r="D29" s="22"/>
      <c r="E29" s="23">
        <v>0</v>
      </c>
      <c r="F29" s="23">
        <v>0.97</v>
      </c>
      <c r="G29" s="23">
        <v>0</v>
      </c>
      <c r="H29" s="25"/>
      <c r="I29" s="15"/>
      <c r="J29" s="30"/>
      <c r="K29" s="32"/>
      <c r="L29" t="s" s="33">
        <f>E5</f>
        <v>9</v>
      </c>
      <c r="M29" s="36">
        <f>SUMPRODUCT(B7:B31,E7:E31)</f>
        <v>0.05353</v>
      </c>
      <c r="N29" t="s" s="33">
        <v>14</v>
      </c>
      <c r="O29" s="37">
        <f>$M$34/M29</f>
        <v>131328.227162339</v>
      </c>
      <c r="P29" t="s" s="33">
        <v>32</v>
      </c>
      <c r="Q29" s="35"/>
    </row>
    <row r="30" ht="15.75" customHeight="1">
      <c r="A30" t="s" s="19">
        <v>33</v>
      </c>
      <c r="B30" s="26">
        <v>20</v>
      </c>
      <c r="C30" t="s" s="21">
        <v>14</v>
      </c>
      <c r="D30" s="22"/>
      <c r="E30" s="23">
        <v>0</v>
      </c>
      <c r="F30" s="23">
        <v>0.02</v>
      </c>
      <c r="G30" s="23">
        <v>0</v>
      </c>
      <c r="H30" s="25"/>
      <c r="I30" s="15"/>
      <c r="J30" s="30"/>
      <c r="K30" s="32"/>
      <c r="L30" t="s" s="33">
        <f>F5</f>
        <v>10</v>
      </c>
      <c r="M30" s="36">
        <f>SUMPRODUCT(B7:B31,F7:F31)</f>
        <v>345.2654</v>
      </c>
      <c r="N30" t="s" s="33">
        <v>14</v>
      </c>
      <c r="O30" s="37">
        <f>$M$34/M30</f>
        <v>20.3611482644945</v>
      </c>
      <c r="P30" t="s" s="33">
        <v>32</v>
      </c>
      <c r="Q30" s="35"/>
    </row>
    <row r="31" ht="15.75" customHeight="1">
      <c r="A31" t="s" s="19">
        <v>34</v>
      </c>
      <c r="B31" s="26">
        <v>10</v>
      </c>
      <c r="C31" t="s" s="21">
        <v>14</v>
      </c>
      <c r="D31" s="22"/>
      <c r="E31" s="23">
        <v>0</v>
      </c>
      <c r="F31" s="23">
        <v>0.01</v>
      </c>
      <c r="G31" s="23">
        <v>0</v>
      </c>
      <c r="H31" s="25"/>
      <c r="I31" s="15"/>
      <c r="J31" s="30"/>
      <c r="K31" s="32"/>
      <c r="L31" t="s" s="38">
        <f>G5</f>
        <v>11</v>
      </c>
      <c r="M31" s="39">
        <f>SUMPRODUCT(B7:B31,G7:G31)</f>
        <v>0</v>
      </c>
      <c r="N31" t="s" s="38">
        <v>14</v>
      </c>
      <c r="O31" s="40">
        <f>$M$34/M31</f>
      </c>
      <c r="P31" t="s" s="38">
        <v>32</v>
      </c>
      <c r="Q31" s="35"/>
    </row>
    <row r="32" ht="15.75" customHeight="1">
      <c r="A32" s="12"/>
      <c r="B32" s="27"/>
      <c r="C32" s="8"/>
      <c r="D32" s="8"/>
      <c r="E32" s="41"/>
      <c r="F32" s="41"/>
      <c r="G32" s="41"/>
      <c r="H32" s="8"/>
      <c r="I32" s="15"/>
      <c r="J32" s="30"/>
      <c r="K32" s="12"/>
      <c r="L32" s="27"/>
      <c r="M32" s="27"/>
      <c r="N32" s="27"/>
      <c r="O32" s="27"/>
      <c r="P32" s="27"/>
      <c r="Q32" s="15"/>
    </row>
    <row r="33" ht="15.75" customHeight="1">
      <c r="A33" s="42"/>
      <c r="B33" s="8"/>
      <c r="C33" s="8"/>
      <c r="D33" s="22"/>
      <c r="E33" s="26">
        <v>22</v>
      </c>
      <c r="F33" s="26">
        <v>2</v>
      </c>
      <c r="G33" s="26">
        <v>0</v>
      </c>
      <c r="H33" t="s" s="21">
        <v>35</v>
      </c>
      <c r="I33" s="15"/>
      <c r="J33" s="30"/>
      <c r="K33" s="12"/>
      <c r="L33" t="s" s="17">
        <v>36</v>
      </c>
      <c r="M33" s="8"/>
      <c r="N33" s="8"/>
      <c r="O33" s="8"/>
      <c r="P33" s="8"/>
      <c r="Q33" s="15"/>
    </row>
    <row r="34" ht="15.75" customHeight="1">
      <c r="A34" t="s" s="13">
        <v>37</v>
      </c>
      <c r="B34" s="18"/>
      <c r="C34" s="8"/>
      <c r="D34" s="8"/>
      <c r="E34" s="27"/>
      <c r="F34" s="27"/>
      <c r="G34" s="27"/>
      <c r="H34" s="8"/>
      <c r="I34" s="15"/>
      <c r="J34" s="30"/>
      <c r="K34" s="12"/>
      <c r="L34" s="8"/>
      <c r="M34" s="43">
        <f>B35*B36*B37</f>
        <v>7030</v>
      </c>
      <c r="N34" t="s" s="17">
        <v>38</v>
      </c>
      <c r="O34" s="8"/>
      <c r="P34" s="8"/>
      <c r="Q34" s="15"/>
    </row>
    <row r="35" ht="15.75" customHeight="1">
      <c r="A35" t="s" s="19">
        <v>39</v>
      </c>
      <c r="B35" s="26">
        <v>2000</v>
      </c>
      <c r="C35" t="s" s="21">
        <v>40</v>
      </c>
      <c r="D35" s="8"/>
      <c r="E35" s="8"/>
      <c r="F35" s="8"/>
      <c r="G35" s="8"/>
      <c r="H35" s="8"/>
      <c r="I35" s="15"/>
      <c r="J35" s="30"/>
      <c r="K35" s="12"/>
      <c r="L35" s="18"/>
      <c r="M35" s="18"/>
      <c r="N35" s="18"/>
      <c r="O35" s="8"/>
      <c r="P35" s="8"/>
      <c r="Q35" s="15"/>
    </row>
    <row r="36" ht="15.75" customHeight="1">
      <c r="A36" t="s" s="19">
        <v>41</v>
      </c>
      <c r="B36" s="26">
        <v>3.7</v>
      </c>
      <c r="C36" t="s" s="21">
        <v>42</v>
      </c>
      <c r="D36" s="8"/>
      <c r="E36" s="8"/>
      <c r="F36" s="8"/>
      <c r="G36" s="8"/>
      <c r="H36" s="8"/>
      <c r="I36" s="15"/>
      <c r="J36" s="30"/>
      <c r="K36" s="32"/>
      <c r="L36" t="s" s="44">
        <v>43</v>
      </c>
      <c r="M36" s="45">
        <f>M34/(E33*M29+F33*M30+G33*M31)</f>
        <v>10.1632413170138</v>
      </c>
      <c r="N36" t="s" s="44">
        <v>44</v>
      </c>
      <c r="O36" s="25"/>
      <c r="P36" s="8"/>
      <c r="Q36" s="15"/>
    </row>
    <row r="37" ht="15.75" customHeight="1">
      <c r="A37" t="s" s="19">
        <v>45</v>
      </c>
      <c r="B37" s="23">
        <v>0.95</v>
      </c>
      <c r="C37" s="25"/>
      <c r="D37" s="8"/>
      <c r="E37" s="8"/>
      <c r="F37" s="8"/>
      <c r="G37" s="8"/>
      <c r="H37" s="8"/>
      <c r="I37" s="15"/>
      <c r="J37" s="30"/>
      <c r="K37" s="32"/>
      <c r="L37" t="s" s="44">
        <v>46</v>
      </c>
      <c r="M37" s="45">
        <f>M36*24</f>
        <v>243.917791608331</v>
      </c>
      <c r="N37" t="s" s="44">
        <v>32</v>
      </c>
      <c r="O37" s="25"/>
      <c r="P37" s="8"/>
      <c r="Q37" s="15"/>
    </row>
    <row r="38" ht="15.75" customHeight="1">
      <c r="A38" s="46"/>
      <c r="B38" s="47"/>
      <c r="C38" s="7"/>
      <c r="D38" s="7"/>
      <c r="E38" s="7"/>
      <c r="F38" s="7"/>
      <c r="G38" s="7"/>
      <c r="H38" s="7"/>
      <c r="I38" s="48"/>
      <c r="J38" s="30"/>
      <c r="K38" s="46"/>
      <c r="L38" s="47"/>
      <c r="M38" s="47"/>
      <c r="N38" s="47"/>
      <c r="O38" s="7"/>
      <c r="P38" s="7"/>
      <c r="Q38" s="48"/>
    </row>
    <row r="39" ht="15.75" customHeight="1">
      <c r="A39" s="10"/>
      <c r="B39" s="10"/>
      <c r="C39" s="10"/>
      <c r="D39" s="10"/>
      <c r="E39" s="10"/>
      <c r="F39" s="10"/>
      <c r="G39" s="10"/>
      <c r="H39" s="10"/>
      <c r="I39" s="10"/>
      <c r="J39" s="8"/>
      <c r="K39" s="10"/>
      <c r="L39" s="10"/>
      <c r="M39" s="10"/>
      <c r="N39" s="10"/>
      <c r="O39" s="10"/>
      <c r="P39" s="10"/>
      <c r="Q39" s="10"/>
    </row>
    <row r="40" ht="15.75" customHeight="1">
      <c r="A40" s="8"/>
      <c r="B40" s="8"/>
      <c r="C40" s="8"/>
      <c r="D40" s="8"/>
      <c r="E40" s="8"/>
      <c r="F40" s="8"/>
      <c r="G40" s="8"/>
      <c r="H40" s="8"/>
      <c r="I40" s="8"/>
      <c r="J40" s="8"/>
      <c r="K40" s="8"/>
      <c r="L40" s="8"/>
      <c r="M40" s="8"/>
      <c r="N40" s="8"/>
      <c r="O40" s="8"/>
      <c r="P40" s="8"/>
      <c r="Q40" s="8"/>
    </row>
    <row r="41" ht="15.75" customHeight="1">
      <c r="A41" t="s" s="14">
        <v>47</v>
      </c>
      <c r="B41" s="8"/>
      <c r="C41" s="8"/>
      <c r="D41" s="8"/>
      <c r="E41" s="8"/>
      <c r="F41" s="8"/>
      <c r="G41" s="8"/>
      <c r="H41" s="8"/>
      <c r="I41" s="8"/>
      <c r="J41" s="8"/>
      <c r="K41" s="8"/>
      <c r="L41" s="8"/>
      <c r="M41" s="8"/>
      <c r="N41" s="8"/>
      <c r="O41" s="8"/>
      <c r="P41" s="8"/>
      <c r="Q41" s="8"/>
    </row>
    <row r="42" ht="15.75" customHeight="1">
      <c r="A42" t="s" s="49">
        <v>48</v>
      </c>
      <c r="B42" s="8"/>
      <c r="C42" s="8"/>
      <c r="D42" s="8"/>
      <c r="E42" s="8"/>
      <c r="F42" s="8"/>
      <c r="G42" s="8"/>
      <c r="H42" s="8"/>
      <c r="I42" s="8"/>
      <c r="J42" s="8"/>
      <c r="K42" s="8"/>
      <c r="L42" s="8"/>
      <c r="M42" s="8"/>
      <c r="N42" s="8"/>
      <c r="O42" s="8"/>
      <c r="P42" s="8"/>
      <c r="Q42" s="8"/>
    </row>
    <row r="43" ht="15.75" customHeight="1">
      <c r="A43" s="8"/>
      <c r="B43" s="8"/>
      <c r="C43" s="8"/>
      <c r="D43" s="8"/>
      <c r="E43" s="8"/>
      <c r="F43" s="8"/>
      <c r="G43" s="8"/>
      <c r="H43" s="8"/>
      <c r="I43" s="8"/>
      <c r="J43" s="8"/>
      <c r="K43" s="8"/>
      <c r="L43" s="8"/>
      <c r="M43" s="8"/>
      <c r="N43" s="8"/>
      <c r="O43" s="8"/>
      <c r="P43" s="8"/>
      <c r="Q43" s="8"/>
    </row>
    <row r="44" ht="15.75" customHeight="1">
      <c r="A44" s="8"/>
      <c r="B44" s="8"/>
      <c r="C44" s="8"/>
      <c r="D44" s="8"/>
      <c r="E44" s="8"/>
      <c r="F44" s="8"/>
      <c r="G44" s="8"/>
      <c r="H44" s="8"/>
      <c r="I44" s="8"/>
      <c r="J44" s="8"/>
      <c r="K44" s="8"/>
      <c r="L44" s="8"/>
      <c r="M44" s="8"/>
      <c r="N44" s="8"/>
      <c r="O44" s="8"/>
      <c r="P44" s="8"/>
      <c r="Q44" s="8"/>
    </row>
    <row r="45" ht="15.75" customHeight="1">
      <c r="A45" s="8"/>
      <c r="B45" s="8"/>
      <c r="C45" s="8"/>
      <c r="D45" s="8"/>
      <c r="E45" s="8"/>
      <c r="F45" s="8"/>
      <c r="G45" s="8"/>
      <c r="H45" s="8"/>
      <c r="I45" s="8"/>
      <c r="J45" s="8"/>
      <c r="K45" s="8"/>
      <c r="L45" s="8"/>
      <c r="M45" s="8"/>
      <c r="N45" s="8"/>
      <c r="O45" s="8"/>
      <c r="P45" s="8"/>
      <c r="Q45" s="8"/>
    </row>
    <row r="46" ht="15.75" customHeight="1">
      <c r="A46" s="8"/>
      <c r="B46" s="8"/>
      <c r="C46" s="8"/>
      <c r="D46" s="8"/>
      <c r="E46" s="8"/>
      <c r="F46" s="8"/>
      <c r="G46" s="8"/>
      <c r="H46" s="8"/>
      <c r="I46" s="8"/>
      <c r="J46" s="8"/>
      <c r="K46" s="8"/>
      <c r="L46" s="8"/>
      <c r="M46" s="8"/>
      <c r="N46" s="8"/>
      <c r="O46" s="8"/>
      <c r="P46" s="8"/>
      <c r="Q46" s="8"/>
    </row>
    <row r="47" ht="15.75" customHeight="1">
      <c r="A47" s="8"/>
      <c r="B47" s="8"/>
      <c r="C47" s="8"/>
      <c r="D47" s="8"/>
      <c r="E47" s="8"/>
      <c r="F47" s="8"/>
      <c r="G47" s="8"/>
      <c r="H47" s="8"/>
      <c r="I47" s="8"/>
      <c r="J47" s="8"/>
      <c r="K47" s="8"/>
      <c r="L47" s="8"/>
      <c r="M47" s="8"/>
      <c r="N47" s="8"/>
      <c r="O47" s="8"/>
      <c r="P47" s="8"/>
      <c r="Q47" s="8"/>
    </row>
    <row r="48" ht="15.75" customHeight="1">
      <c r="A48" s="8"/>
      <c r="B48" s="8"/>
      <c r="C48" s="8"/>
      <c r="D48" s="8"/>
      <c r="E48" s="8"/>
      <c r="F48" s="8"/>
      <c r="G48" s="8"/>
      <c r="H48" s="8"/>
      <c r="I48" s="8"/>
      <c r="J48" s="8"/>
      <c r="K48" s="8"/>
      <c r="L48" s="8"/>
      <c r="M48" s="8"/>
      <c r="N48" s="8"/>
      <c r="O48" s="8"/>
      <c r="P48" s="8"/>
      <c r="Q48" s="8"/>
    </row>
    <row r="49" ht="15.75" customHeight="1">
      <c r="A49" s="8"/>
      <c r="B49" s="8"/>
      <c r="C49" s="8"/>
      <c r="D49" s="8"/>
      <c r="E49" s="8"/>
      <c r="F49" s="8"/>
      <c r="G49" s="8"/>
      <c r="H49" s="8"/>
      <c r="I49" s="8"/>
      <c r="J49" s="8"/>
      <c r="K49" s="8"/>
      <c r="L49" s="8"/>
      <c r="M49" s="8"/>
      <c r="N49" s="8"/>
      <c r="O49" s="8"/>
      <c r="P49" s="8"/>
      <c r="Q49" s="8"/>
    </row>
    <row r="50" ht="15.75" customHeight="1">
      <c r="A50" s="8"/>
      <c r="B50" s="8"/>
      <c r="C50" s="8"/>
      <c r="D50" s="8"/>
      <c r="E50" s="8"/>
      <c r="F50" s="8"/>
      <c r="G50" s="8"/>
      <c r="H50" s="8"/>
      <c r="I50" s="8"/>
      <c r="J50" s="8"/>
      <c r="K50" s="8"/>
      <c r="L50" s="8"/>
      <c r="M50" s="8"/>
      <c r="N50" s="8"/>
      <c r="O50" s="8"/>
      <c r="P50" s="8"/>
      <c r="Q50" s="8"/>
    </row>
    <row r="51" ht="15.75" customHeight="1">
      <c r="A51" s="8"/>
      <c r="B51" s="8"/>
      <c r="C51" s="8"/>
      <c r="D51" s="8"/>
      <c r="E51" s="8"/>
      <c r="F51" s="8"/>
      <c r="G51" s="8"/>
      <c r="H51" s="8"/>
      <c r="I51" s="8"/>
      <c r="J51" s="8"/>
      <c r="K51" s="8"/>
      <c r="L51" s="8"/>
      <c r="M51" s="8"/>
      <c r="N51" s="8"/>
      <c r="O51" s="8"/>
      <c r="P51" s="8"/>
      <c r="Q51" s="8"/>
    </row>
    <row r="52" ht="15.75" customHeight="1">
      <c r="A52" s="8"/>
      <c r="B52" s="8"/>
      <c r="C52" s="8"/>
      <c r="D52" s="8"/>
      <c r="E52" s="8"/>
      <c r="F52" s="8"/>
      <c r="G52" s="8"/>
      <c r="H52" s="8"/>
      <c r="I52" s="8"/>
      <c r="J52" s="8"/>
      <c r="K52" s="8"/>
      <c r="L52" s="8"/>
      <c r="M52" s="8"/>
      <c r="N52" s="8"/>
      <c r="O52" s="8"/>
      <c r="P52" s="8"/>
      <c r="Q52" s="8"/>
    </row>
    <row r="53" ht="15.75" customHeight="1">
      <c r="A53" s="8"/>
      <c r="B53" s="8"/>
      <c r="C53" s="8"/>
      <c r="D53" s="8"/>
      <c r="E53" s="8"/>
      <c r="F53" s="8"/>
      <c r="G53" s="8"/>
      <c r="H53" s="8"/>
      <c r="I53" s="8"/>
      <c r="J53" s="8"/>
      <c r="K53" s="8"/>
      <c r="L53" s="8"/>
      <c r="M53" s="8"/>
      <c r="N53" s="8"/>
      <c r="O53" s="8"/>
      <c r="P53" s="8"/>
      <c r="Q53" s="8"/>
    </row>
    <row r="54" ht="15.75" customHeight="1">
      <c r="A54" s="8"/>
      <c r="B54" s="8"/>
      <c r="C54" s="8"/>
      <c r="D54" s="8"/>
      <c r="E54" s="8"/>
      <c r="F54" s="8"/>
      <c r="G54" s="8"/>
      <c r="H54" s="8"/>
      <c r="I54" s="8"/>
      <c r="J54" s="8"/>
      <c r="K54" s="8"/>
      <c r="L54" s="8"/>
      <c r="M54" s="8"/>
      <c r="N54" s="8"/>
      <c r="O54" s="8"/>
      <c r="P54" s="8"/>
      <c r="Q54" s="8"/>
    </row>
    <row r="55" ht="15.75" customHeight="1">
      <c r="A55" s="8"/>
      <c r="B55" s="8"/>
      <c r="C55" s="8"/>
      <c r="D55" s="8"/>
      <c r="E55" s="8"/>
      <c r="F55" s="8"/>
      <c r="G55" s="8"/>
      <c r="H55" s="8"/>
      <c r="I55" s="8"/>
      <c r="J55" s="8"/>
      <c r="K55" s="8"/>
      <c r="L55" s="8"/>
      <c r="M55" s="8"/>
      <c r="N55" s="8"/>
      <c r="O55" s="8"/>
      <c r="P55" s="8"/>
      <c r="Q55" s="8"/>
    </row>
    <row r="56" ht="15.75" customHeight="1">
      <c r="A56" s="8"/>
      <c r="B56" s="8"/>
      <c r="C56" s="8"/>
      <c r="D56" s="8"/>
      <c r="E56" s="8"/>
      <c r="F56" s="8"/>
      <c r="G56" s="8"/>
      <c r="H56" s="8"/>
      <c r="I56" s="8"/>
      <c r="J56" s="8"/>
      <c r="K56" s="8"/>
      <c r="L56" s="8"/>
      <c r="M56" s="8"/>
      <c r="N56" s="8"/>
      <c r="O56" s="8"/>
      <c r="P56" s="8"/>
      <c r="Q56" s="8"/>
    </row>
    <row r="57" ht="15.75" customHeight="1">
      <c r="A57" s="8"/>
      <c r="B57" s="8"/>
      <c r="C57" s="8"/>
      <c r="D57" s="8"/>
      <c r="E57" s="8"/>
      <c r="F57" s="8"/>
      <c r="G57" s="8"/>
      <c r="H57" s="8"/>
      <c r="I57" s="8"/>
      <c r="J57" s="8"/>
      <c r="K57" s="8"/>
      <c r="L57" s="8"/>
      <c r="M57" s="8"/>
      <c r="N57" s="8"/>
      <c r="O57" s="8"/>
      <c r="P57" s="8"/>
      <c r="Q57" s="8"/>
    </row>
    <row r="58" ht="15.75" customHeight="1">
      <c r="A58" s="8"/>
      <c r="B58" s="8"/>
      <c r="C58" s="8"/>
      <c r="D58" s="8"/>
      <c r="E58" s="8"/>
      <c r="F58" s="8"/>
      <c r="G58" s="8"/>
      <c r="H58" s="8"/>
      <c r="I58" s="8"/>
      <c r="J58" s="8"/>
      <c r="K58" s="8"/>
      <c r="L58" s="8"/>
      <c r="M58" s="8"/>
      <c r="N58" s="8"/>
      <c r="O58" s="8"/>
      <c r="P58" s="8"/>
      <c r="Q58" s="8"/>
    </row>
    <row r="59" ht="15.75" customHeight="1">
      <c r="A59" s="8"/>
      <c r="B59" s="8"/>
      <c r="C59" s="8"/>
      <c r="D59" s="8"/>
      <c r="E59" s="8"/>
      <c r="F59" s="8"/>
      <c r="G59" s="8"/>
      <c r="H59" s="8"/>
      <c r="I59" s="8"/>
      <c r="J59" s="8"/>
      <c r="K59" s="8"/>
      <c r="L59" s="8"/>
      <c r="M59" s="8"/>
      <c r="N59" s="8"/>
      <c r="O59" s="8"/>
      <c r="P59" s="8"/>
      <c r="Q59" s="8"/>
    </row>
    <row r="60" ht="15.75" customHeight="1">
      <c r="A60" s="8"/>
      <c r="B60" s="8"/>
      <c r="C60" s="8"/>
      <c r="D60" s="8"/>
      <c r="E60" s="8"/>
      <c r="F60" s="8"/>
      <c r="G60" s="8"/>
      <c r="H60" s="8"/>
      <c r="I60" s="8"/>
      <c r="J60" s="8"/>
      <c r="K60" s="8"/>
      <c r="L60" s="8"/>
      <c r="M60" s="8"/>
      <c r="N60" s="8"/>
      <c r="O60" s="8"/>
      <c r="P60" s="8"/>
      <c r="Q60" s="8"/>
    </row>
    <row r="61" ht="15.75" customHeight="1">
      <c r="A61" s="8"/>
      <c r="B61" s="8"/>
      <c r="C61" s="8"/>
      <c r="D61" s="8"/>
      <c r="E61" s="8"/>
      <c r="F61" s="8"/>
      <c r="G61" s="8"/>
      <c r="H61" s="8"/>
      <c r="I61" s="8"/>
      <c r="J61" s="8"/>
      <c r="K61" s="8"/>
      <c r="L61" s="8"/>
      <c r="M61" s="8"/>
      <c r="N61" s="8"/>
      <c r="O61" s="8"/>
      <c r="P61" s="8"/>
      <c r="Q61" s="8"/>
    </row>
    <row r="62" ht="15.75" customHeight="1">
      <c r="A62" s="8"/>
      <c r="B62" s="8"/>
      <c r="C62" s="8"/>
      <c r="D62" s="8"/>
      <c r="E62" s="8"/>
      <c r="F62" s="8"/>
      <c r="G62" s="8"/>
      <c r="H62" s="8"/>
      <c r="I62" s="8"/>
      <c r="J62" s="8"/>
      <c r="K62" s="8"/>
      <c r="L62" s="8"/>
      <c r="M62" s="8"/>
      <c r="N62" s="8"/>
      <c r="O62" s="8"/>
      <c r="P62" s="8"/>
      <c r="Q62" s="8"/>
    </row>
    <row r="63" ht="15.75" customHeight="1">
      <c r="A63" s="8"/>
      <c r="B63" s="8"/>
      <c r="C63" s="8"/>
      <c r="D63" s="8"/>
      <c r="E63" s="8"/>
      <c r="F63" s="8"/>
      <c r="G63" s="8"/>
      <c r="H63" s="8"/>
      <c r="I63" s="8"/>
      <c r="J63" s="8"/>
      <c r="K63" s="8"/>
      <c r="L63" s="8"/>
      <c r="M63" s="8"/>
      <c r="N63" s="8"/>
      <c r="O63" s="8"/>
      <c r="P63" s="8"/>
      <c r="Q63" s="8"/>
    </row>
    <row r="64" ht="15.75" customHeight="1">
      <c r="A64" s="8"/>
      <c r="B64" s="8"/>
      <c r="C64" s="8"/>
      <c r="D64" s="8"/>
      <c r="E64" s="8"/>
      <c r="F64" s="8"/>
      <c r="G64" s="8"/>
      <c r="H64" s="8"/>
      <c r="I64" s="8"/>
      <c r="J64" s="8"/>
      <c r="K64" s="8"/>
      <c r="L64" s="8"/>
      <c r="M64" s="8"/>
      <c r="N64" s="8"/>
      <c r="O64" s="8"/>
      <c r="P64" s="8"/>
      <c r="Q64" s="8"/>
    </row>
    <row r="65" ht="15.75" customHeight="1">
      <c r="A65" s="8"/>
      <c r="B65" s="8"/>
      <c r="C65" s="8"/>
      <c r="D65" s="8"/>
      <c r="E65" s="8"/>
      <c r="F65" s="8"/>
      <c r="G65" s="8"/>
      <c r="H65" s="8"/>
      <c r="I65" s="8"/>
      <c r="J65" s="8"/>
      <c r="K65" s="8"/>
      <c r="L65" s="8"/>
      <c r="M65" s="8"/>
      <c r="N65" s="8"/>
      <c r="O65" s="8"/>
      <c r="P65" s="8"/>
      <c r="Q65" s="8"/>
    </row>
    <row r="66" ht="15.75" customHeight="1">
      <c r="A66" s="8"/>
      <c r="B66" s="8"/>
      <c r="C66" s="8"/>
      <c r="D66" s="8"/>
      <c r="E66" s="8"/>
      <c r="F66" s="8"/>
      <c r="G66" s="8"/>
      <c r="H66" s="8"/>
      <c r="I66" s="8"/>
      <c r="J66" s="8"/>
      <c r="K66" s="8"/>
      <c r="L66" s="8"/>
      <c r="M66" s="8"/>
      <c r="N66" s="8"/>
      <c r="O66" s="8"/>
      <c r="P66" s="8"/>
      <c r="Q66" s="8"/>
    </row>
    <row r="67" ht="15.75" customHeight="1">
      <c r="A67" s="8"/>
      <c r="B67" s="8"/>
      <c r="C67" s="8"/>
      <c r="D67" s="8"/>
      <c r="E67" s="8"/>
      <c r="F67" s="8"/>
      <c r="G67" s="8"/>
      <c r="H67" s="8"/>
      <c r="I67" s="8"/>
      <c r="J67" s="8"/>
      <c r="K67" s="8"/>
      <c r="L67" s="8"/>
      <c r="M67" s="8"/>
      <c r="N67" s="8"/>
      <c r="O67" s="8"/>
      <c r="P67" s="8"/>
      <c r="Q67" s="8"/>
    </row>
    <row r="68" ht="15.75" customHeight="1">
      <c r="A68" s="8"/>
      <c r="B68" s="8"/>
      <c r="C68" s="8"/>
      <c r="D68" s="8"/>
      <c r="E68" s="8"/>
      <c r="F68" s="8"/>
      <c r="G68" s="8"/>
      <c r="H68" s="8"/>
      <c r="I68" s="8"/>
      <c r="J68" s="8"/>
      <c r="K68" s="8"/>
      <c r="L68" s="8"/>
      <c r="M68" s="8"/>
      <c r="N68" s="8"/>
      <c r="O68" s="8"/>
      <c r="P68" s="8"/>
      <c r="Q68" s="8"/>
    </row>
    <row r="69" ht="15.75" customHeight="1">
      <c r="A69" s="8"/>
      <c r="B69" s="8"/>
      <c r="C69" s="8"/>
      <c r="D69" s="8"/>
      <c r="E69" s="8"/>
      <c r="F69" s="8"/>
      <c r="G69" s="8"/>
      <c r="H69" s="8"/>
      <c r="I69" s="8"/>
      <c r="J69" s="8"/>
      <c r="K69" s="8"/>
      <c r="L69" s="8"/>
      <c r="M69" s="8"/>
      <c r="N69" s="8"/>
      <c r="O69" s="8"/>
      <c r="P69" s="8"/>
      <c r="Q69" s="8"/>
    </row>
    <row r="70" ht="15.75" customHeight="1">
      <c r="A70" s="8"/>
      <c r="B70" s="8"/>
      <c r="C70" s="8"/>
      <c r="D70" s="8"/>
      <c r="E70" s="8"/>
      <c r="F70" s="8"/>
      <c r="G70" s="8"/>
      <c r="H70" s="8"/>
      <c r="I70" s="8"/>
      <c r="J70" s="8"/>
      <c r="K70" s="8"/>
      <c r="L70" s="8"/>
      <c r="M70" s="8"/>
      <c r="N70" s="8"/>
      <c r="O70" s="8"/>
      <c r="P70" s="8"/>
      <c r="Q70" s="8"/>
    </row>
    <row r="71" ht="15.75" customHeight="1">
      <c r="A71" s="8"/>
      <c r="B71" s="8"/>
      <c r="C71" s="8"/>
      <c r="D71" s="8"/>
      <c r="E71" s="8"/>
      <c r="F71" s="8"/>
      <c r="G71" s="8"/>
      <c r="H71" s="8"/>
      <c r="I71" s="8"/>
      <c r="J71" s="8"/>
      <c r="K71" s="8"/>
      <c r="L71" s="8"/>
      <c r="M71" s="8"/>
      <c r="N71" s="8"/>
      <c r="O71" s="8"/>
      <c r="P71" s="8"/>
      <c r="Q71" s="8"/>
    </row>
    <row r="72" ht="15.75" customHeight="1">
      <c r="A72" s="8"/>
      <c r="B72" s="8"/>
      <c r="C72" s="8"/>
      <c r="D72" s="8"/>
      <c r="E72" s="8"/>
      <c r="F72" s="8"/>
      <c r="G72" s="8"/>
      <c r="H72" s="8"/>
      <c r="I72" s="8"/>
      <c r="J72" s="8"/>
      <c r="K72" s="8"/>
      <c r="L72" s="8"/>
      <c r="M72" s="8"/>
      <c r="N72" s="8"/>
      <c r="O72" s="8"/>
      <c r="P72" s="8"/>
      <c r="Q72" s="8"/>
    </row>
    <row r="73" ht="15.75" customHeight="1">
      <c r="A73" s="8"/>
      <c r="B73" s="8"/>
      <c r="C73" s="8"/>
      <c r="D73" s="8"/>
      <c r="E73" s="8"/>
      <c r="F73" s="8"/>
      <c r="G73" s="8"/>
      <c r="H73" s="8"/>
      <c r="I73" s="8"/>
      <c r="J73" s="8"/>
      <c r="K73" s="8"/>
      <c r="L73" s="8"/>
      <c r="M73" s="8"/>
      <c r="N73" s="8"/>
      <c r="O73" s="8"/>
      <c r="P73" s="8"/>
      <c r="Q73" s="8"/>
    </row>
  </sheetData>
  <mergeCells count="1">
    <mergeCell ref="A42:G49"/>
  </mergeCells>
  <hyperlinks>
    <hyperlink ref="A6" r:id="rId1" location="" tooltip="" display="https://github.com/YueChengPeng/MagDocker/blob/main/datasheet/esp32-s3_datasheet.pdf"/>
    <hyperlink ref="A7" r:id="rId2" location="" tooltip="" display="https://wiki.seeedstudio.com/xiao_esp32s3_getting_started/"/>
    <hyperlink ref="A11" r:id="rId3" location="" tooltip="" display="https://github.com/YueChengPeng/MagDocker/blob/main/datasheet/LED%20vlhw5100.pdf"/>
    <hyperlink ref="A14" r:id="rId4" location="" tooltip="" display="https://github.com/YueChengPeng/MagDocker/blob/main/datasheet/button%20pts125.pdf"/>
    <hyperlink ref="A18" r:id="rId5" location="" tooltip="" display="https://github.com/YueChengPeng/MagDocker/blob/main/datasheet/Infineon-TLV493D-A1B6_3DMagnetic-UserManual-v01_03-EN.pdf"/>
    <hyperlink ref="A34" r:id="rId6" location="" tooltip="" display="https://github.com/YueChengPeng/MagDocker/blob/main/datasheet/lipo%20battery.pd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7"/>
</worksheet>
</file>

<file path=xl/worksheets/sheet3.xml><?xml version="1.0" encoding="utf-8"?>
<worksheet xmlns:r="http://schemas.openxmlformats.org/officeDocument/2006/relationships" xmlns="http://schemas.openxmlformats.org/spreadsheetml/2006/main">
  <sheetPr>
    <pageSetUpPr fitToPage="1"/>
  </sheetPr>
  <dimension ref="A1:W118"/>
  <sheetViews>
    <sheetView workbookViewId="0" showGridLines="0" defaultGridColor="1"/>
  </sheetViews>
  <sheetFormatPr defaultColWidth="12.6667" defaultRowHeight="15.75" customHeight="1" outlineLevelRow="0" outlineLevelCol="0"/>
  <cols>
    <col min="1" max="23" width="12.6719" style="50" customWidth="1"/>
    <col min="24" max="16384" width="12.6719" style="50" customWidth="1"/>
  </cols>
  <sheetData>
    <row r="1" ht="15.75" customHeight="1">
      <c r="A1" s="8"/>
      <c r="B1" s="8"/>
      <c r="C1" s="8"/>
      <c r="D1" s="8"/>
      <c r="E1" s="8"/>
      <c r="F1" s="8"/>
      <c r="G1" s="8"/>
      <c r="H1" s="8"/>
      <c r="I1" s="8"/>
      <c r="J1" s="8"/>
      <c r="K1" s="8"/>
      <c r="L1" s="8"/>
      <c r="M1" s="8"/>
      <c r="N1" s="8"/>
      <c r="O1" s="8"/>
      <c r="P1" s="8"/>
      <c r="Q1" s="8"/>
      <c r="R1" s="8"/>
      <c r="S1" s="8"/>
      <c r="T1" s="8"/>
      <c r="U1" s="8"/>
      <c r="V1" s="8"/>
      <c r="W1" s="8"/>
    </row>
    <row r="2" ht="15.75" customHeight="1">
      <c r="A2" s="8"/>
      <c r="B2" s="8"/>
      <c r="C2" s="8"/>
      <c r="D2" s="8"/>
      <c r="E2" s="8"/>
      <c r="F2" s="8"/>
      <c r="G2" s="8"/>
      <c r="H2" s="8"/>
      <c r="I2" s="8"/>
      <c r="J2" s="8"/>
      <c r="K2" s="8"/>
      <c r="L2" s="8"/>
      <c r="M2" s="8"/>
      <c r="N2" s="8"/>
      <c r="O2" s="8"/>
      <c r="P2" s="8"/>
      <c r="Q2" s="8"/>
      <c r="R2" s="8"/>
      <c r="S2" s="8"/>
      <c r="T2" s="8"/>
      <c r="U2" s="8"/>
      <c r="V2" s="8"/>
      <c r="W2" s="8"/>
    </row>
    <row r="3" ht="15.75" customHeight="1">
      <c r="A3" s="8"/>
      <c r="B3" s="8"/>
      <c r="C3" s="8"/>
      <c r="D3" s="8"/>
      <c r="E3" s="8"/>
      <c r="F3" s="8"/>
      <c r="G3" s="8"/>
      <c r="H3" s="8"/>
      <c r="I3" s="8"/>
      <c r="J3" s="8"/>
      <c r="K3" s="8"/>
      <c r="L3" s="8"/>
      <c r="M3" s="8"/>
      <c r="N3" s="8"/>
      <c r="O3" s="8"/>
      <c r="P3" s="8"/>
      <c r="Q3" s="8"/>
      <c r="R3" s="8"/>
      <c r="S3" s="8"/>
      <c r="T3" s="8"/>
      <c r="U3" s="8"/>
      <c r="V3" s="8"/>
      <c r="W3" s="8"/>
    </row>
    <row r="4" ht="15.75" customHeight="1">
      <c r="A4" s="8"/>
      <c r="B4" s="8"/>
      <c r="C4" s="8"/>
      <c r="D4" s="8"/>
      <c r="E4" s="8"/>
      <c r="F4" s="8"/>
      <c r="G4" s="8"/>
      <c r="H4" s="8"/>
      <c r="I4" s="8"/>
      <c r="J4" s="8"/>
      <c r="K4" s="8"/>
      <c r="L4" s="8"/>
      <c r="M4" s="8"/>
      <c r="N4" s="8"/>
      <c r="O4" s="8"/>
      <c r="P4" s="8"/>
      <c r="Q4" s="8"/>
      <c r="R4" s="8"/>
      <c r="S4" s="8"/>
      <c r="T4" s="8"/>
      <c r="U4" s="8"/>
      <c r="V4" s="8"/>
      <c r="W4" s="8"/>
    </row>
    <row r="5" ht="15.75" customHeight="1">
      <c r="A5" s="8"/>
      <c r="B5" s="8"/>
      <c r="C5" s="8"/>
      <c r="D5" s="8"/>
      <c r="E5" s="8"/>
      <c r="F5" s="8"/>
      <c r="G5" s="8"/>
      <c r="H5" s="8"/>
      <c r="I5" s="8"/>
      <c r="J5" s="8"/>
      <c r="K5" s="8"/>
      <c r="L5" s="8"/>
      <c r="M5" s="8"/>
      <c r="N5" s="8"/>
      <c r="O5" s="8"/>
      <c r="P5" s="8"/>
      <c r="Q5" s="8"/>
      <c r="R5" s="8"/>
      <c r="S5" s="8"/>
      <c r="T5" s="8"/>
      <c r="U5" s="8"/>
      <c r="V5" s="8"/>
      <c r="W5" s="8"/>
    </row>
    <row r="6" ht="15.75" customHeight="1">
      <c r="A6" s="8"/>
      <c r="B6" s="8"/>
      <c r="C6" s="8"/>
      <c r="D6" s="8"/>
      <c r="E6" s="8"/>
      <c r="F6" s="8"/>
      <c r="G6" s="8"/>
      <c r="H6" s="8"/>
      <c r="I6" s="8"/>
      <c r="J6" s="8"/>
      <c r="K6" s="8"/>
      <c r="L6" s="8"/>
      <c r="M6" s="8"/>
      <c r="N6" s="8"/>
      <c r="O6" s="8"/>
      <c r="P6" s="8"/>
      <c r="Q6" s="8"/>
      <c r="R6" s="8"/>
      <c r="S6" s="8"/>
      <c r="T6" s="8"/>
      <c r="U6" s="8"/>
      <c r="V6" s="8"/>
      <c r="W6" s="8"/>
    </row>
    <row r="7" ht="15.75" customHeight="1">
      <c r="A7" s="8"/>
      <c r="B7" s="8"/>
      <c r="C7" s="8"/>
      <c r="D7" s="8"/>
      <c r="E7" s="8"/>
      <c r="F7" s="8"/>
      <c r="G7" s="8"/>
      <c r="H7" s="8"/>
      <c r="I7" s="8"/>
      <c r="J7" s="8"/>
      <c r="K7" s="8"/>
      <c r="L7" s="8"/>
      <c r="M7" s="8"/>
      <c r="N7" s="8"/>
      <c r="O7" s="8"/>
      <c r="P7" s="8"/>
      <c r="Q7" s="8"/>
      <c r="R7" s="8"/>
      <c r="S7" s="8"/>
      <c r="T7" s="8"/>
      <c r="U7" s="8"/>
      <c r="V7" s="8"/>
      <c r="W7" s="8"/>
    </row>
    <row r="8" ht="15.75" customHeight="1">
      <c r="A8" s="8"/>
      <c r="B8" s="8"/>
      <c r="C8" s="8"/>
      <c r="D8" s="8"/>
      <c r="E8" s="8"/>
      <c r="F8" s="8"/>
      <c r="G8" s="8"/>
      <c r="H8" s="8"/>
      <c r="I8" s="8"/>
      <c r="J8" s="8"/>
      <c r="K8" s="8"/>
      <c r="L8" s="8"/>
      <c r="M8" s="8"/>
      <c r="N8" s="8"/>
      <c r="O8" s="8"/>
      <c r="P8" s="8"/>
      <c r="Q8" s="8"/>
      <c r="R8" s="8"/>
      <c r="S8" s="8"/>
      <c r="T8" s="8"/>
      <c r="U8" s="8"/>
      <c r="V8" s="8"/>
      <c r="W8" s="8"/>
    </row>
    <row r="9" ht="15.75" customHeight="1">
      <c r="A9" s="8"/>
      <c r="B9" s="8"/>
      <c r="C9" s="8"/>
      <c r="D9" s="8"/>
      <c r="E9" s="8"/>
      <c r="F9" s="8"/>
      <c r="G9" s="8"/>
      <c r="H9" s="8"/>
      <c r="I9" s="8"/>
      <c r="J9" s="8"/>
      <c r="K9" s="8"/>
      <c r="L9" s="8"/>
      <c r="M9" s="8"/>
      <c r="N9" s="8"/>
      <c r="O9" s="8"/>
      <c r="P9" s="8"/>
      <c r="Q9" s="8"/>
      <c r="R9" s="8"/>
      <c r="S9" s="8"/>
      <c r="T9" s="8"/>
      <c r="U9" s="8"/>
      <c r="V9" s="8"/>
      <c r="W9" s="8"/>
    </row>
    <row r="10" ht="15.75" customHeight="1">
      <c r="A10" s="8"/>
      <c r="B10" s="8"/>
      <c r="C10" s="8"/>
      <c r="D10" s="8"/>
      <c r="E10" s="8"/>
      <c r="F10" s="8"/>
      <c r="G10" s="8"/>
      <c r="H10" s="8"/>
      <c r="I10" s="8"/>
      <c r="J10" s="8"/>
      <c r="K10" s="8"/>
      <c r="L10" s="8"/>
      <c r="M10" s="8"/>
      <c r="N10" s="8"/>
      <c r="O10" s="8"/>
      <c r="P10" s="8"/>
      <c r="Q10" s="8"/>
      <c r="R10" s="8"/>
      <c r="S10" s="8"/>
      <c r="T10" s="8"/>
      <c r="U10" s="8"/>
      <c r="V10" s="8"/>
      <c r="W10" s="8"/>
    </row>
    <row r="11" ht="15.75" customHeight="1">
      <c r="A11" s="8"/>
      <c r="B11" s="8"/>
      <c r="C11" s="8"/>
      <c r="D11" s="8"/>
      <c r="E11" s="8"/>
      <c r="F11" s="8"/>
      <c r="G11" s="8"/>
      <c r="H11" s="8"/>
      <c r="I11" s="8"/>
      <c r="J11" s="8"/>
      <c r="K11" s="8"/>
      <c r="L11" s="8"/>
      <c r="M11" s="8"/>
      <c r="N11" s="8"/>
      <c r="O11" s="8"/>
      <c r="P11" s="8"/>
      <c r="Q11" s="8"/>
      <c r="R11" s="8"/>
      <c r="S11" s="8"/>
      <c r="T11" s="8"/>
      <c r="U11" s="8"/>
      <c r="V11" s="8"/>
      <c r="W11" s="8"/>
    </row>
    <row r="12" ht="15.75" customHeight="1">
      <c r="A12" s="8"/>
      <c r="B12" s="8"/>
      <c r="C12" s="8"/>
      <c r="D12" s="8"/>
      <c r="E12" s="8"/>
      <c r="F12" s="8"/>
      <c r="G12" s="8"/>
      <c r="H12" s="8"/>
      <c r="I12" s="8"/>
      <c r="J12" s="8"/>
      <c r="K12" s="8"/>
      <c r="L12" s="8"/>
      <c r="M12" s="8"/>
      <c r="N12" s="8"/>
      <c r="O12" s="8"/>
      <c r="P12" s="8"/>
      <c r="Q12" s="8"/>
      <c r="R12" s="8"/>
      <c r="S12" s="8"/>
      <c r="T12" s="8"/>
      <c r="U12" s="8"/>
      <c r="V12" s="8"/>
      <c r="W12" s="8"/>
    </row>
    <row r="13" ht="15.75" customHeight="1">
      <c r="A13" s="8"/>
      <c r="B13" s="8"/>
      <c r="C13" s="8"/>
      <c r="D13" s="8"/>
      <c r="E13" s="8"/>
      <c r="F13" s="8"/>
      <c r="G13" s="8"/>
      <c r="H13" s="8"/>
      <c r="I13" s="8"/>
      <c r="J13" s="8"/>
      <c r="K13" s="8"/>
      <c r="L13" s="8"/>
      <c r="M13" s="8"/>
      <c r="N13" s="8"/>
      <c r="O13" s="8"/>
      <c r="P13" s="8"/>
      <c r="Q13" s="8"/>
      <c r="R13" s="8"/>
      <c r="S13" s="8"/>
      <c r="T13" s="8"/>
      <c r="U13" s="8"/>
      <c r="V13" s="8"/>
      <c r="W13" s="8"/>
    </row>
    <row r="14" ht="15.75" customHeight="1">
      <c r="A14" s="8"/>
      <c r="B14" s="8"/>
      <c r="C14" s="8"/>
      <c r="D14" s="8"/>
      <c r="E14" s="8"/>
      <c r="F14" s="8"/>
      <c r="G14" s="8"/>
      <c r="H14" s="8"/>
      <c r="I14" s="8"/>
      <c r="J14" s="8"/>
      <c r="K14" s="8"/>
      <c r="L14" s="8"/>
      <c r="M14" s="8"/>
      <c r="N14" s="8"/>
      <c r="O14" s="8"/>
      <c r="P14" s="8"/>
      <c r="Q14" s="8"/>
      <c r="R14" s="8"/>
      <c r="S14" s="8"/>
      <c r="T14" s="8"/>
      <c r="U14" s="8"/>
      <c r="V14" s="8"/>
      <c r="W14" s="8"/>
    </row>
    <row r="15" ht="15.75" customHeight="1">
      <c r="A15" s="8"/>
      <c r="B15" s="8"/>
      <c r="C15" s="8"/>
      <c r="D15" s="8"/>
      <c r="E15" s="8"/>
      <c r="F15" s="8"/>
      <c r="G15" s="8"/>
      <c r="H15" s="8"/>
      <c r="I15" s="8"/>
      <c r="J15" s="8"/>
      <c r="K15" s="8"/>
      <c r="L15" s="8"/>
      <c r="M15" s="8"/>
      <c r="N15" s="8"/>
      <c r="O15" s="8"/>
      <c r="P15" s="8"/>
      <c r="Q15" s="8"/>
      <c r="R15" s="8"/>
      <c r="S15" s="8"/>
      <c r="T15" s="8"/>
      <c r="U15" s="8"/>
      <c r="V15" s="8"/>
      <c r="W15" s="8"/>
    </row>
    <row r="16" ht="15.75" customHeight="1">
      <c r="A16" s="8"/>
      <c r="B16" s="8"/>
      <c r="C16" s="8"/>
      <c r="D16" s="8"/>
      <c r="E16" s="8"/>
      <c r="F16" s="8"/>
      <c r="G16" s="8"/>
      <c r="H16" s="8"/>
      <c r="I16" s="8"/>
      <c r="J16" s="8"/>
      <c r="K16" s="8"/>
      <c r="L16" s="8"/>
      <c r="M16" s="8"/>
      <c r="N16" s="8"/>
      <c r="O16" s="8"/>
      <c r="P16" s="8"/>
      <c r="Q16" s="8"/>
      <c r="R16" s="8"/>
      <c r="S16" s="8"/>
      <c r="T16" s="8"/>
      <c r="U16" s="8"/>
      <c r="V16" s="8"/>
      <c r="W16" s="8"/>
    </row>
    <row r="17" ht="15.75" customHeight="1">
      <c r="A17" s="8"/>
      <c r="B17" s="8"/>
      <c r="C17" s="8"/>
      <c r="D17" s="8"/>
      <c r="E17" s="8"/>
      <c r="F17" s="8"/>
      <c r="G17" s="8"/>
      <c r="H17" s="8"/>
      <c r="I17" s="8"/>
      <c r="J17" s="8"/>
      <c r="K17" s="8"/>
      <c r="L17" s="8"/>
      <c r="M17" s="8"/>
      <c r="N17" s="8"/>
      <c r="O17" s="8"/>
      <c r="P17" s="8"/>
      <c r="Q17" s="8"/>
      <c r="R17" s="8"/>
      <c r="S17" s="8"/>
      <c r="T17" s="8"/>
      <c r="U17" s="8"/>
      <c r="V17" s="8"/>
      <c r="W17" s="8"/>
    </row>
    <row r="18" ht="15.75" customHeight="1">
      <c r="A18" s="8"/>
      <c r="B18" s="8"/>
      <c r="C18" s="8"/>
      <c r="D18" s="8"/>
      <c r="E18" s="8"/>
      <c r="F18" s="8"/>
      <c r="G18" s="8"/>
      <c r="H18" s="8"/>
      <c r="I18" s="8"/>
      <c r="J18" s="8"/>
      <c r="K18" s="8"/>
      <c r="L18" s="8"/>
      <c r="M18" s="8"/>
      <c r="N18" s="8"/>
      <c r="O18" s="8"/>
      <c r="P18" s="8"/>
      <c r="Q18" s="8"/>
      <c r="R18" s="8"/>
      <c r="S18" s="8"/>
      <c r="T18" s="8"/>
      <c r="U18" s="8"/>
      <c r="V18" s="8"/>
      <c r="W18" s="8"/>
    </row>
    <row r="19" ht="15.75" customHeight="1">
      <c r="A19" s="8"/>
      <c r="B19" s="8"/>
      <c r="C19" s="8"/>
      <c r="D19" s="8"/>
      <c r="E19" s="8"/>
      <c r="F19" s="8"/>
      <c r="G19" s="8"/>
      <c r="H19" s="8"/>
      <c r="I19" s="8"/>
      <c r="J19" s="8"/>
      <c r="K19" s="8"/>
      <c r="L19" s="8"/>
      <c r="M19" s="8"/>
      <c r="N19" s="8"/>
      <c r="O19" s="8"/>
      <c r="P19" s="8"/>
      <c r="Q19" s="8"/>
      <c r="R19" s="8"/>
      <c r="S19" s="8"/>
      <c r="T19" s="8"/>
      <c r="U19" s="8"/>
      <c r="V19" s="8"/>
      <c r="W19" s="8"/>
    </row>
    <row r="20" ht="15.75" customHeight="1">
      <c r="A20" s="8"/>
      <c r="B20" s="8"/>
      <c r="C20" s="8"/>
      <c r="D20" s="8"/>
      <c r="E20" s="8"/>
      <c r="F20" s="8"/>
      <c r="G20" s="8"/>
      <c r="H20" s="8"/>
      <c r="I20" s="8"/>
      <c r="J20" s="8"/>
      <c r="K20" s="8"/>
      <c r="L20" s="8"/>
      <c r="M20" s="8"/>
      <c r="N20" s="8"/>
      <c r="O20" s="8"/>
      <c r="P20" s="8"/>
      <c r="Q20" s="8"/>
      <c r="R20" s="8"/>
      <c r="S20" s="8"/>
      <c r="T20" s="8"/>
      <c r="U20" s="8"/>
      <c r="V20" s="8"/>
      <c r="W20" s="8"/>
    </row>
    <row r="21" ht="15.75" customHeight="1">
      <c r="A21" s="8"/>
      <c r="B21" s="8"/>
      <c r="C21" s="8"/>
      <c r="D21" s="8"/>
      <c r="E21" s="8"/>
      <c r="F21" s="8"/>
      <c r="G21" s="8"/>
      <c r="H21" s="8"/>
      <c r="I21" s="8"/>
      <c r="J21" s="8"/>
      <c r="K21" s="8"/>
      <c r="L21" s="8"/>
      <c r="M21" s="8"/>
      <c r="N21" s="8"/>
      <c r="O21" s="8"/>
      <c r="P21" s="8"/>
      <c r="Q21" s="8"/>
      <c r="R21" s="8"/>
      <c r="S21" s="8"/>
      <c r="T21" s="8"/>
      <c r="U21" s="8"/>
      <c r="V21" s="8"/>
      <c r="W21" s="8"/>
    </row>
    <row r="22" ht="15.75" customHeight="1">
      <c r="A22" s="8"/>
      <c r="B22" s="8"/>
      <c r="C22" s="8"/>
      <c r="D22" s="8"/>
      <c r="E22" s="8"/>
      <c r="F22" s="8"/>
      <c r="G22" s="8"/>
      <c r="H22" s="8"/>
      <c r="I22" s="8"/>
      <c r="J22" s="8"/>
      <c r="K22" s="8"/>
      <c r="L22" s="8"/>
      <c r="M22" s="8"/>
      <c r="N22" s="8"/>
      <c r="O22" s="8"/>
      <c r="P22" s="8"/>
      <c r="Q22" s="8"/>
      <c r="R22" s="8"/>
      <c r="S22" s="8"/>
      <c r="T22" s="8"/>
      <c r="U22" s="8"/>
      <c r="V22" s="8"/>
      <c r="W22" s="8"/>
    </row>
    <row r="23" ht="15.75" customHeight="1">
      <c r="A23" s="8"/>
      <c r="B23" s="8"/>
      <c r="C23" s="8"/>
      <c r="D23" s="8"/>
      <c r="E23" s="8"/>
      <c r="F23" s="8"/>
      <c r="G23" s="8"/>
      <c r="H23" s="8"/>
      <c r="I23" s="8"/>
      <c r="J23" s="8"/>
      <c r="K23" s="8"/>
      <c r="L23" s="8"/>
      <c r="M23" s="8"/>
      <c r="N23" s="8"/>
      <c r="O23" s="8"/>
      <c r="P23" s="8"/>
      <c r="Q23" s="8"/>
      <c r="R23" s="8"/>
      <c r="S23" s="8"/>
      <c r="T23" s="8"/>
      <c r="U23" s="8"/>
      <c r="V23" s="8"/>
      <c r="W23" s="8"/>
    </row>
    <row r="24" ht="15.75" customHeight="1">
      <c r="A24" s="8"/>
      <c r="B24" s="8"/>
      <c r="C24" s="8"/>
      <c r="D24" s="8"/>
      <c r="E24" s="8"/>
      <c r="F24" s="8"/>
      <c r="G24" s="8"/>
      <c r="H24" s="8"/>
      <c r="I24" s="8"/>
      <c r="J24" s="8"/>
      <c r="K24" s="8"/>
      <c r="L24" s="8"/>
      <c r="M24" s="8"/>
      <c r="N24" s="8"/>
      <c r="O24" s="8"/>
      <c r="P24" s="8"/>
      <c r="Q24" s="8"/>
      <c r="R24" s="8"/>
      <c r="S24" s="8"/>
      <c r="T24" s="8"/>
      <c r="U24" s="8"/>
      <c r="V24" s="8"/>
      <c r="W24" s="8"/>
    </row>
    <row r="25" ht="15.75" customHeight="1">
      <c r="A25" s="8"/>
      <c r="B25" s="8"/>
      <c r="C25" s="8"/>
      <c r="D25" s="8"/>
      <c r="E25" s="8"/>
      <c r="F25" s="8"/>
      <c r="G25" s="8"/>
      <c r="H25" s="8"/>
      <c r="I25" s="8"/>
      <c r="J25" s="8"/>
      <c r="K25" s="8"/>
      <c r="L25" s="8"/>
      <c r="M25" s="8"/>
      <c r="N25" s="8"/>
      <c r="O25" s="8"/>
      <c r="P25" s="8"/>
      <c r="Q25" s="8"/>
      <c r="R25" s="8"/>
      <c r="S25" s="8"/>
      <c r="T25" s="8"/>
      <c r="U25" s="8"/>
      <c r="V25" s="8"/>
      <c r="W25" s="8"/>
    </row>
    <row r="26" ht="15.75" customHeight="1">
      <c r="A26" s="8"/>
      <c r="B26" s="8"/>
      <c r="C26" s="8"/>
      <c r="D26" s="8"/>
      <c r="E26" s="8"/>
      <c r="F26" s="8"/>
      <c r="G26" s="8"/>
      <c r="H26" s="8"/>
      <c r="I26" s="8"/>
      <c r="J26" s="8"/>
      <c r="K26" s="8"/>
      <c r="L26" s="8"/>
      <c r="M26" s="8"/>
      <c r="N26" s="8"/>
      <c r="O26" s="8"/>
      <c r="P26" s="8"/>
      <c r="Q26" s="8"/>
      <c r="R26" s="8"/>
      <c r="S26" s="8"/>
      <c r="T26" s="8"/>
      <c r="U26" s="8"/>
      <c r="V26" s="8"/>
      <c r="W26" s="8"/>
    </row>
    <row r="27" ht="15.75" customHeight="1">
      <c r="A27" s="8"/>
      <c r="B27" s="8"/>
      <c r="C27" s="8"/>
      <c r="D27" s="8"/>
      <c r="E27" s="8"/>
      <c r="F27" s="8"/>
      <c r="G27" s="8"/>
      <c r="H27" s="8"/>
      <c r="I27" s="8"/>
      <c r="J27" s="8"/>
      <c r="K27" s="8"/>
      <c r="L27" s="8"/>
      <c r="M27" s="8"/>
      <c r="N27" s="8"/>
      <c r="O27" s="8"/>
      <c r="P27" s="8"/>
      <c r="Q27" s="8"/>
      <c r="R27" s="8"/>
      <c r="S27" s="8"/>
      <c r="T27" s="8"/>
      <c r="U27" s="8"/>
      <c r="V27" s="8"/>
      <c r="W27" s="8"/>
    </row>
    <row r="28" ht="15.75" customHeight="1">
      <c r="A28" s="8"/>
      <c r="B28" s="8"/>
      <c r="C28" s="8"/>
      <c r="D28" s="8"/>
      <c r="E28" s="8"/>
      <c r="F28" s="8"/>
      <c r="G28" s="8"/>
      <c r="H28" s="8"/>
      <c r="I28" s="8"/>
      <c r="J28" s="8"/>
      <c r="K28" s="8"/>
      <c r="L28" s="8"/>
      <c r="M28" s="8"/>
      <c r="N28" s="8"/>
      <c r="O28" s="8"/>
      <c r="P28" s="8"/>
      <c r="Q28" s="8"/>
      <c r="R28" s="8"/>
      <c r="S28" s="8"/>
      <c r="T28" s="8"/>
      <c r="U28" s="8"/>
      <c r="V28" s="8"/>
      <c r="W28" s="8"/>
    </row>
    <row r="29" ht="15.75" customHeight="1">
      <c r="A29" s="8"/>
      <c r="B29" s="8"/>
      <c r="C29" s="8"/>
      <c r="D29" s="8"/>
      <c r="E29" s="8"/>
      <c r="F29" s="8"/>
      <c r="G29" s="8"/>
      <c r="H29" s="8"/>
      <c r="I29" s="8"/>
      <c r="J29" s="8"/>
      <c r="K29" s="8"/>
      <c r="L29" s="8"/>
      <c r="M29" s="8"/>
      <c r="N29" s="8"/>
      <c r="O29" s="8"/>
      <c r="P29" s="8"/>
      <c r="Q29" s="8"/>
      <c r="R29" s="8"/>
      <c r="S29" s="8"/>
      <c r="T29" s="8"/>
      <c r="U29" s="8"/>
      <c r="V29" s="8"/>
      <c r="W29" s="8"/>
    </row>
    <row r="30" ht="15.75" customHeight="1">
      <c r="A30" s="8"/>
      <c r="B30" s="8"/>
      <c r="C30" s="8"/>
      <c r="D30" s="8"/>
      <c r="E30" s="8"/>
      <c r="F30" s="8"/>
      <c r="G30" s="8"/>
      <c r="H30" s="8"/>
      <c r="I30" s="8"/>
      <c r="J30" s="8"/>
      <c r="K30" s="8"/>
      <c r="L30" s="8"/>
      <c r="M30" s="8"/>
      <c r="N30" s="8"/>
      <c r="O30" s="8"/>
      <c r="P30" s="8"/>
      <c r="Q30" s="8"/>
      <c r="R30" s="8"/>
      <c r="S30" s="8"/>
      <c r="T30" s="8"/>
      <c r="U30" s="8"/>
      <c r="V30" s="8"/>
      <c r="W30" s="8"/>
    </row>
    <row r="31" ht="15.75" customHeight="1">
      <c r="A31" s="8"/>
      <c r="B31" s="8"/>
      <c r="C31" s="8"/>
      <c r="D31" s="8"/>
      <c r="E31" s="8"/>
      <c r="F31" s="8"/>
      <c r="G31" s="8"/>
      <c r="H31" s="8"/>
      <c r="I31" s="8"/>
      <c r="J31" s="8"/>
      <c r="K31" s="8"/>
      <c r="L31" s="8"/>
      <c r="M31" s="8"/>
      <c r="N31" s="8"/>
      <c r="O31" s="8"/>
      <c r="P31" s="8"/>
      <c r="Q31" s="8"/>
      <c r="R31" s="8"/>
      <c r="S31" s="8"/>
      <c r="T31" s="8"/>
      <c r="U31" s="8"/>
      <c r="V31" s="8"/>
      <c r="W31" s="8"/>
    </row>
    <row r="32" ht="15.75" customHeight="1">
      <c r="A32" s="8"/>
      <c r="B32" s="8"/>
      <c r="C32" s="8"/>
      <c r="D32" s="8"/>
      <c r="E32" s="8"/>
      <c r="F32" s="8"/>
      <c r="G32" s="8"/>
      <c r="H32" s="8"/>
      <c r="I32" s="8"/>
      <c r="J32" s="8"/>
      <c r="K32" s="8"/>
      <c r="L32" s="8"/>
      <c r="M32" s="8"/>
      <c r="N32" s="8"/>
      <c r="O32" s="8"/>
      <c r="P32" s="8"/>
      <c r="Q32" s="8"/>
      <c r="R32" s="8"/>
      <c r="S32" s="8"/>
      <c r="T32" s="8"/>
      <c r="U32" s="8"/>
      <c r="V32" s="8"/>
      <c r="W32" s="8"/>
    </row>
    <row r="33" ht="15.75" customHeight="1">
      <c r="A33" s="8"/>
      <c r="B33" s="8"/>
      <c r="C33" s="8"/>
      <c r="D33" s="8"/>
      <c r="E33" s="8"/>
      <c r="F33" s="8"/>
      <c r="G33" s="8"/>
      <c r="H33" s="8"/>
      <c r="I33" s="8"/>
      <c r="J33" s="8"/>
      <c r="K33" s="8"/>
      <c r="L33" s="8"/>
      <c r="M33" s="8"/>
      <c r="N33" s="8"/>
      <c r="O33" s="8"/>
      <c r="P33" s="8"/>
      <c r="Q33" s="8"/>
      <c r="R33" s="8"/>
      <c r="S33" s="8"/>
      <c r="T33" s="8"/>
      <c r="U33" s="8"/>
      <c r="V33" s="8"/>
      <c r="W33" s="8"/>
    </row>
    <row r="34" ht="15.75" customHeight="1">
      <c r="A34" s="8"/>
      <c r="B34" s="8"/>
      <c r="C34" s="8"/>
      <c r="D34" s="8"/>
      <c r="E34" s="8"/>
      <c r="F34" s="8"/>
      <c r="G34" s="8"/>
      <c r="H34" s="8"/>
      <c r="I34" s="8"/>
      <c r="J34" s="8"/>
      <c r="K34" s="8"/>
      <c r="L34" s="8"/>
      <c r="M34" s="8"/>
      <c r="N34" s="8"/>
      <c r="O34" s="8"/>
      <c r="P34" s="8"/>
      <c r="Q34" s="8"/>
      <c r="R34" s="8"/>
      <c r="S34" s="8"/>
      <c r="T34" s="8"/>
      <c r="U34" s="8"/>
      <c r="V34" s="8"/>
      <c r="W34" s="8"/>
    </row>
    <row r="35" ht="15.75" customHeight="1">
      <c r="A35" s="8"/>
      <c r="B35" s="8"/>
      <c r="C35" s="8"/>
      <c r="D35" s="8"/>
      <c r="E35" s="8"/>
      <c r="F35" s="8"/>
      <c r="G35" s="8"/>
      <c r="H35" s="8"/>
      <c r="I35" s="8"/>
      <c r="J35" s="8"/>
      <c r="K35" s="8"/>
      <c r="L35" s="8"/>
      <c r="M35" s="8"/>
      <c r="N35" s="8"/>
      <c r="O35" s="8"/>
      <c r="P35" s="8"/>
      <c r="Q35" s="8"/>
      <c r="R35" s="8"/>
      <c r="S35" s="8"/>
      <c r="T35" s="8"/>
      <c r="U35" s="8"/>
      <c r="V35" s="8"/>
      <c r="W35" s="8"/>
    </row>
    <row r="36" ht="15.75" customHeight="1">
      <c r="A36" s="8"/>
      <c r="B36" s="8"/>
      <c r="C36" s="8"/>
      <c r="D36" s="8"/>
      <c r="E36" s="8"/>
      <c r="F36" s="8"/>
      <c r="G36" s="8"/>
      <c r="H36" s="8"/>
      <c r="I36" s="8"/>
      <c r="J36" s="8"/>
      <c r="K36" s="8"/>
      <c r="L36" s="8"/>
      <c r="M36" s="8"/>
      <c r="N36" s="8"/>
      <c r="O36" s="8"/>
      <c r="P36" s="8"/>
      <c r="Q36" s="8"/>
      <c r="R36" s="8"/>
      <c r="S36" s="8"/>
      <c r="T36" s="8"/>
      <c r="U36" s="8"/>
      <c r="V36" s="8"/>
      <c r="W36" s="8"/>
    </row>
    <row r="37" ht="15.75" customHeight="1">
      <c r="A37" s="8"/>
      <c r="B37" s="8"/>
      <c r="C37" s="8"/>
      <c r="D37" s="8"/>
      <c r="E37" s="8"/>
      <c r="F37" s="8"/>
      <c r="G37" s="8"/>
      <c r="H37" s="8"/>
      <c r="I37" s="8"/>
      <c r="J37" s="8"/>
      <c r="K37" s="8"/>
      <c r="L37" s="8"/>
      <c r="M37" s="8"/>
      <c r="N37" s="8"/>
      <c r="O37" s="8"/>
      <c r="P37" s="8"/>
      <c r="Q37" s="8"/>
      <c r="R37" s="8"/>
      <c r="S37" s="8"/>
      <c r="T37" s="8"/>
      <c r="U37" s="8"/>
      <c r="V37" s="8"/>
      <c r="W37" s="8"/>
    </row>
    <row r="38" ht="15.75" customHeight="1">
      <c r="A38" s="8"/>
      <c r="B38" s="8"/>
      <c r="C38" s="8"/>
      <c r="D38" s="8"/>
      <c r="E38" s="8"/>
      <c r="F38" s="8"/>
      <c r="G38" s="8"/>
      <c r="H38" s="8"/>
      <c r="I38" s="8"/>
      <c r="J38" s="8"/>
      <c r="K38" s="8"/>
      <c r="L38" s="8"/>
      <c r="M38" s="8"/>
      <c r="N38" s="8"/>
      <c r="O38" s="8"/>
      <c r="P38" s="8"/>
      <c r="Q38" s="8"/>
      <c r="R38" s="8"/>
      <c r="S38" s="8"/>
      <c r="T38" s="8"/>
      <c r="U38" s="8"/>
      <c r="V38" s="8"/>
      <c r="W38" s="8"/>
    </row>
    <row r="39" ht="15.75" customHeight="1">
      <c r="A39" s="8"/>
      <c r="B39" s="8"/>
      <c r="C39" s="8"/>
      <c r="D39" s="8"/>
      <c r="E39" s="8"/>
      <c r="F39" s="8"/>
      <c r="G39" s="8"/>
      <c r="H39" s="8"/>
      <c r="I39" s="8"/>
      <c r="J39" s="8"/>
      <c r="K39" s="8"/>
      <c r="L39" s="8"/>
      <c r="M39" s="8"/>
      <c r="N39" s="8"/>
      <c r="O39" s="8"/>
      <c r="P39" s="8"/>
      <c r="Q39" s="8"/>
      <c r="R39" s="8"/>
      <c r="S39" s="8"/>
      <c r="T39" s="8"/>
      <c r="U39" s="8"/>
      <c r="V39" s="8"/>
      <c r="W39" s="8"/>
    </row>
    <row r="40" ht="15.75" customHeight="1">
      <c r="A40" s="8"/>
      <c r="B40" s="8"/>
      <c r="C40" s="8"/>
      <c r="D40" s="8"/>
      <c r="E40" s="8"/>
      <c r="F40" s="8"/>
      <c r="G40" s="8"/>
      <c r="H40" s="8"/>
      <c r="I40" s="8"/>
      <c r="J40" s="8"/>
      <c r="K40" s="8"/>
      <c r="L40" s="8"/>
      <c r="M40" s="8"/>
      <c r="N40" s="8"/>
      <c r="O40" s="8"/>
      <c r="P40" s="8"/>
      <c r="Q40" s="8"/>
      <c r="R40" s="8"/>
      <c r="S40" s="8"/>
      <c r="T40" s="8"/>
      <c r="U40" s="8"/>
      <c r="V40" s="8"/>
      <c r="W40" s="8"/>
    </row>
    <row r="41" ht="15.75" customHeight="1">
      <c r="A41" s="8"/>
      <c r="B41" s="8"/>
      <c r="C41" s="8"/>
      <c r="D41" s="8"/>
      <c r="E41" s="8"/>
      <c r="F41" s="8"/>
      <c r="G41" s="8"/>
      <c r="H41" s="8"/>
      <c r="I41" s="8"/>
      <c r="J41" s="8"/>
      <c r="K41" s="8"/>
      <c r="L41" s="8"/>
      <c r="M41" s="8"/>
      <c r="N41" s="8"/>
      <c r="O41" s="8"/>
      <c r="P41" s="8"/>
      <c r="Q41" s="8"/>
      <c r="R41" s="8"/>
      <c r="S41" s="8"/>
      <c r="T41" s="8"/>
      <c r="U41" s="8"/>
      <c r="V41" s="8"/>
      <c r="W41" s="8"/>
    </row>
    <row r="42" ht="15.75" customHeight="1">
      <c r="A42" s="8"/>
      <c r="B42" s="8"/>
      <c r="C42" s="8"/>
      <c r="D42" s="8"/>
      <c r="E42" s="8"/>
      <c r="F42" s="8"/>
      <c r="G42" s="8"/>
      <c r="H42" s="8"/>
      <c r="I42" s="8"/>
      <c r="J42" s="8"/>
      <c r="K42" s="8"/>
      <c r="L42" s="8"/>
      <c r="M42" s="8"/>
      <c r="N42" s="8"/>
      <c r="O42" s="8"/>
      <c r="P42" s="8"/>
      <c r="Q42" s="8"/>
      <c r="R42" s="8"/>
      <c r="S42" s="8"/>
      <c r="T42" s="8"/>
      <c r="U42" s="8"/>
      <c r="V42" s="8"/>
      <c r="W42" s="8"/>
    </row>
    <row r="43" ht="15.75" customHeight="1">
      <c r="A43" s="8"/>
      <c r="B43" s="8"/>
      <c r="C43" s="8"/>
      <c r="D43" s="8"/>
      <c r="E43" s="8"/>
      <c r="F43" s="8"/>
      <c r="G43" s="8"/>
      <c r="H43" s="8"/>
      <c r="I43" s="8"/>
      <c r="J43" s="8"/>
      <c r="K43" s="8"/>
      <c r="L43" s="8"/>
      <c r="M43" s="8"/>
      <c r="N43" s="8"/>
      <c r="O43" s="8"/>
      <c r="P43" s="8"/>
      <c r="Q43" s="8"/>
      <c r="R43" s="8"/>
      <c r="S43" s="8"/>
      <c r="T43" s="8"/>
      <c r="U43" s="8"/>
      <c r="V43" s="8"/>
      <c r="W43" s="8"/>
    </row>
    <row r="44" ht="15.75" customHeight="1">
      <c r="A44" s="8"/>
      <c r="B44" s="8"/>
      <c r="C44" s="8"/>
      <c r="D44" s="8"/>
      <c r="E44" s="8"/>
      <c r="F44" s="8"/>
      <c r="G44" s="8"/>
      <c r="H44" s="8"/>
      <c r="I44" s="8"/>
      <c r="J44" s="8"/>
      <c r="K44" s="8"/>
      <c r="L44" s="8"/>
      <c r="M44" s="8"/>
      <c r="N44" s="8"/>
      <c r="O44" s="8"/>
      <c r="P44" s="8"/>
      <c r="Q44" s="8"/>
      <c r="R44" s="8"/>
      <c r="S44" s="8"/>
      <c r="T44" s="8"/>
      <c r="U44" s="8"/>
      <c r="V44" s="8"/>
      <c r="W44" s="8"/>
    </row>
    <row r="45" ht="15.75" customHeight="1">
      <c r="A45" s="8"/>
      <c r="B45" s="8"/>
      <c r="C45" s="8"/>
      <c r="D45" s="8"/>
      <c r="E45" s="8"/>
      <c r="F45" s="8"/>
      <c r="G45" s="8"/>
      <c r="H45" s="8"/>
      <c r="I45" s="8"/>
      <c r="J45" s="8"/>
      <c r="K45" s="8"/>
      <c r="L45" s="8"/>
      <c r="M45" s="8"/>
      <c r="N45" s="8"/>
      <c r="O45" s="8"/>
      <c r="P45" s="8"/>
      <c r="Q45" s="8"/>
      <c r="R45" s="8"/>
      <c r="S45" s="8"/>
      <c r="T45" s="8"/>
      <c r="U45" s="8"/>
      <c r="V45" s="8"/>
      <c r="W45" s="8"/>
    </row>
    <row r="46" ht="15.75" customHeight="1">
      <c r="A46" s="8"/>
      <c r="B46" s="8"/>
      <c r="C46" s="8"/>
      <c r="D46" s="8"/>
      <c r="E46" s="8"/>
      <c r="F46" s="8"/>
      <c r="G46" s="8"/>
      <c r="H46" s="8"/>
      <c r="I46" s="8"/>
      <c r="J46" s="8"/>
      <c r="K46" s="8"/>
      <c r="L46" s="8"/>
      <c r="M46" s="8"/>
      <c r="N46" s="8"/>
      <c r="O46" s="8"/>
      <c r="P46" s="8"/>
      <c r="Q46" s="8"/>
      <c r="R46" s="8"/>
      <c r="S46" s="8"/>
      <c r="T46" s="8"/>
      <c r="U46" s="8"/>
      <c r="V46" s="8"/>
      <c r="W46" s="8"/>
    </row>
    <row r="47" ht="15.75" customHeight="1">
      <c r="A47" s="8"/>
      <c r="B47" s="8"/>
      <c r="C47" s="8"/>
      <c r="D47" s="8"/>
      <c r="E47" s="8"/>
      <c r="F47" s="8"/>
      <c r="G47" s="8"/>
      <c r="H47" s="8"/>
      <c r="I47" s="8"/>
      <c r="J47" s="8"/>
      <c r="K47" s="8"/>
      <c r="L47" s="8"/>
      <c r="M47" s="8"/>
      <c r="N47" s="8"/>
      <c r="O47" s="8"/>
      <c r="P47" s="8"/>
      <c r="Q47" s="8"/>
      <c r="R47" s="8"/>
      <c r="S47" s="8"/>
      <c r="T47" s="8"/>
      <c r="U47" s="8"/>
      <c r="V47" s="8"/>
      <c r="W47" s="8"/>
    </row>
    <row r="48" ht="15.75" customHeight="1">
      <c r="A48" s="8"/>
      <c r="B48" s="8"/>
      <c r="C48" s="8"/>
      <c r="D48" s="8"/>
      <c r="E48" s="8"/>
      <c r="F48" s="8"/>
      <c r="G48" s="8"/>
      <c r="H48" s="8"/>
      <c r="I48" s="8"/>
      <c r="J48" s="8"/>
      <c r="K48" s="8"/>
      <c r="L48" s="8"/>
      <c r="M48" s="8"/>
      <c r="N48" s="8"/>
      <c r="O48" s="8"/>
      <c r="P48" s="8"/>
      <c r="Q48" s="8"/>
      <c r="R48" s="8"/>
      <c r="S48" s="8"/>
      <c r="T48" s="8"/>
      <c r="U48" s="8"/>
      <c r="V48" s="8"/>
      <c r="W48" s="8"/>
    </row>
    <row r="49" ht="15.75" customHeight="1">
      <c r="A49" s="8"/>
      <c r="B49" s="8"/>
      <c r="C49" s="8"/>
      <c r="D49" s="8"/>
      <c r="E49" s="8"/>
      <c r="F49" s="8"/>
      <c r="G49" s="8"/>
      <c r="H49" s="8"/>
      <c r="I49" s="8"/>
      <c r="J49" s="8"/>
      <c r="K49" s="8"/>
      <c r="L49" s="8"/>
      <c r="M49" s="8"/>
      <c r="N49" s="8"/>
      <c r="O49" s="8"/>
      <c r="P49" s="8"/>
      <c r="Q49" s="8"/>
      <c r="R49" s="8"/>
      <c r="S49" s="8"/>
      <c r="T49" s="8"/>
      <c r="U49" s="8"/>
      <c r="V49" s="8"/>
      <c r="W49" s="8"/>
    </row>
    <row r="50" ht="15.75" customHeight="1">
      <c r="A50" t="s" s="17">
        <v>50</v>
      </c>
      <c r="B50" s="8"/>
      <c r="C50" s="8"/>
      <c r="D50" s="8"/>
      <c r="E50" s="8"/>
      <c r="F50" s="8"/>
      <c r="G50" s="8"/>
      <c r="H50" s="8"/>
      <c r="I50" s="8"/>
      <c r="J50" s="8"/>
      <c r="K50" s="8"/>
      <c r="L50" s="8"/>
      <c r="M50" s="8"/>
      <c r="N50" s="8"/>
      <c r="O50" s="8"/>
      <c r="P50" s="8"/>
      <c r="Q50" s="8"/>
      <c r="R50" s="8"/>
      <c r="S50" s="8"/>
      <c r="T50" s="8"/>
      <c r="U50" s="8"/>
      <c r="V50" s="8"/>
      <c r="W50" s="8"/>
    </row>
    <row r="51" ht="15.75" customHeight="1">
      <c r="A51" s="8"/>
      <c r="B51" s="8"/>
      <c r="C51" s="8"/>
      <c r="D51" s="8"/>
      <c r="E51" s="8"/>
      <c r="F51" s="8"/>
      <c r="G51" s="8"/>
      <c r="H51" s="8"/>
      <c r="I51" s="8"/>
      <c r="J51" s="8"/>
      <c r="K51" s="8"/>
      <c r="L51" s="8"/>
      <c r="M51" s="8"/>
      <c r="N51" s="8"/>
      <c r="O51" s="8"/>
      <c r="P51" s="8"/>
      <c r="Q51" s="8"/>
      <c r="R51" s="8"/>
      <c r="S51" s="8"/>
      <c r="T51" s="8"/>
      <c r="U51" s="8"/>
      <c r="V51" s="8"/>
      <c r="W51" s="8"/>
    </row>
    <row r="52" ht="15.75" customHeight="1">
      <c r="A52" t="s" s="17">
        <f>'System Parameters'!A3</f>
        <v>51</v>
      </c>
      <c r="B52" s="51">
        <f>'System Parameters'!B3</f>
        <v>0</v>
      </c>
      <c r="C52" s="51">
        <f>'System Parameters'!C3</f>
        <v>0</v>
      </c>
      <c r="D52" s="51">
        <f>'System Parameters'!D3</f>
        <v>0</v>
      </c>
      <c r="E52" s="8"/>
      <c r="F52" s="8"/>
      <c r="G52" s="8"/>
      <c r="H52" s="8"/>
      <c r="I52" s="8"/>
      <c r="J52" s="8"/>
      <c r="K52" s="8"/>
      <c r="L52" s="8"/>
      <c r="M52" s="8"/>
      <c r="N52" s="8"/>
      <c r="O52" s="8"/>
      <c r="P52" s="8"/>
      <c r="Q52" s="8"/>
      <c r="R52" s="8"/>
      <c r="S52" s="8"/>
      <c r="T52" t="s" s="17">
        <f>'System Parameters'!E3</f>
        <v>52</v>
      </c>
      <c r="U52" s="51">
        <f>'System Parameters'!F3</f>
        <v>0</v>
      </c>
      <c r="V52" s="51">
        <f>'System Parameters'!G3</f>
        <v>0</v>
      </c>
      <c r="W52" s="51">
        <f>'System Parameters'!H3</f>
        <v>0</v>
      </c>
    </row>
    <row r="53" ht="15.75" customHeight="1">
      <c r="A53" s="51">
        <f>'System Parameters'!A4</f>
        <v>0</v>
      </c>
      <c r="B53" t="s" s="17">
        <f>'System Parameters'!B4</f>
        <v>53</v>
      </c>
      <c r="C53" s="51">
        <f>'System Parameters'!C4</f>
        <v>0</v>
      </c>
      <c r="D53" s="51">
        <f>'System Parameters'!D4</f>
        <v>0</v>
      </c>
      <c r="E53" s="8"/>
      <c r="F53" s="8"/>
      <c r="G53" s="8"/>
      <c r="H53" s="8"/>
      <c r="I53" s="8"/>
      <c r="J53" s="8"/>
      <c r="K53" s="8"/>
      <c r="L53" s="8"/>
      <c r="M53" s="8"/>
      <c r="N53" s="8"/>
      <c r="O53" s="8"/>
      <c r="P53" s="8"/>
      <c r="Q53" s="8"/>
      <c r="R53" s="8"/>
      <c r="S53" s="8"/>
      <c r="T53" s="51">
        <f>'System Parameters'!E4</f>
        <v>0</v>
      </c>
      <c r="U53" s="51">
        <f>'System Parameters'!F4</f>
        <v>0</v>
      </c>
      <c r="V53" s="51">
        <f>'System Parameters'!G4</f>
        <v>0</v>
      </c>
      <c r="W53" s="51">
        <f>'System Parameters'!H4</f>
        <v>0</v>
      </c>
    </row>
    <row r="54" ht="15.75" customHeight="1">
      <c r="A54" s="51">
        <f>'System Parameters'!A5</f>
        <v>0</v>
      </c>
      <c r="B54" s="51">
        <f>'System Parameters'!B5</f>
        <v>0</v>
      </c>
      <c r="C54" s="51">
        <f>'System Parameters'!C5</f>
        <v>0</v>
      </c>
      <c r="D54" s="51">
        <f>'System Parameters'!D5</f>
        <v>0</v>
      </c>
      <c r="E54" s="8"/>
      <c r="F54" s="8"/>
      <c r="G54" s="8"/>
      <c r="H54" s="8"/>
      <c r="I54" s="8"/>
      <c r="J54" s="8"/>
      <c r="K54" s="8"/>
      <c r="L54" s="8"/>
      <c r="M54" s="8"/>
      <c r="N54" s="8"/>
      <c r="O54" s="8"/>
      <c r="P54" s="8"/>
      <c r="Q54" s="8"/>
      <c r="R54" s="8"/>
      <c r="S54" s="8"/>
      <c r="T54" t="s" s="17">
        <f>'System Parameters'!E5</f>
        <v>9</v>
      </c>
      <c r="U54" t="s" s="17">
        <f>'System Parameters'!F5</f>
        <v>10</v>
      </c>
      <c r="V54" t="s" s="17">
        <f>'System Parameters'!G5</f>
        <v>11</v>
      </c>
      <c r="W54" s="51">
        <f>'System Parameters'!H5</f>
        <v>0</v>
      </c>
    </row>
    <row r="55" ht="15.75" customHeight="1">
      <c r="A55" t="s" s="17">
        <f>'System Parameters'!A6</f>
        <v>12</v>
      </c>
      <c r="B55" s="51">
        <f>'System Parameters'!B6</f>
        <v>0</v>
      </c>
      <c r="C55" s="51">
        <f>'System Parameters'!C6</f>
        <v>0</v>
      </c>
      <c r="D55" s="51">
        <f>'System Parameters'!D6</f>
        <v>0</v>
      </c>
      <c r="E55" s="8"/>
      <c r="F55" s="8"/>
      <c r="G55" s="8"/>
      <c r="H55" s="8"/>
      <c r="I55" s="8"/>
      <c r="J55" s="8"/>
      <c r="K55" s="8"/>
      <c r="L55" s="8"/>
      <c r="M55" s="8"/>
      <c r="N55" s="8"/>
      <c r="O55" s="8"/>
      <c r="P55" s="8"/>
      <c r="Q55" s="8"/>
      <c r="R55" s="8"/>
      <c r="S55" s="8"/>
      <c r="T55" s="51">
        <f>'System Parameters'!E6</f>
        <v>0</v>
      </c>
      <c r="U55" s="51">
        <f>'System Parameters'!F6</f>
        <v>0</v>
      </c>
      <c r="V55" s="51">
        <f>'System Parameters'!G6</f>
        <v>0</v>
      </c>
      <c r="W55" s="51">
        <f>'System Parameters'!H6</f>
        <v>0</v>
      </c>
    </row>
    <row r="56" ht="15.75" customHeight="1">
      <c r="A56" t="s" s="17">
        <f>'System Parameters'!A7</f>
        <v>13</v>
      </c>
      <c r="B56" s="51">
        <f>'System Parameters'!B7</f>
        <v>323</v>
      </c>
      <c r="C56" t="s" s="17">
        <f>'System Parameters'!C7</f>
        <v>14</v>
      </c>
      <c r="D56" s="51">
        <f>$B56*0.9</f>
        <v>290.7</v>
      </c>
      <c r="E56" s="51">
        <f>$B56</f>
        <v>323</v>
      </c>
      <c r="F56" s="51">
        <f>$B56</f>
        <v>323</v>
      </c>
      <c r="G56" s="51">
        <f>$B56</f>
        <v>323</v>
      </c>
      <c r="H56" s="51">
        <f>$B56</f>
        <v>323</v>
      </c>
      <c r="I56" s="51">
        <f>$B56</f>
        <v>323</v>
      </c>
      <c r="J56" s="51">
        <f>$B56</f>
        <v>323</v>
      </c>
      <c r="K56" s="51">
        <f>$B56</f>
        <v>323</v>
      </c>
      <c r="L56" s="51">
        <f>$B56</f>
        <v>323</v>
      </c>
      <c r="M56" s="51">
        <f>$B56</f>
        <v>323</v>
      </c>
      <c r="N56" s="51">
        <f>$B56</f>
        <v>323</v>
      </c>
      <c r="O56" s="51">
        <f>$B56</f>
        <v>323</v>
      </c>
      <c r="P56" s="8"/>
      <c r="Q56" s="8"/>
      <c r="R56" s="8"/>
      <c r="S56" s="8"/>
      <c r="T56" s="43">
        <f>'System Parameters'!E7</f>
        <v>0</v>
      </c>
      <c r="U56" s="43">
        <f>'System Parameters'!F7</f>
        <v>0.8</v>
      </c>
      <c r="V56" s="43">
        <f>'System Parameters'!G7</f>
        <v>0</v>
      </c>
      <c r="W56" s="51">
        <f>'System Parameters'!H7</f>
        <v>0</v>
      </c>
    </row>
    <row r="57" ht="15.75" customHeight="1">
      <c r="A57" t="s" s="17">
        <f>'System Parameters'!A8</f>
        <v>15</v>
      </c>
      <c r="B57" s="51">
        <f>'System Parameters'!B8</f>
        <v>10</v>
      </c>
      <c r="C57" t="s" s="17">
        <f>'System Parameters'!C8</f>
        <v>14</v>
      </c>
      <c r="D57" s="51">
        <f>$B57</f>
        <v>10</v>
      </c>
      <c r="E57" s="51">
        <f>$B57*0.9</f>
        <v>9</v>
      </c>
      <c r="F57" s="51">
        <f>$B57</f>
        <v>10</v>
      </c>
      <c r="G57" s="51">
        <f>$B57</f>
        <v>10</v>
      </c>
      <c r="H57" s="51">
        <f>$B57</f>
        <v>10</v>
      </c>
      <c r="I57" s="51">
        <f>$B57</f>
        <v>10</v>
      </c>
      <c r="J57" s="51">
        <f>$B57</f>
        <v>10</v>
      </c>
      <c r="K57" s="51">
        <f>$B57</f>
        <v>10</v>
      </c>
      <c r="L57" s="51">
        <f>$B57</f>
        <v>10</v>
      </c>
      <c r="M57" s="51">
        <f>$B57</f>
        <v>10</v>
      </c>
      <c r="N57" s="51">
        <f>$B57</f>
        <v>10</v>
      </c>
      <c r="O57" s="51">
        <f>$B57</f>
        <v>10</v>
      </c>
      <c r="P57" s="8"/>
      <c r="Q57" s="8"/>
      <c r="R57" s="8"/>
      <c r="S57" s="8"/>
      <c r="T57" s="43">
        <f>'System Parameters'!E8</f>
        <v>0</v>
      </c>
      <c r="U57" s="43">
        <f>'System Parameters'!F8</f>
        <v>0.2</v>
      </c>
      <c r="V57" s="43">
        <f>'System Parameters'!G8</f>
        <v>0</v>
      </c>
      <c r="W57" s="51">
        <f>'System Parameters'!H8</f>
        <v>0</v>
      </c>
    </row>
    <row r="58" ht="15.75" customHeight="1">
      <c r="A58" t="s" s="17">
        <f>'System Parameters'!A9</f>
        <v>16</v>
      </c>
      <c r="B58" s="51">
        <f>'System Parameters'!B9</f>
        <v>0.0532</v>
      </c>
      <c r="C58" t="s" s="17">
        <f>'System Parameters'!C9</f>
        <v>14</v>
      </c>
      <c r="D58" s="51">
        <f>$B58</f>
        <v>0.0532</v>
      </c>
      <c r="E58" s="51">
        <f>$B58</f>
        <v>0.0532</v>
      </c>
      <c r="F58" s="51">
        <f>$B58*0.9</f>
        <v>0.04788</v>
      </c>
      <c r="G58" s="51">
        <f>$B58</f>
        <v>0.0532</v>
      </c>
      <c r="H58" s="51">
        <f>$B58</f>
        <v>0.0532</v>
      </c>
      <c r="I58" s="51">
        <f>$B58</f>
        <v>0.0532</v>
      </c>
      <c r="J58" s="51">
        <f>$B58</f>
        <v>0.0532</v>
      </c>
      <c r="K58" s="51">
        <f>$B58</f>
        <v>0.0532</v>
      </c>
      <c r="L58" s="51">
        <f>$B58</f>
        <v>0.0532</v>
      </c>
      <c r="M58" s="51">
        <f>$B58</f>
        <v>0.0532</v>
      </c>
      <c r="N58" s="51">
        <f>$B58</f>
        <v>0.0532</v>
      </c>
      <c r="O58" s="51">
        <f>$B58</f>
        <v>0.0532</v>
      </c>
      <c r="P58" s="8"/>
      <c r="Q58" s="8"/>
      <c r="R58" s="8"/>
      <c r="S58" s="8"/>
      <c r="T58" s="43">
        <f>'System Parameters'!E9</f>
        <v>1</v>
      </c>
      <c r="U58" s="43">
        <f>'System Parameters'!F9</f>
        <v>0</v>
      </c>
      <c r="V58" s="43">
        <f>'System Parameters'!G9</f>
        <v>0</v>
      </c>
      <c r="W58" s="51">
        <f>'System Parameters'!H9</f>
        <v>0</v>
      </c>
    </row>
    <row r="59" ht="15.75" customHeight="1">
      <c r="A59" s="51">
        <f>'System Parameters'!A10</f>
        <v>0</v>
      </c>
      <c r="B59" s="51">
        <f>'System Parameters'!B10</f>
        <v>0</v>
      </c>
      <c r="C59" s="51">
        <f>'System Parameters'!C10</f>
        <v>0</v>
      </c>
      <c r="D59" s="51">
        <f>$B59</f>
        <v>0</v>
      </c>
      <c r="E59" s="51">
        <f>$B59</f>
        <v>0</v>
      </c>
      <c r="F59" s="51">
        <f>$B59</f>
        <v>0</v>
      </c>
      <c r="G59" s="51">
        <f>$B59</f>
        <v>0</v>
      </c>
      <c r="H59" s="51">
        <f>$B59</f>
        <v>0</v>
      </c>
      <c r="I59" s="51">
        <f>$B59</f>
        <v>0</v>
      </c>
      <c r="J59" s="51">
        <f>$B59</f>
        <v>0</v>
      </c>
      <c r="K59" s="51">
        <f>$B59</f>
        <v>0</v>
      </c>
      <c r="L59" s="51">
        <f>$B59</f>
        <v>0</v>
      </c>
      <c r="M59" s="51">
        <f>$B59</f>
        <v>0</v>
      </c>
      <c r="N59" s="51">
        <f>$B59</f>
        <v>0</v>
      </c>
      <c r="O59" s="51">
        <f>$B59</f>
        <v>0</v>
      </c>
      <c r="P59" s="8"/>
      <c r="Q59" s="8"/>
      <c r="R59" s="8"/>
      <c r="S59" s="8"/>
      <c r="T59" s="51">
        <f>'System Parameters'!E10</f>
        <v>0</v>
      </c>
      <c r="U59" s="51">
        <f>'System Parameters'!F10</f>
        <v>0</v>
      </c>
      <c r="V59" s="51">
        <f>'System Parameters'!G10</f>
        <v>0</v>
      </c>
      <c r="W59" s="51">
        <f>'System Parameters'!H10</f>
        <v>0</v>
      </c>
    </row>
    <row r="60" ht="15.75" customHeight="1">
      <c r="A60" t="s" s="17">
        <f>'System Parameters'!A11</f>
        <v>17</v>
      </c>
      <c r="B60" s="51">
        <f>'System Parameters'!B11</f>
        <v>0</v>
      </c>
      <c r="C60" s="51">
        <f>'System Parameters'!C11</f>
        <v>0</v>
      </c>
      <c r="D60" s="51">
        <f>$B60</f>
        <v>0</v>
      </c>
      <c r="E60" s="51">
        <f>$B60</f>
        <v>0</v>
      </c>
      <c r="F60" s="51">
        <f>$B60</f>
        <v>0</v>
      </c>
      <c r="G60" s="51">
        <f>$B60</f>
        <v>0</v>
      </c>
      <c r="H60" s="51">
        <f>$B60</f>
        <v>0</v>
      </c>
      <c r="I60" s="51">
        <f>$B60</f>
        <v>0</v>
      </c>
      <c r="J60" s="51">
        <f>$B60</f>
        <v>0</v>
      </c>
      <c r="K60" s="51">
        <f>$B60</f>
        <v>0</v>
      </c>
      <c r="L60" s="51">
        <f>$B60</f>
        <v>0</v>
      </c>
      <c r="M60" s="51">
        <f>$B60</f>
        <v>0</v>
      </c>
      <c r="N60" s="51">
        <f>$B60</f>
        <v>0</v>
      </c>
      <c r="O60" s="51">
        <f>$B60</f>
        <v>0</v>
      </c>
      <c r="P60" s="8"/>
      <c r="Q60" s="8"/>
      <c r="R60" s="8"/>
      <c r="S60" s="8"/>
      <c r="T60" s="51">
        <f>'System Parameters'!E11</f>
        <v>0</v>
      </c>
      <c r="U60" s="51">
        <f>'System Parameters'!F11</f>
        <v>0</v>
      </c>
      <c r="V60" s="51">
        <f>'System Parameters'!G11</f>
        <v>0</v>
      </c>
      <c r="W60" s="51">
        <f>'System Parameters'!H11</f>
        <v>0</v>
      </c>
    </row>
    <row r="61" ht="15.75" customHeight="1">
      <c r="A61" t="s" s="17">
        <f>'System Parameters'!A12</f>
        <v>18</v>
      </c>
      <c r="B61" s="51">
        <f>'System Parameters'!B12</f>
        <v>66</v>
      </c>
      <c r="C61" t="s" s="17">
        <f>'System Parameters'!C12</f>
        <v>14</v>
      </c>
      <c r="D61" s="51">
        <f>$B61</f>
        <v>66</v>
      </c>
      <c r="E61" s="51">
        <f>$B61</f>
        <v>66</v>
      </c>
      <c r="F61" s="51">
        <f>$B61</f>
        <v>66</v>
      </c>
      <c r="G61" s="51">
        <f>$B61*0.9</f>
        <v>59.4</v>
      </c>
      <c r="H61" s="51">
        <f>$B61</f>
        <v>66</v>
      </c>
      <c r="I61" s="51">
        <f>$B61</f>
        <v>66</v>
      </c>
      <c r="J61" s="51">
        <f>$B61</f>
        <v>66</v>
      </c>
      <c r="K61" s="51">
        <f>$B61</f>
        <v>66</v>
      </c>
      <c r="L61" s="51">
        <f>$B61</f>
        <v>66</v>
      </c>
      <c r="M61" s="51">
        <f>$B61</f>
        <v>66</v>
      </c>
      <c r="N61" s="51">
        <f>$B61</f>
        <v>66</v>
      </c>
      <c r="O61" s="51">
        <f>$B61</f>
        <v>66</v>
      </c>
      <c r="P61" s="8"/>
      <c r="Q61" s="8"/>
      <c r="R61" s="8"/>
      <c r="S61" s="8"/>
      <c r="T61" s="43">
        <f>'System Parameters'!E12</f>
        <v>0</v>
      </c>
      <c r="U61" s="43">
        <f>'System Parameters'!F12</f>
        <v>1</v>
      </c>
      <c r="V61" s="43">
        <f>'System Parameters'!G12</f>
        <v>0</v>
      </c>
      <c r="W61" s="51">
        <f>'System Parameters'!H12</f>
        <v>0</v>
      </c>
    </row>
    <row r="62" ht="15.75" customHeight="1">
      <c r="A62" t="s" s="17">
        <f>'System Parameters'!A15</f>
        <v>20</v>
      </c>
      <c r="B62" s="51">
        <f>'System Parameters'!B15</f>
        <v>2.5</v>
      </c>
      <c r="C62" t="s" s="17">
        <f>'System Parameters'!C15</f>
        <v>14</v>
      </c>
      <c r="D62" s="51">
        <f>$B62</f>
        <v>2.5</v>
      </c>
      <c r="E62" s="51">
        <f>$B62</f>
        <v>2.5</v>
      </c>
      <c r="F62" s="51">
        <f>$B62</f>
        <v>2.5</v>
      </c>
      <c r="G62" s="51">
        <f>$B62</f>
        <v>2.5</v>
      </c>
      <c r="H62" s="51">
        <f>$B62</f>
        <v>2.5</v>
      </c>
      <c r="I62" s="51">
        <f>$B62</f>
        <v>2.5</v>
      </c>
      <c r="J62" s="51">
        <f>$B62</f>
        <v>2.5</v>
      </c>
      <c r="K62" s="51">
        <f>$B62</f>
        <v>2.5</v>
      </c>
      <c r="L62" s="51">
        <f>$B62</f>
        <v>2.5</v>
      </c>
      <c r="M62" s="51">
        <f>$B62</f>
        <v>2.5</v>
      </c>
      <c r="N62" s="51">
        <f>$B62</f>
        <v>2.5</v>
      </c>
      <c r="O62" s="51">
        <f>$B62</f>
        <v>2.5</v>
      </c>
      <c r="P62" s="8"/>
      <c r="Q62" s="8"/>
      <c r="R62" s="8"/>
      <c r="S62" s="8"/>
      <c r="T62" s="43">
        <f>'System Parameters'!E15</f>
        <v>0</v>
      </c>
      <c r="U62" s="43">
        <f>'System Parameters'!F15</f>
        <v>0.5</v>
      </c>
      <c r="V62" s="43">
        <f>'System Parameters'!G15</f>
        <v>0</v>
      </c>
      <c r="W62" s="51">
        <f>'System Parameters'!H15</f>
        <v>0</v>
      </c>
    </row>
    <row r="63" ht="15.75" customHeight="1">
      <c r="A63" s="51">
        <f>'System Parameters'!A17</f>
        <v>0</v>
      </c>
      <c r="B63" s="51">
        <f>'System Parameters'!B17</f>
        <v>0</v>
      </c>
      <c r="C63" s="51">
        <f>'System Parameters'!C17</f>
        <v>0</v>
      </c>
      <c r="D63" s="51">
        <f>$B63</f>
        <v>0</v>
      </c>
      <c r="E63" s="51">
        <f>$B63</f>
        <v>0</v>
      </c>
      <c r="F63" s="51">
        <f>$B63</f>
        <v>0</v>
      </c>
      <c r="G63" s="51">
        <f>$B63</f>
        <v>0</v>
      </c>
      <c r="H63" s="51">
        <f>$B63</f>
        <v>0</v>
      </c>
      <c r="I63" s="51">
        <f>$B63</f>
        <v>0</v>
      </c>
      <c r="J63" s="51">
        <f>$B63</f>
        <v>0</v>
      </c>
      <c r="K63" s="51">
        <f>$B63</f>
        <v>0</v>
      </c>
      <c r="L63" s="51">
        <f>$B63</f>
        <v>0</v>
      </c>
      <c r="M63" s="51">
        <f>$B63</f>
        <v>0</v>
      </c>
      <c r="N63" s="51">
        <f>$B63</f>
        <v>0</v>
      </c>
      <c r="O63" s="51">
        <f>$B63</f>
        <v>0</v>
      </c>
      <c r="P63" s="8"/>
      <c r="Q63" s="8"/>
      <c r="R63" s="8"/>
      <c r="S63" s="8"/>
      <c r="T63" s="51">
        <f>'System Parameters'!E17</f>
        <v>0</v>
      </c>
      <c r="U63" s="51">
        <f>'System Parameters'!F17</f>
        <v>0</v>
      </c>
      <c r="V63" s="51">
        <f>'System Parameters'!G17</f>
        <v>0</v>
      </c>
      <c r="W63" s="51">
        <f>'System Parameters'!H17</f>
        <v>0</v>
      </c>
    </row>
    <row r="64" ht="15.75" customHeight="1">
      <c r="A64" t="s" s="17">
        <f>'System Parameters'!A18</f>
        <v>22</v>
      </c>
      <c r="B64" s="51">
        <f>'System Parameters'!B18</f>
        <v>0</v>
      </c>
      <c r="C64" s="51">
        <f>'System Parameters'!C18</f>
        <v>0</v>
      </c>
      <c r="D64" s="51">
        <f>$B64</f>
        <v>0</v>
      </c>
      <c r="E64" s="51">
        <f>$B64</f>
        <v>0</v>
      </c>
      <c r="F64" s="51">
        <f>$B64</f>
        <v>0</v>
      </c>
      <c r="G64" s="51">
        <f>$B64</f>
        <v>0</v>
      </c>
      <c r="H64" s="51">
        <f>$B64</f>
        <v>0</v>
      </c>
      <c r="I64" s="51">
        <f>$B64</f>
        <v>0</v>
      </c>
      <c r="J64" s="51">
        <f>$B64</f>
        <v>0</v>
      </c>
      <c r="K64" s="51">
        <f>$B64</f>
        <v>0</v>
      </c>
      <c r="L64" s="51">
        <f>$B64</f>
        <v>0</v>
      </c>
      <c r="M64" s="51">
        <f>$B64</f>
        <v>0</v>
      </c>
      <c r="N64" s="51">
        <f>$B64</f>
        <v>0</v>
      </c>
      <c r="O64" s="51">
        <f>$B64</f>
        <v>0</v>
      </c>
      <c r="P64" s="8"/>
      <c r="Q64" s="8"/>
      <c r="R64" s="8"/>
      <c r="S64" s="8"/>
      <c r="T64" s="51">
        <f>'System Parameters'!E18</f>
        <v>0</v>
      </c>
      <c r="U64" s="51">
        <f>'System Parameters'!F18</f>
        <v>0</v>
      </c>
      <c r="V64" s="51">
        <f>'System Parameters'!G18</f>
        <v>0</v>
      </c>
      <c r="W64" s="51">
        <f>'System Parameters'!H18</f>
        <v>0</v>
      </c>
    </row>
    <row r="65" ht="15.75" customHeight="1">
      <c r="A65" t="s" s="17">
        <f>'System Parameters'!A19</f>
        <v>18</v>
      </c>
      <c r="B65" s="51">
        <f>'System Parameters'!B19</f>
        <v>12.21</v>
      </c>
      <c r="C65" t="s" s="17">
        <f>'System Parameters'!C19</f>
        <v>14</v>
      </c>
      <c r="D65" s="51">
        <f>$B65</f>
        <v>12.21</v>
      </c>
      <c r="E65" s="51">
        <f>$B65</f>
        <v>12.21</v>
      </c>
      <c r="F65" s="51">
        <f>$B65</f>
        <v>12.21</v>
      </c>
      <c r="G65" s="51">
        <f>$B65</f>
        <v>12.21</v>
      </c>
      <c r="H65" s="51">
        <f>$B65*0.9</f>
        <v>10.989</v>
      </c>
      <c r="I65" s="51">
        <f>$B65</f>
        <v>12.21</v>
      </c>
      <c r="J65" s="51">
        <f>$B65</f>
        <v>12.21</v>
      </c>
      <c r="K65" s="51">
        <f>$B65</f>
        <v>12.21</v>
      </c>
      <c r="L65" s="51">
        <f>$B65</f>
        <v>12.21</v>
      </c>
      <c r="M65" s="51">
        <f>$B65</f>
        <v>12.21</v>
      </c>
      <c r="N65" s="51">
        <f>$B65</f>
        <v>12.21</v>
      </c>
      <c r="O65" s="51">
        <f>$B65</f>
        <v>12.21</v>
      </c>
      <c r="P65" s="8"/>
      <c r="Q65" s="8"/>
      <c r="R65" s="8"/>
      <c r="S65" s="8"/>
      <c r="T65" s="43">
        <f>'System Parameters'!E19</f>
        <v>0</v>
      </c>
      <c r="U65" s="43">
        <f>'System Parameters'!F19</f>
        <v>0.9</v>
      </c>
      <c r="V65" s="43">
        <f>'System Parameters'!G19</f>
        <v>0</v>
      </c>
      <c r="W65" s="51">
        <f>'System Parameters'!H19</f>
        <v>0</v>
      </c>
    </row>
    <row r="66" ht="15.75" customHeight="1">
      <c r="A66" t="s" s="17">
        <f>'System Parameters'!A20</f>
        <v>15</v>
      </c>
      <c r="B66" s="51">
        <f>'System Parameters'!B20</f>
        <v>0.264</v>
      </c>
      <c r="C66" t="s" s="17">
        <f>'System Parameters'!C20</f>
        <v>14</v>
      </c>
      <c r="D66" s="51">
        <f>$B66</f>
        <v>0.264</v>
      </c>
      <c r="E66" s="51">
        <f>$B66</f>
        <v>0.264</v>
      </c>
      <c r="F66" s="51">
        <f>$B66</f>
        <v>0.264</v>
      </c>
      <c r="G66" s="51">
        <f>$B66</f>
        <v>0.264</v>
      </c>
      <c r="H66" s="51">
        <f>$B66</f>
        <v>0.264</v>
      </c>
      <c r="I66" s="51">
        <f>$B66*0.9</f>
        <v>0.2376</v>
      </c>
      <c r="J66" s="51">
        <f>$B66</f>
        <v>0.264</v>
      </c>
      <c r="K66" s="51">
        <f>$B66</f>
        <v>0.264</v>
      </c>
      <c r="L66" s="51">
        <f>$B66</f>
        <v>0.264</v>
      </c>
      <c r="M66" s="51">
        <f>$B66</f>
        <v>0.264</v>
      </c>
      <c r="N66" s="51">
        <f>$B66</f>
        <v>0.264</v>
      </c>
      <c r="O66" s="51">
        <f>$B66</f>
        <v>0.264</v>
      </c>
      <c r="P66" s="8"/>
      <c r="Q66" s="8"/>
      <c r="R66" s="8"/>
      <c r="S66" s="8"/>
      <c r="T66" s="43">
        <f>'System Parameters'!E20</f>
        <v>0</v>
      </c>
      <c r="U66" s="43">
        <f>'System Parameters'!F20</f>
        <v>0.1</v>
      </c>
      <c r="V66" s="43">
        <f>'System Parameters'!G20</f>
        <v>0</v>
      </c>
      <c r="W66" s="51">
        <f>'System Parameters'!H20</f>
        <v>0</v>
      </c>
    </row>
    <row r="67" ht="15.75" customHeight="1">
      <c r="A67" t="s" s="17">
        <f>'System Parameters'!A21</f>
        <v>23</v>
      </c>
      <c r="B67" s="51">
        <f>'System Parameters'!B21</f>
        <v>0.00033</v>
      </c>
      <c r="C67" t="s" s="17">
        <f>'System Parameters'!C21</f>
        <v>14</v>
      </c>
      <c r="D67" s="51">
        <f>$B67</f>
        <v>0.00033</v>
      </c>
      <c r="E67" s="51">
        <f>$B67</f>
        <v>0.00033</v>
      </c>
      <c r="F67" s="51">
        <f>$B67</f>
        <v>0.00033</v>
      </c>
      <c r="G67" s="51">
        <f>$B67</f>
        <v>0.00033</v>
      </c>
      <c r="H67" s="51">
        <f>$B67</f>
        <v>0.00033</v>
      </c>
      <c r="I67" s="51">
        <f>$B67</f>
        <v>0.00033</v>
      </c>
      <c r="J67" s="51">
        <f>$B67*0.9</f>
        <v>0.000297</v>
      </c>
      <c r="K67" s="51">
        <f>$B67</f>
        <v>0.00033</v>
      </c>
      <c r="L67" s="51">
        <f>$B67</f>
        <v>0.00033</v>
      </c>
      <c r="M67" s="51">
        <f>$B67</f>
        <v>0.00033</v>
      </c>
      <c r="N67" s="51">
        <f>$B67</f>
        <v>0.00033</v>
      </c>
      <c r="O67" s="51">
        <f>$B67</f>
        <v>0.00033</v>
      </c>
      <c r="P67" s="8"/>
      <c r="Q67" s="8"/>
      <c r="R67" s="8"/>
      <c r="S67" s="8"/>
      <c r="T67" s="43">
        <f>'System Parameters'!E21</f>
        <v>1</v>
      </c>
      <c r="U67" s="43">
        <f>'System Parameters'!F21</f>
        <v>0</v>
      </c>
      <c r="V67" s="43">
        <f>'System Parameters'!G21</f>
        <v>0</v>
      </c>
      <c r="W67" s="51">
        <f>'System Parameters'!H21</f>
        <v>0</v>
      </c>
    </row>
    <row r="68" ht="15.75" customHeight="1">
      <c r="A68" s="51">
        <f>'System Parameters'!A22</f>
        <v>0</v>
      </c>
      <c r="B68" s="51">
        <f>'System Parameters'!B22</f>
        <v>0</v>
      </c>
      <c r="C68" s="51">
        <f>'System Parameters'!C22</f>
        <v>0</v>
      </c>
      <c r="D68" s="51">
        <f>$B68</f>
        <v>0</v>
      </c>
      <c r="E68" s="51">
        <f>$B68</f>
        <v>0</v>
      </c>
      <c r="F68" s="51">
        <f>$B68</f>
        <v>0</v>
      </c>
      <c r="G68" s="51">
        <f>$B68</f>
        <v>0</v>
      </c>
      <c r="H68" s="51">
        <f>$B68</f>
        <v>0</v>
      </c>
      <c r="I68" s="51">
        <f>$B68</f>
        <v>0</v>
      </c>
      <c r="J68" s="51">
        <f>$B68</f>
        <v>0</v>
      </c>
      <c r="K68" s="51">
        <f>$B68</f>
        <v>0</v>
      </c>
      <c r="L68" s="51">
        <f>$B68</f>
        <v>0</v>
      </c>
      <c r="M68" s="51">
        <f>$B68</f>
        <v>0</v>
      </c>
      <c r="N68" s="51">
        <f>$B68</f>
        <v>0</v>
      </c>
      <c r="O68" s="51">
        <f>$B68</f>
        <v>0</v>
      </c>
      <c r="P68" s="8"/>
      <c r="Q68" s="8"/>
      <c r="R68" s="8"/>
      <c r="S68" s="8"/>
      <c r="T68" s="51">
        <f>'System Parameters'!E22</f>
        <v>0</v>
      </c>
      <c r="U68" s="51">
        <f>'System Parameters'!F22</f>
        <v>0</v>
      </c>
      <c r="V68" s="51">
        <f>'System Parameters'!G22</f>
        <v>0</v>
      </c>
      <c r="W68" s="51">
        <f>'System Parameters'!H22</f>
        <v>0</v>
      </c>
    </row>
    <row r="69" ht="15.75" customHeight="1">
      <c r="A69" t="s" s="17">
        <f>'System Parameters'!A23</f>
        <v>54</v>
      </c>
      <c r="B69" s="51">
        <f>'System Parameters'!B23</f>
        <v>0</v>
      </c>
      <c r="C69" s="51">
        <f>'System Parameters'!C23</f>
        <v>0</v>
      </c>
      <c r="D69" s="51">
        <f>$B69</f>
        <v>0</v>
      </c>
      <c r="E69" s="51">
        <f>$B69</f>
        <v>0</v>
      </c>
      <c r="F69" s="51">
        <f>$B69</f>
        <v>0</v>
      </c>
      <c r="G69" s="51">
        <f>$B69</f>
        <v>0</v>
      </c>
      <c r="H69" s="51">
        <f>$B69</f>
        <v>0</v>
      </c>
      <c r="I69" s="51">
        <f>$B69</f>
        <v>0</v>
      </c>
      <c r="J69" s="51">
        <f>$B69</f>
        <v>0</v>
      </c>
      <c r="K69" s="51">
        <f>$B69</f>
        <v>0</v>
      </c>
      <c r="L69" s="51">
        <f>$B69</f>
        <v>0</v>
      </c>
      <c r="M69" s="51">
        <f>$B69</f>
        <v>0</v>
      </c>
      <c r="N69" s="51">
        <f>$B69</f>
        <v>0</v>
      </c>
      <c r="O69" s="51">
        <f>$B69</f>
        <v>0</v>
      </c>
      <c r="P69" s="8"/>
      <c r="Q69" s="8"/>
      <c r="R69" s="8"/>
      <c r="S69" s="8"/>
      <c r="T69" s="51">
        <f>'System Parameters'!E23</f>
        <v>0</v>
      </c>
      <c r="U69" s="51">
        <f>'System Parameters'!F23</f>
        <v>0</v>
      </c>
      <c r="V69" s="51">
        <f>'System Parameters'!G23</f>
        <v>0</v>
      </c>
      <c r="W69" s="51">
        <f>'System Parameters'!H23</f>
        <v>0</v>
      </c>
    </row>
    <row r="70" ht="15.75" customHeight="1">
      <c r="A70" t="s" s="17">
        <f>'System Parameters'!A24</f>
        <v>18</v>
      </c>
      <c r="B70" s="51">
        <f>'System Parameters'!B24</f>
        <v>0</v>
      </c>
      <c r="C70" t="s" s="17">
        <f>'System Parameters'!C24</f>
        <v>14</v>
      </c>
      <c r="D70" s="51">
        <f>$B70</f>
        <v>0</v>
      </c>
      <c r="E70" s="51">
        <f>$B70</f>
        <v>0</v>
      </c>
      <c r="F70" s="51">
        <f>$B70</f>
        <v>0</v>
      </c>
      <c r="G70" s="51">
        <f>$B70</f>
        <v>0</v>
      </c>
      <c r="H70" s="51">
        <f>$B70</f>
        <v>0</v>
      </c>
      <c r="I70" s="51">
        <f>$B70</f>
        <v>0</v>
      </c>
      <c r="J70" s="51">
        <f>$B70</f>
        <v>0</v>
      </c>
      <c r="K70" s="51">
        <f>$B70*0.9</f>
        <v>0</v>
      </c>
      <c r="L70" s="51">
        <f>$B70</f>
        <v>0</v>
      </c>
      <c r="M70" s="51">
        <f>$B70</f>
        <v>0</v>
      </c>
      <c r="N70" s="51">
        <f>$B70</f>
        <v>0</v>
      </c>
      <c r="O70" s="51">
        <f>$B70</f>
        <v>0</v>
      </c>
      <c r="P70" s="8"/>
      <c r="Q70" s="8"/>
      <c r="R70" s="8"/>
      <c r="S70" s="8"/>
      <c r="T70" s="43">
        <f>'System Parameters'!E24</f>
        <v>0</v>
      </c>
      <c r="U70" s="43">
        <f>'System Parameters'!F24</f>
        <v>0</v>
      </c>
      <c r="V70" s="43">
        <f>'System Parameters'!G24</f>
        <v>0</v>
      </c>
      <c r="W70" s="51">
        <f>'System Parameters'!H24</f>
        <v>0</v>
      </c>
    </row>
    <row r="71" ht="15.75" customHeight="1">
      <c r="A71" t="s" s="17">
        <f>'System Parameters'!A25</f>
        <v>25</v>
      </c>
      <c r="B71" s="51">
        <f>'System Parameters'!B25</f>
        <v>0</v>
      </c>
      <c r="C71" t="s" s="17">
        <f>'System Parameters'!C25</f>
        <v>14</v>
      </c>
      <c r="D71" s="51">
        <f>$B71</f>
        <v>0</v>
      </c>
      <c r="E71" s="51">
        <f>$B71</f>
        <v>0</v>
      </c>
      <c r="F71" s="51">
        <f>$B71</f>
        <v>0</v>
      </c>
      <c r="G71" s="51">
        <f>$B71</f>
        <v>0</v>
      </c>
      <c r="H71" s="51">
        <f>$B71</f>
        <v>0</v>
      </c>
      <c r="I71" s="51">
        <f>$B71</f>
        <v>0</v>
      </c>
      <c r="J71" s="51">
        <f>$B71</f>
        <v>0</v>
      </c>
      <c r="K71" s="51">
        <f>$B71</f>
        <v>0</v>
      </c>
      <c r="L71" s="51">
        <f>$B71*0.9</f>
        <v>0</v>
      </c>
      <c r="M71" s="51">
        <f>$B71</f>
        <v>0</v>
      </c>
      <c r="N71" s="51">
        <f>$B71</f>
        <v>0</v>
      </c>
      <c r="O71" s="51">
        <f>$B71</f>
        <v>0</v>
      </c>
      <c r="P71" s="8"/>
      <c r="Q71" s="8"/>
      <c r="R71" s="8"/>
      <c r="S71" s="8"/>
      <c r="T71" s="43">
        <f>'System Parameters'!E25</f>
        <v>1</v>
      </c>
      <c r="U71" s="43">
        <f>'System Parameters'!F25</f>
        <v>1</v>
      </c>
      <c r="V71" s="43">
        <f>'System Parameters'!G25</f>
        <v>0</v>
      </c>
      <c r="W71" s="51">
        <f>'System Parameters'!H25</f>
        <v>0</v>
      </c>
    </row>
    <row r="72" ht="15.75" customHeight="1">
      <c r="A72" s="51">
        <f>'System Parameters'!A26</f>
        <v>0</v>
      </c>
      <c r="B72" s="51">
        <f>'System Parameters'!B26</f>
        <v>0</v>
      </c>
      <c r="C72" s="51">
        <f>'System Parameters'!C26</f>
        <v>0</v>
      </c>
      <c r="D72" s="51">
        <f>$B72</f>
        <v>0</v>
      </c>
      <c r="E72" s="51">
        <f>$B72</f>
        <v>0</v>
      </c>
      <c r="F72" s="51">
        <f>$B72</f>
        <v>0</v>
      </c>
      <c r="G72" s="51">
        <f>$B72</f>
        <v>0</v>
      </c>
      <c r="H72" s="51">
        <f>$B72</f>
        <v>0</v>
      </c>
      <c r="I72" s="51">
        <f>$B72</f>
        <v>0</v>
      </c>
      <c r="J72" s="51">
        <f>$B72</f>
        <v>0</v>
      </c>
      <c r="K72" s="51">
        <f>$B72</f>
        <v>0</v>
      </c>
      <c r="L72" s="51">
        <f>$B72</f>
        <v>0</v>
      </c>
      <c r="M72" s="51">
        <f>$B72</f>
        <v>0</v>
      </c>
      <c r="N72" s="51">
        <f>$B72</f>
        <v>0</v>
      </c>
      <c r="O72" s="51">
        <f>$B72</f>
        <v>0</v>
      </c>
      <c r="P72" s="8"/>
      <c r="Q72" s="8"/>
      <c r="R72" s="8"/>
      <c r="S72" s="8"/>
      <c r="T72" s="51">
        <f>'System Parameters'!E26</f>
        <v>0</v>
      </c>
      <c r="U72" s="51">
        <f>'System Parameters'!F26</f>
        <v>0</v>
      </c>
      <c r="V72" s="51">
        <f>'System Parameters'!G26</f>
        <v>0</v>
      </c>
      <c r="W72" s="51">
        <f>'System Parameters'!H26</f>
        <v>0</v>
      </c>
    </row>
    <row r="73" ht="15.75" customHeight="1">
      <c r="A73" t="s" s="17">
        <f>'System Parameters'!A27</f>
        <v>55</v>
      </c>
      <c r="B73" s="51">
        <f>'System Parameters'!B27</f>
        <v>0</v>
      </c>
      <c r="C73" s="51">
        <f>'System Parameters'!C27</f>
        <v>0</v>
      </c>
      <c r="D73" s="51">
        <f>$B73</f>
        <v>0</v>
      </c>
      <c r="E73" s="51">
        <f>$B73</f>
        <v>0</v>
      </c>
      <c r="F73" s="51">
        <f>$B73</f>
        <v>0</v>
      </c>
      <c r="G73" s="51">
        <f>$B73</f>
        <v>0</v>
      </c>
      <c r="H73" s="51">
        <f>$B73</f>
        <v>0</v>
      </c>
      <c r="I73" s="51">
        <f>$B73</f>
        <v>0</v>
      </c>
      <c r="J73" s="51">
        <f>$B73</f>
        <v>0</v>
      </c>
      <c r="K73" s="51">
        <f>$B73</f>
        <v>0</v>
      </c>
      <c r="L73" s="51">
        <f>$B73</f>
        <v>0</v>
      </c>
      <c r="M73" s="51">
        <f>$B73</f>
        <v>0</v>
      </c>
      <c r="N73" s="51">
        <f>$B73</f>
        <v>0</v>
      </c>
      <c r="O73" s="51">
        <f>$B73</f>
        <v>0</v>
      </c>
      <c r="P73" s="8"/>
      <c r="Q73" s="8"/>
      <c r="R73" s="8"/>
      <c r="S73" s="8"/>
      <c r="T73" s="51">
        <f>'System Parameters'!E27</f>
        <v>0</v>
      </c>
      <c r="U73" s="51">
        <f>'System Parameters'!F27</f>
        <v>0</v>
      </c>
      <c r="V73" s="51">
        <f>'System Parameters'!G27</f>
        <v>0</v>
      </c>
      <c r="W73" s="51">
        <f>'System Parameters'!H27</f>
        <v>0</v>
      </c>
    </row>
    <row r="74" ht="15.75" customHeight="1">
      <c r="A74" t="s" s="17">
        <f>'System Parameters'!A29</f>
        <v>31</v>
      </c>
      <c r="B74" s="51">
        <f>'System Parameters'!B29</f>
        <v>5</v>
      </c>
      <c r="C74" t="s" s="17">
        <f>'System Parameters'!C29</f>
        <v>14</v>
      </c>
      <c r="D74" s="51">
        <f>$B74</f>
        <v>5</v>
      </c>
      <c r="E74" s="51">
        <f>$B74</f>
        <v>5</v>
      </c>
      <c r="F74" s="51">
        <f>$B74</f>
        <v>5</v>
      </c>
      <c r="G74" s="51">
        <f>$B74</f>
        <v>5</v>
      </c>
      <c r="H74" s="51">
        <f>$B74</f>
        <v>5</v>
      </c>
      <c r="I74" s="51">
        <f>$B74</f>
        <v>5</v>
      </c>
      <c r="J74" s="51">
        <f>$B74</f>
        <v>5</v>
      </c>
      <c r="K74" s="51">
        <f>$B74</f>
        <v>5</v>
      </c>
      <c r="L74" s="51">
        <f>$B74</f>
        <v>5</v>
      </c>
      <c r="M74" s="51">
        <f>$B74*0.9</f>
        <v>4.5</v>
      </c>
      <c r="N74" s="51">
        <f>$B74</f>
        <v>5</v>
      </c>
      <c r="O74" s="51">
        <f>$B74</f>
        <v>5</v>
      </c>
      <c r="P74" s="8"/>
      <c r="Q74" s="8"/>
      <c r="R74" s="8"/>
      <c r="S74" s="8"/>
      <c r="T74" s="43">
        <f>'System Parameters'!E29</f>
        <v>0</v>
      </c>
      <c r="U74" s="43">
        <f>'System Parameters'!F29</f>
        <v>0.97</v>
      </c>
      <c r="V74" s="43">
        <f>'System Parameters'!G29</f>
        <v>0</v>
      </c>
      <c r="W74" s="51">
        <f>'System Parameters'!H29</f>
        <v>0</v>
      </c>
    </row>
    <row r="75" ht="15.75" customHeight="1">
      <c r="A75" t="s" s="17">
        <f>'System Parameters'!A30</f>
        <v>33</v>
      </c>
      <c r="B75" s="51">
        <f>'System Parameters'!B30</f>
        <v>20</v>
      </c>
      <c r="C75" t="s" s="17">
        <f>'System Parameters'!C30</f>
        <v>14</v>
      </c>
      <c r="D75" s="51">
        <f>$B75</f>
        <v>20</v>
      </c>
      <c r="E75" s="51">
        <f>$B75</f>
        <v>20</v>
      </c>
      <c r="F75" s="51">
        <f>$B75</f>
        <v>20</v>
      </c>
      <c r="G75" s="51">
        <f>$B75</f>
        <v>20</v>
      </c>
      <c r="H75" s="51">
        <f>$B75</f>
        <v>20</v>
      </c>
      <c r="I75" s="51">
        <f>$B75</f>
        <v>20</v>
      </c>
      <c r="J75" s="51">
        <f>$B75</f>
        <v>20</v>
      </c>
      <c r="K75" s="51">
        <f>$B75</f>
        <v>20</v>
      </c>
      <c r="L75" s="51">
        <f>$B75</f>
        <v>20</v>
      </c>
      <c r="M75" s="51">
        <f>$B75</f>
        <v>20</v>
      </c>
      <c r="N75" s="51">
        <f>$B75*0.9</f>
        <v>18</v>
      </c>
      <c r="O75" s="51">
        <f>$B75</f>
        <v>20</v>
      </c>
      <c r="P75" s="8"/>
      <c r="Q75" s="8"/>
      <c r="R75" s="8"/>
      <c r="S75" s="8"/>
      <c r="T75" s="43">
        <f>'System Parameters'!E30</f>
        <v>0</v>
      </c>
      <c r="U75" s="43">
        <f>'System Parameters'!F30</f>
        <v>0.02</v>
      </c>
      <c r="V75" s="43">
        <f>'System Parameters'!G30</f>
        <v>0</v>
      </c>
      <c r="W75" s="51">
        <f>'System Parameters'!H30</f>
        <v>0</v>
      </c>
    </row>
    <row r="76" ht="15.75" customHeight="1">
      <c r="A76" t="s" s="17">
        <f>'System Parameters'!A31</f>
        <v>34</v>
      </c>
      <c r="B76" s="51">
        <f>'System Parameters'!B31</f>
        <v>10</v>
      </c>
      <c r="C76" t="s" s="17">
        <f>'System Parameters'!C31</f>
        <v>14</v>
      </c>
      <c r="D76" s="51">
        <f>$B76</f>
        <v>10</v>
      </c>
      <c r="E76" s="51">
        <f>$B76</f>
        <v>10</v>
      </c>
      <c r="F76" s="51">
        <f>$B76</f>
        <v>10</v>
      </c>
      <c r="G76" s="51">
        <f>$B76</f>
        <v>10</v>
      </c>
      <c r="H76" s="51">
        <f>$B76</f>
        <v>10</v>
      </c>
      <c r="I76" s="51">
        <f>$B76</f>
        <v>10</v>
      </c>
      <c r="J76" s="51">
        <f>$B76</f>
        <v>10</v>
      </c>
      <c r="K76" s="51">
        <f>$B76</f>
        <v>10</v>
      </c>
      <c r="L76" s="51">
        <f>$B76</f>
        <v>10</v>
      </c>
      <c r="M76" s="51">
        <f>$B76</f>
        <v>10</v>
      </c>
      <c r="N76" s="51">
        <f>$B76</f>
        <v>10</v>
      </c>
      <c r="O76" s="51">
        <f>$B76*0.9</f>
        <v>9</v>
      </c>
      <c r="P76" s="8"/>
      <c r="Q76" s="8"/>
      <c r="R76" s="8"/>
      <c r="S76" s="8"/>
      <c r="T76" s="43">
        <f>'System Parameters'!E31</f>
        <v>0</v>
      </c>
      <c r="U76" s="43">
        <f>'System Parameters'!F31</f>
        <v>0.01</v>
      </c>
      <c r="V76" s="43">
        <f>'System Parameters'!G31</f>
        <v>0</v>
      </c>
      <c r="W76" s="51">
        <f>'System Parameters'!H31</f>
        <v>0</v>
      </c>
    </row>
    <row r="77" ht="15.75" customHeight="1">
      <c r="A77" s="51">
        <f>'System Parameters'!A32</f>
        <v>0</v>
      </c>
      <c r="B77" s="51">
        <f>'System Parameters'!B32</f>
        <v>0</v>
      </c>
      <c r="C77" s="51">
        <f>'System Parameters'!C32</f>
        <v>0</v>
      </c>
      <c r="D77" s="51">
        <f>'System Parameters'!D32</f>
        <v>0</v>
      </c>
      <c r="E77" s="8"/>
      <c r="F77" s="8"/>
      <c r="G77" s="8"/>
      <c r="H77" s="8"/>
      <c r="I77" s="8"/>
      <c r="J77" s="8"/>
      <c r="K77" s="8"/>
      <c r="L77" s="8"/>
      <c r="M77" s="8"/>
      <c r="N77" s="8"/>
      <c r="O77" s="8"/>
      <c r="P77" s="8"/>
      <c r="Q77" s="8"/>
      <c r="R77" s="8"/>
      <c r="S77" s="8"/>
      <c r="T77" s="51">
        <f>'System Parameters'!E32</f>
        <v>0</v>
      </c>
      <c r="U77" s="51">
        <f>'System Parameters'!F32</f>
        <v>0</v>
      </c>
      <c r="V77" s="51">
        <f>'System Parameters'!G32</f>
        <v>0</v>
      </c>
      <c r="W77" s="51">
        <f>'System Parameters'!H32</f>
        <v>0</v>
      </c>
    </row>
    <row r="78" ht="15.75" customHeight="1">
      <c r="A78" s="51">
        <f>'System Parameters'!A33</f>
        <v>0</v>
      </c>
      <c r="B78" s="51">
        <f>'System Parameters'!B33</f>
        <v>0</v>
      </c>
      <c r="C78" s="51">
        <f>'System Parameters'!C33</f>
        <v>0</v>
      </c>
      <c r="D78" s="51">
        <f>'System Parameters'!D33</f>
        <v>0</v>
      </c>
      <c r="E78" s="8"/>
      <c r="F78" s="8"/>
      <c r="G78" s="8"/>
      <c r="H78" s="8"/>
      <c r="I78" s="8"/>
      <c r="J78" s="8"/>
      <c r="K78" s="8"/>
      <c r="L78" s="8"/>
      <c r="M78" s="8"/>
      <c r="N78" s="8"/>
      <c r="O78" s="8"/>
      <c r="P78" s="8"/>
      <c r="Q78" s="8"/>
      <c r="R78" s="8"/>
      <c r="S78" s="8"/>
      <c r="T78" s="51">
        <f>'System Parameters'!E33</f>
        <v>22</v>
      </c>
      <c r="U78" s="51">
        <f>'System Parameters'!F33</f>
        <v>2</v>
      </c>
      <c r="V78" s="51">
        <f>'System Parameters'!G33</f>
        <v>0</v>
      </c>
      <c r="W78" t="s" s="17">
        <f>'System Parameters'!H33</f>
        <v>35</v>
      </c>
    </row>
    <row r="79" ht="15.75" customHeight="1">
      <c r="A79" t="s" s="17">
        <f>'System Parameters'!A34</f>
        <v>37</v>
      </c>
      <c r="B79" s="51">
        <f>'System Parameters'!B34</f>
        <v>0</v>
      </c>
      <c r="C79" s="51">
        <f>'System Parameters'!C34</f>
        <v>0</v>
      </c>
      <c r="D79" s="51">
        <f>'System Parameters'!D34</f>
        <v>0</v>
      </c>
      <c r="E79" s="8"/>
      <c r="F79" s="8"/>
      <c r="G79" s="8"/>
      <c r="H79" s="8"/>
      <c r="I79" s="8"/>
      <c r="J79" s="8"/>
      <c r="K79" s="8"/>
      <c r="L79" s="8"/>
      <c r="M79" s="8"/>
      <c r="N79" s="8"/>
      <c r="O79" s="8"/>
      <c r="P79" s="8"/>
      <c r="Q79" s="8"/>
      <c r="R79" s="8"/>
      <c r="S79" s="8"/>
      <c r="T79" s="51">
        <f>'System Parameters'!E34</f>
        <v>0</v>
      </c>
      <c r="U79" s="51">
        <f>'System Parameters'!F34</f>
        <v>0</v>
      </c>
      <c r="V79" s="51">
        <f>'System Parameters'!G34</f>
        <v>0</v>
      </c>
      <c r="W79" s="51">
        <f>'System Parameters'!H34</f>
        <v>0</v>
      </c>
    </row>
    <row r="80" ht="15.75" customHeight="1">
      <c r="A80" t="s" s="17">
        <f>'System Parameters'!A35</f>
        <v>39</v>
      </c>
      <c r="B80" s="51">
        <f>'System Parameters'!B35</f>
        <v>2000</v>
      </c>
      <c r="C80" t="s" s="17">
        <f>'System Parameters'!C35</f>
        <v>40</v>
      </c>
      <c r="D80" s="51">
        <f>'System Parameters'!D35</f>
        <v>0</v>
      </c>
      <c r="E80" s="8"/>
      <c r="F80" s="8"/>
      <c r="G80" s="8"/>
      <c r="H80" s="8"/>
      <c r="I80" s="8"/>
      <c r="J80" s="8"/>
      <c r="K80" s="8"/>
      <c r="L80" s="8"/>
      <c r="M80" s="8"/>
      <c r="N80" s="8"/>
      <c r="O80" s="8"/>
      <c r="P80" s="8"/>
      <c r="Q80" s="8"/>
      <c r="R80" s="8"/>
      <c r="S80" s="8"/>
      <c r="T80" s="51">
        <f>'System Parameters'!E35</f>
        <v>0</v>
      </c>
      <c r="U80" s="51">
        <f>'System Parameters'!F35</f>
        <v>0</v>
      </c>
      <c r="V80" s="51">
        <f>'System Parameters'!G35</f>
        <v>0</v>
      </c>
      <c r="W80" s="51">
        <f>'System Parameters'!H35</f>
        <v>0</v>
      </c>
    </row>
    <row r="81" ht="15.75" customHeight="1">
      <c r="A81" t="s" s="17">
        <f>'System Parameters'!A36</f>
        <v>41</v>
      </c>
      <c r="B81" s="51">
        <f>'System Parameters'!B36</f>
        <v>3.7</v>
      </c>
      <c r="C81" t="s" s="17">
        <f>'System Parameters'!C36</f>
        <v>42</v>
      </c>
      <c r="D81" s="51">
        <f>'System Parameters'!D36</f>
        <v>0</v>
      </c>
      <c r="E81" s="8"/>
      <c r="F81" s="8"/>
      <c r="G81" s="8"/>
      <c r="H81" s="8"/>
      <c r="I81" s="8"/>
      <c r="J81" s="8"/>
      <c r="K81" s="8"/>
      <c r="L81" s="8"/>
      <c r="M81" s="8"/>
      <c r="N81" s="8"/>
      <c r="O81" s="8"/>
      <c r="P81" s="8"/>
      <c r="Q81" s="8"/>
      <c r="R81" s="8"/>
      <c r="S81" s="8"/>
      <c r="T81" s="51">
        <f>'System Parameters'!E36</f>
        <v>0</v>
      </c>
      <c r="U81" s="51">
        <f>'System Parameters'!F36</f>
        <v>0</v>
      </c>
      <c r="V81" s="51">
        <f>'System Parameters'!G36</f>
        <v>0</v>
      </c>
      <c r="W81" s="51">
        <f>'System Parameters'!H36</f>
        <v>0</v>
      </c>
    </row>
    <row r="82" ht="15.75" customHeight="1">
      <c r="A82" t="s" s="17">
        <f>'System Parameters'!A37</f>
        <v>45</v>
      </c>
      <c r="B82" s="43">
        <f>'System Parameters'!B37</f>
        <v>0.95</v>
      </c>
      <c r="C82" s="51">
        <f>'System Parameters'!C37</f>
        <v>0</v>
      </c>
      <c r="D82" s="51">
        <f>'System Parameters'!D37</f>
        <v>0</v>
      </c>
      <c r="E82" s="8"/>
      <c r="F82" s="8"/>
      <c r="G82" s="8"/>
      <c r="H82" s="8"/>
      <c r="I82" s="8"/>
      <c r="J82" s="8"/>
      <c r="K82" s="8"/>
      <c r="L82" s="8"/>
      <c r="M82" s="8"/>
      <c r="N82" s="8"/>
      <c r="O82" s="8"/>
      <c r="P82" s="8"/>
      <c r="Q82" s="8"/>
      <c r="R82" s="8"/>
      <c r="S82" s="8"/>
      <c r="T82" s="51">
        <f>'System Parameters'!E37</f>
        <v>0</v>
      </c>
      <c r="U82" s="51">
        <f>'System Parameters'!F37</f>
        <v>0</v>
      </c>
      <c r="V82" s="51">
        <f>'System Parameters'!G37</f>
        <v>0</v>
      </c>
      <c r="W82" s="51">
        <f>'System Parameters'!H37</f>
        <v>0</v>
      </c>
    </row>
    <row r="83" ht="15.75" customHeight="1">
      <c r="A83" s="51">
        <f>'System Parameters'!A38</f>
        <v>0</v>
      </c>
      <c r="B83" s="51">
        <f>'System Parameters'!B38</f>
        <v>0</v>
      </c>
      <c r="C83" s="51">
        <f>'System Parameters'!C38</f>
        <v>0</v>
      </c>
      <c r="D83" s="51">
        <f>'System Parameters'!D38</f>
        <v>0</v>
      </c>
      <c r="E83" s="8"/>
      <c r="F83" s="8"/>
      <c r="G83" s="8"/>
      <c r="H83" s="8"/>
      <c r="I83" s="8"/>
      <c r="J83" s="8"/>
      <c r="K83" s="8"/>
      <c r="L83" s="8"/>
      <c r="M83" s="8"/>
      <c r="N83" s="8"/>
      <c r="O83" s="51">
        <f>'System Parameters'!E38</f>
        <v>0</v>
      </c>
      <c r="P83" s="51">
        <f>'System Parameters'!F38</f>
        <v>0</v>
      </c>
      <c r="Q83" s="51">
        <f>'System Parameters'!G38</f>
        <v>0</v>
      </c>
      <c r="R83" s="51">
        <f>'System Parameters'!H38</f>
        <v>0</v>
      </c>
      <c r="S83" s="51">
        <f>'System Parameters'!I38</f>
        <v>0</v>
      </c>
      <c r="T83" s="51">
        <f>'System Parameters'!J38</f>
        <v>0</v>
      </c>
      <c r="U83" t="s" s="17">
        <v>56</v>
      </c>
      <c r="V83" t="s" s="17">
        <v>56</v>
      </c>
      <c r="W83" s="8"/>
    </row>
    <row r="84" ht="15.75" customHeight="1">
      <c r="A84" s="51">
        <f>'System Parameters'!A39</f>
        <v>0</v>
      </c>
      <c r="B84" s="51">
        <f>'System Parameters'!B39</f>
        <v>0</v>
      </c>
      <c r="C84" s="51">
        <f>'System Parameters'!C39</f>
        <v>0</v>
      </c>
      <c r="D84" s="51">
        <f>'System Parameters'!D39</f>
        <v>0</v>
      </c>
      <c r="E84" s="8"/>
      <c r="F84" s="8"/>
      <c r="G84" s="8"/>
      <c r="H84" s="8"/>
      <c r="I84" s="8"/>
      <c r="J84" s="8"/>
      <c r="K84" s="8"/>
      <c r="L84" s="8"/>
      <c r="M84" s="8"/>
      <c r="N84" s="8"/>
      <c r="O84" s="51">
        <f>'System Parameters'!E39</f>
        <v>0</v>
      </c>
      <c r="P84" s="51">
        <f>'System Parameters'!F39</f>
        <v>0</v>
      </c>
      <c r="Q84" s="51">
        <f>'System Parameters'!G39</f>
        <v>0</v>
      </c>
      <c r="R84" s="51">
        <f>'System Parameters'!H39</f>
        <v>0</v>
      </c>
      <c r="S84" s="51">
        <f>'System Parameters'!I39</f>
        <v>0</v>
      </c>
      <c r="T84" s="51">
        <f>'System Parameters'!J39</f>
        <v>0</v>
      </c>
      <c r="U84" t="s" s="17">
        <v>56</v>
      </c>
      <c r="V84" t="s" s="17">
        <v>56</v>
      </c>
      <c r="W84" s="8"/>
    </row>
    <row r="85" ht="15.75" customHeight="1">
      <c r="A85" s="51">
        <f>'System Parameters'!A40</f>
        <v>0</v>
      </c>
      <c r="B85" s="51">
        <f>'System Parameters'!K27</f>
        <v>0</v>
      </c>
      <c r="C85" s="51">
        <f>'System Parameters'!L27</f>
        <v>0</v>
      </c>
      <c r="D85" s="51">
        <f>'System Parameters'!M27</f>
        <v>0</v>
      </c>
      <c r="E85" s="8"/>
      <c r="F85" s="8"/>
      <c r="G85" s="8"/>
      <c r="H85" s="8"/>
      <c r="I85" s="8"/>
      <c r="J85" s="8"/>
      <c r="K85" s="8"/>
      <c r="L85" s="8"/>
      <c r="M85" s="8"/>
      <c r="N85" s="8"/>
      <c r="O85" s="51">
        <f>'System Parameters'!N27</f>
        <v>0</v>
      </c>
      <c r="P85" s="51">
        <f>'System Parameters'!O27</f>
        <v>0</v>
      </c>
      <c r="Q85" s="51">
        <f>'System Parameters'!P27</f>
        <v>0</v>
      </c>
      <c r="R85" s="51">
        <f>'System Parameters'!Q27</f>
        <v>0</v>
      </c>
      <c r="S85" s="51">
        <f>'System Parameters'!I40</f>
        <v>0</v>
      </c>
      <c r="T85" s="51">
        <f>'System Parameters'!J40</f>
        <v>0</v>
      </c>
      <c r="U85" t="s" s="17">
        <v>56</v>
      </c>
      <c r="V85" t="s" s="17">
        <v>56</v>
      </c>
      <c r="W85" s="8"/>
    </row>
    <row r="86" ht="15.75" customHeight="1">
      <c r="A86" t="s" s="17">
        <f>'System Parameters'!A41</f>
        <v>57</v>
      </c>
      <c r="B86" s="51">
        <f>'System Parameters'!K28</f>
        <v>0</v>
      </c>
      <c r="C86" t="s" s="17">
        <v>56</v>
      </c>
      <c r="D86" t="s" s="17">
        <v>56</v>
      </c>
      <c r="E86" s="8"/>
      <c r="F86" s="8"/>
      <c r="G86" s="8"/>
      <c r="H86" s="8"/>
      <c r="I86" s="8"/>
      <c r="J86" s="8"/>
      <c r="K86" s="8"/>
      <c r="L86" s="8"/>
      <c r="M86" s="8"/>
      <c r="N86" s="8"/>
      <c r="O86" t="s" s="17">
        <v>56</v>
      </c>
      <c r="P86" t="s" s="17">
        <v>56</v>
      </c>
      <c r="Q86" t="s" s="17">
        <v>56</v>
      </c>
      <c r="R86" s="51">
        <f>'System Parameters'!Q28</f>
        <v>0</v>
      </c>
      <c r="S86" s="51">
        <f>'System Parameters'!I41</f>
        <v>0</v>
      </c>
      <c r="T86" s="51">
        <f>'System Parameters'!J41</f>
        <v>0</v>
      </c>
      <c r="U86" t="s" s="17">
        <v>56</v>
      </c>
      <c r="V86" t="s" s="17">
        <v>56</v>
      </c>
      <c r="W86" s="8"/>
    </row>
    <row r="87" ht="15.75" customHeight="1">
      <c r="A87" t="s" s="17">
        <f>'System Parameters'!L28</f>
        <v>29</v>
      </c>
      <c r="B87" s="51">
        <f>'System Parameters'!M28</f>
        <v>0</v>
      </c>
      <c r="C87" s="51">
        <f>'System Parameters'!N28</f>
        <v>0</v>
      </c>
      <c r="D87" s="8"/>
      <c r="E87" s="8"/>
      <c r="F87" s="8"/>
      <c r="G87" s="8"/>
      <c r="H87" s="8"/>
      <c r="I87" s="8"/>
      <c r="J87" s="8"/>
      <c r="K87" s="8"/>
      <c r="L87" s="8"/>
      <c r="M87" s="8"/>
      <c r="N87" s="8"/>
      <c r="O87" s="8"/>
      <c r="P87" s="8"/>
      <c r="Q87" s="8"/>
      <c r="R87" s="51">
        <f>'System Parameters'!Q29</f>
        <v>0</v>
      </c>
      <c r="S87" s="51">
        <f>'System Parameters'!I42</f>
        <v>0</v>
      </c>
      <c r="T87" s="51">
        <f>'System Parameters'!J42</f>
        <v>0</v>
      </c>
      <c r="U87" s="51">
        <f>'System Parameters'!K42</f>
        <v>0</v>
      </c>
      <c r="V87" s="51">
        <f>'System Parameters'!L42</f>
        <v>0</v>
      </c>
      <c r="W87" s="8"/>
    </row>
    <row r="88" ht="15.75" customHeight="1">
      <c r="A88" t="s" s="17">
        <f>'System Parameters'!L29</f>
        <v>9</v>
      </c>
      <c r="B88" s="43">
        <f>SUMPRODUCT(B56:B76,$T56:$T76)</f>
        <v>0.05353</v>
      </c>
      <c r="C88" t="s" s="17">
        <f>'System Parameters'!N29</f>
        <v>14</v>
      </c>
      <c r="D88" s="43">
        <f>SUMPRODUCT(D56:D76,$T56:$T76)</f>
        <v>0.05353</v>
      </c>
      <c r="E88" s="43">
        <f>SUMPRODUCT(E56:E76,$T56:$T76)</f>
        <v>0.05353</v>
      </c>
      <c r="F88" s="43">
        <f>SUMPRODUCT(F56:F76,$T56:$T76)</f>
        <v>0.04821</v>
      </c>
      <c r="G88" s="43">
        <f>SUMPRODUCT(G56:G76,$T56:$T76)</f>
        <v>0.05353</v>
      </c>
      <c r="H88" s="43">
        <f>SUMPRODUCT(H56:H76,$T56:$T76)</f>
        <v>0.05353</v>
      </c>
      <c r="I88" s="43">
        <f>SUMPRODUCT(I56:I76,$T56:$T76)</f>
        <v>0.05353</v>
      </c>
      <c r="J88" s="43">
        <f>SUMPRODUCT(J56:J76,$T56:$T76)</f>
        <v>0.053497</v>
      </c>
      <c r="K88" s="43">
        <f>SUMPRODUCT(K56:K76,$T56:$T76)</f>
        <v>0.05353</v>
      </c>
      <c r="L88" s="43">
        <f>SUMPRODUCT(L56:L76,$T56:$T76)</f>
        <v>0.05353</v>
      </c>
      <c r="M88" s="43">
        <f>SUMPRODUCT(M56:M76,$T56:$T76)</f>
        <v>0.05353</v>
      </c>
      <c r="N88" s="43">
        <f>SUMPRODUCT(N56:N76,$T56:$T76)</f>
        <v>0.05353</v>
      </c>
      <c r="O88" s="43">
        <f>SUMPRODUCT(O56:O76,$T56:$T76)</f>
        <v>0.05353</v>
      </c>
      <c r="P88" s="8"/>
      <c r="Q88" s="8"/>
      <c r="R88" s="51">
        <f>'System Parameters'!Q30</f>
        <v>0</v>
      </c>
      <c r="S88" s="51">
        <f>'System Parameters'!I43</f>
        <v>0</v>
      </c>
      <c r="T88" s="51">
        <f>'System Parameters'!J43</f>
        <v>0</v>
      </c>
      <c r="U88" s="51">
        <f>'System Parameters'!K43</f>
        <v>0</v>
      </c>
      <c r="V88" s="51">
        <f>'System Parameters'!L43</f>
        <v>0</v>
      </c>
      <c r="W88" s="8"/>
    </row>
    <row r="89" ht="15.75" customHeight="1">
      <c r="A89" t="s" s="17">
        <f>'System Parameters'!L30</f>
        <v>10</v>
      </c>
      <c r="B89" s="43">
        <f>SUMPRODUCT(B56:B76,$U56:$U76)</f>
        <v>344.0154</v>
      </c>
      <c r="C89" t="s" s="17">
        <f>'System Parameters'!N30</f>
        <v>14</v>
      </c>
      <c r="D89" s="43">
        <f>SUMPRODUCT(D56:D76,$U56:$U76)</f>
        <v>318.1754</v>
      </c>
      <c r="E89" s="43">
        <f>SUMPRODUCT(E56:E76,$U56:$U76)</f>
        <v>343.8154</v>
      </c>
      <c r="F89" s="43">
        <f>SUMPRODUCT(F56:F76,$U56:$U76)</f>
        <v>344.0154</v>
      </c>
      <c r="G89" s="43">
        <f>SUMPRODUCT(G56:G76,$U56:$U76)</f>
        <v>337.4154</v>
      </c>
      <c r="H89" s="43">
        <f>SUMPRODUCT(H56:H76,$U56:$U76)</f>
        <v>342.9165</v>
      </c>
      <c r="I89" s="43">
        <f>SUMPRODUCT(I56:I76,$U56:$U76)</f>
        <v>344.01276</v>
      </c>
      <c r="J89" s="43">
        <f>SUMPRODUCT(J56:J76,$U56:$U76)</f>
        <v>344.0154</v>
      </c>
      <c r="K89" s="43">
        <f>SUMPRODUCT(K56:K76,$U56:$U76)</f>
        <v>344.0154</v>
      </c>
      <c r="L89" s="43">
        <f>SUMPRODUCT(L56:L76,$U56:$U76)</f>
        <v>344.0154</v>
      </c>
      <c r="M89" s="43">
        <f>SUMPRODUCT(M56:M76,$U56:$U76)</f>
        <v>343.5304</v>
      </c>
      <c r="N89" s="43">
        <f>SUMPRODUCT(N56:N76,$U56:$U76)</f>
        <v>343.9754</v>
      </c>
      <c r="O89" s="43">
        <f>SUMPRODUCT(O56:O76,$U56:$U76)</f>
        <v>344.0054</v>
      </c>
      <c r="P89" s="8"/>
      <c r="Q89" s="8"/>
      <c r="R89" s="51">
        <f>'System Parameters'!Q31</f>
        <v>0</v>
      </c>
      <c r="S89" s="51">
        <f>'System Parameters'!I44</f>
        <v>0</v>
      </c>
      <c r="T89" s="51">
        <f>'System Parameters'!J44</f>
        <v>0</v>
      </c>
      <c r="U89" s="51">
        <f>'System Parameters'!K44</f>
        <v>0</v>
      </c>
      <c r="V89" s="51">
        <f>'System Parameters'!L44</f>
        <v>0</v>
      </c>
      <c r="W89" s="8"/>
    </row>
    <row r="90" ht="15.75" customHeight="1">
      <c r="A90" t="s" s="17">
        <f>'System Parameters'!L31</f>
        <v>58</v>
      </c>
      <c r="B90" s="43">
        <f>SUMPRODUCT(B56:B76,$V56:$V76)</f>
        <v>0</v>
      </c>
      <c r="C90" t="s" s="17">
        <f>'System Parameters'!N31</f>
        <v>59</v>
      </c>
      <c r="D90" s="43">
        <f>SUMPRODUCT(D56:D76,$V56:$V76)</f>
        <v>0</v>
      </c>
      <c r="E90" s="43">
        <f>SUMPRODUCT(E56:E76,$V56:$V76)</f>
        <v>0</v>
      </c>
      <c r="F90" s="43">
        <f>SUMPRODUCT(F56:F76,$V56:$V76)</f>
        <v>0</v>
      </c>
      <c r="G90" s="43">
        <f>SUMPRODUCT(G56:G76,$V56:$V76)</f>
        <v>0</v>
      </c>
      <c r="H90" s="43">
        <f>SUMPRODUCT(H56:H76,$V56:$V76)</f>
        <v>0</v>
      </c>
      <c r="I90" s="43">
        <f>SUMPRODUCT(I56:I76,$V56:$V76)</f>
        <v>0</v>
      </c>
      <c r="J90" s="43">
        <f>SUMPRODUCT(J56:J76,$V56:$V76)</f>
        <v>0</v>
      </c>
      <c r="K90" s="43">
        <f>SUMPRODUCT(K56:K76,$V56:$V76)</f>
        <v>0</v>
      </c>
      <c r="L90" s="43">
        <f>SUMPRODUCT(L56:L76,$V56:$V76)</f>
        <v>0</v>
      </c>
      <c r="M90" s="43">
        <f>SUMPRODUCT(M56:M76,$V56:$V76)</f>
        <v>0</v>
      </c>
      <c r="N90" s="43">
        <f>SUMPRODUCT(N56:N76,$V56:$V76)</f>
        <v>0</v>
      </c>
      <c r="O90" s="43">
        <f>SUMPRODUCT(O56:O76,$V56:$V76)</f>
        <v>0</v>
      </c>
      <c r="P90" s="8"/>
      <c r="Q90" s="8"/>
      <c r="R90" s="51">
        <f>'System Parameters'!Q32</f>
        <v>0</v>
      </c>
      <c r="S90" s="51">
        <f>'System Parameters'!I45</f>
        <v>0</v>
      </c>
      <c r="T90" s="51">
        <f>'System Parameters'!J45</f>
        <v>0</v>
      </c>
      <c r="U90" s="51">
        <f>'System Parameters'!K45</f>
        <v>0</v>
      </c>
      <c r="V90" s="51">
        <f>'System Parameters'!L45</f>
        <v>0</v>
      </c>
      <c r="W90" s="8"/>
    </row>
    <row r="91" ht="15.75" customHeight="1">
      <c r="A91" s="51">
        <f>'System Parameters'!L32</f>
        <v>0</v>
      </c>
      <c r="B91" s="51">
        <f>'System Parameters'!M32</f>
        <v>0</v>
      </c>
      <c r="C91" s="51">
        <f>'System Parameters'!N32</f>
        <v>0</v>
      </c>
      <c r="D91" s="51">
        <f>'System Parameters'!O32</f>
        <v>0</v>
      </c>
      <c r="E91" s="51">
        <f>'System Parameters'!P32</f>
        <v>0</v>
      </c>
      <c r="F91" s="51">
        <f>'System Parameters'!Q33</f>
        <v>0</v>
      </c>
      <c r="G91" s="51">
        <f>'System Parameters'!I46</f>
        <v>0</v>
      </c>
      <c r="H91" s="51">
        <f>'System Parameters'!J46</f>
        <v>0</v>
      </c>
      <c r="I91" s="51">
        <f>'System Parameters'!K46</f>
        <v>0</v>
      </c>
      <c r="J91" s="51">
        <f>'System Parameters'!L46</f>
        <v>0</v>
      </c>
      <c r="K91" s="51">
        <f>'System Parameters'!M46</f>
        <v>0</v>
      </c>
      <c r="L91" s="51">
        <f>'System Parameters'!N46</f>
        <v>0</v>
      </c>
      <c r="M91" s="51">
        <f>'System Parameters'!O46</f>
        <v>0</v>
      </c>
      <c r="N91" s="51">
        <f>'System Parameters'!P46</f>
        <v>0</v>
      </c>
      <c r="O91" s="51">
        <f>'System Parameters'!Q46</f>
        <v>0</v>
      </c>
      <c r="P91" s="8"/>
      <c r="Q91" s="8"/>
      <c r="R91" s="51">
        <f>'System Parameters'!Q33</f>
        <v>0</v>
      </c>
      <c r="S91" s="51">
        <f>'System Parameters'!I46</f>
        <v>0</v>
      </c>
      <c r="T91" s="51">
        <f>'System Parameters'!J46</f>
        <v>0</v>
      </c>
      <c r="U91" s="51">
        <f>'System Parameters'!K46</f>
        <v>0</v>
      </c>
      <c r="V91" s="51">
        <f>'System Parameters'!L46</f>
        <v>0</v>
      </c>
      <c r="W91" s="8"/>
    </row>
    <row r="92" ht="15.75" customHeight="1">
      <c r="A92" t="s" s="17">
        <f>'System Parameters'!L33</f>
        <v>36</v>
      </c>
      <c r="B92" s="51">
        <f>'System Parameters'!M33</f>
        <v>0</v>
      </c>
      <c r="C92" s="51">
        <f>'System Parameters'!N33</f>
        <v>0</v>
      </c>
      <c r="D92" s="51">
        <f>'System Parameters'!O33</f>
        <v>0</v>
      </c>
      <c r="E92" s="51">
        <f>'System Parameters'!P33</f>
        <v>0</v>
      </c>
      <c r="F92" s="51">
        <f>'System Parameters'!Q34</f>
        <v>0</v>
      </c>
      <c r="G92" s="51">
        <f>'System Parameters'!I47</f>
        <v>0</v>
      </c>
      <c r="H92" s="51">
        <f>'System Parameters'!J47</f>
        <v>0</v>
      </c>
      <c r="I92" s="51">
        <f>'System Parameters'!K47</f>
        <v>0</v>
      </c>
      <c r="J92" s="51">
        <f>'System Parameters'!L47</f>
        <v>0</v>
      </c>
      <c r="K92" s="51">
        <f>'System Parameters'!M47</f>
        <v>0</v>
      </c>
      <c r="L92" s="51">
        <f>'System Parameters'!N47</f>
        <v>0</v>
      </c>
      <c r="M92" s="51">
        <f>'System Parameters'!O47</f>
        <v>0</v>
      </c>
      <c r="N92" s="51">
        <f>'System Parameters'!P47</f>
        <v>0</v>
      </c>
      <c r="O92" s="51">
        <f>'System Parameters'!Q47</f>
        <v>0</v>
      </c>
      <c r="P92" s="51">
        <f>'System Parameters'!O33</f>
        <v>0</v>
      </c>
      <c r="Q92" s="51">
        <f>'System Parameters'!P33</f>
        <v>0</v>
      </c>
      <c r="R92" s="51">
        <f>'System Parameters'!Q34</f>
        <v>0</v>
      </c>
      <c r="S92" s="51">
        <f>'System Parameters'!I47</f>
        <v>0</v>
      </c>
      <c r="T92" s="51">
        <f>'System Parameters'!J47</f>
        <v>0</v>
      </c>
      <c r="U92" s="51">
        <f>'System Parameters'!K47</f>
        <v>0</v>
      </c>
      <c r="V92" s="51">
        <f>'System Parameters'!L47</f>
        <v>0</v>
      </c>
      <c r="W92" s="8"/>
    </row>
    <row r="93" ht="15.75" customHeight="1">
      <c r="A93" s="51">
        <f>'System Parameters'!L34</f>
        <v>0</v>
      </c>
      <c r="B93" s="43">
        <f>B80*B81*B82</f>
        <v>7030</v>
      </c>
      <c r="C93" t="s" s="17">
        <f>'System Parameters'!N34</f>
        <v>38</v>
      </c>
      <c r="D93" s="43">
        <f>$B93</f>
        <v>7030</v>
      </c>
      <c r="E93" s="43">
        <f>$B93</f>
        <v>7030</v>
      </c>
      <c r="F93" s="43">
        <f>$B93</f>
        <v>7030</v>
      </c>
      <c r="G93" s="43">
        <f>$B93</f>
        <v>7030</v>
      </c>
      <c r="H93" s="43">
        <f>$B93</f>
        <v>7030</v>
      </c>
      <c r="I93" s="43">
        <f>$B93</f>
        <v>7030</v>
      </c>
      <c r="J93" s="43">
        <f>$B93</f>
        <v>7030</v>
      </c>
      <c r="K93" s="43">
        <f>$B93</f>
        <v>7030</v>
      </c>
      <c r="L93" s="43">
        <f>$B93</f>
        <v>7030</v>
      </c>
      <c r="M93" s="43">
        <f>$B93</f>
        <v>7030</v>
      </c>
      <c r="N93" s="43">
        <f>$B93</f>
        <v>7030</v>
      </c>
      <c r="O93" s="43">
        <f>$B93</f>
        <v>7030</v>
      </c>
      <c r="P93" s="51">
        <f>'System Parameters'!O34</f>
        <v>0</v>
      </c>
      <c r="Q93" s="51">
        <f>'System Parameters'!P34</f>
        <v>0</v>
      </c>
      <c r="R93" s="51">
        <f>'System Parameters'!Q35</f>
        <v>0</v>
      </c>
      <c r="S93" s="51">
        <f>'System Parameters'!I48</f>
        <v>0</v>
      </c>
      <c r="T93" s="51">
        <f>'System Parameters'!J48</f>
        <v>0</v>
      </c>
      <c r="U93" s="51">
        <f>'System Parameters'!K48</f>
        <v>0</v>
      </c>
      <c r="V93" s="51">
        <f>'System Parameters'!L48</f>
        <v>0</v>
      </c>
      <c r="W93" s="8"/>
    </row>
    <row r="94" ht="15.75" customHeight="1">
      <c r="A94" s="51">
        <f>'System Parameters'!L35</f>
        <v>0</v>
      </c>
      <c r="B94" s="51">
        <f>'System Parameters'!M35</f>
        <v>0</v>
      </c>
      <c r="C94" s="51">
        <f>'System Parameters'!N35</f>
        <v>0</v>
      </c>
      <c r="D94" s="51">
        <f>'System Parameters'!O35</f>
        <v>0</v>
      </c>
      <c r="E94" s="51">
        <f>'System Parameters'!P35</f>
        <v>0</v>
      </c>
      <c r="F94" s="51">
        <f>'System Parameters'!Q36</f>
        <v>0</v>
      </c>
      <c r="G94" s="51">
        <f>'System Parameters'!I49</f>
        <v>0</v>
      </c>
      <c r="H94" s="51">
        <f>'System Parameters'!J49</f>
        <v>0</v>
      </c>
      <c r="I94" s="51">
        <f>'System Parameters'!K49</f>
        <v>0</v>
      </c>
      <c r="J94" s="51">
        <f>'System Parameters'!L49</f>
        <v>0</v>
      </c>
      <c r="K94" s="51">
        <f>'System Parameters'!M49</f>
        <v>0</v>
      </c>
      <c r="L94" s="51">
        <f>'System Parameters'!N49</f>
        <v>0</v>
      </c>
      <c r="M94" s="51">
        <f>'System Parameters'!O49</f>
        <v>0</v>
      </c>
      <c r="N94" s="51">
        <f>'System Parameters'!P49</f>
        <v>0</v>
      </c>
      <c r="O94" s="51">
        <f>'System Parameters'!Q49</f>
        <v>0</v>
      </c>
      <c r="P94" s="51">
        <f>'System Parameters'!O35</f>
        <v>0</v>
      </c>
      <c r="Q94" s="51">
        <f>'System Parameters'!P35</f>
        <v>0</v>
      </c>
      <c r="R94" s="51">
        <f>'System Parameters'!Q36</f>
        <v>0</v>
      </c>
      <c r="S94" s="51">
        <f>'System Parameters'!I49</f>
        <v>0</v>
      </c>
      <c r="T94" s="51">
        <f>'System Parameters'!J49</f>
        <v>0</v>
      </c>
      <c r="U94" s="51">
        <f>'System Parameters'!K49</f>
        <v>0</v>
      </c>
      <c r="V94" s="51">
        <f>'System Parameters'!L49</f>
        <v>0</v>
      </c>
      <c r="W94" s="8"/>
    </row>
    <row r="95" ht="15.75" customHeight="1">
      <c r="A95" t="s" s="17">
        <f>'System Parameters'!L36</f>
        <v>60</v>
      </c>
      <c r="B95" s="43">
        <f>B93/($T78*B88+$U78*B89+$V78*B90)</f>
        <v>10.2001069458724</v>
      </c>
      <c r="C95" t="s" s="17">
        <f>'System Parameters'!N36</f>
        <v>61</v>
      </c>
      <c r="D95" s="43">
        <f>D93/($T78*D88+$U78*D89+$V78*D90)</f>
        <v>11.0269587023613</v>
      </c>
      <c r="E95" s="43">
        <f>E93/($T78*E88+$U78*E89+$V78*E90)</f>
        <v>10.206030280174</v>
      </c>
      <c r="F95" s="43">
        <f>F93/($T78*F88+$U78*F89+$V78*F90)</f>
        <v>10.2018394018024</v>
      </c>
      <c r="G95" s="43">
        <f>G93/($T78*G88+$U78*G89+$V78*G90)</f>
        <v>10.3992781392115</v>
      </c>
      <c r="H95" s="43">
        <f>H93/($T78*H88+$U78*H89+$V78*H90)</f>
        <v>10.2327378733832</v>
      </c>
      <c r="I95" s="43">
        <f>I93/($T78*I88+$U78*I89+$V78*I90)</f>
        <v>10.2001850891054</v>
      </c>
      <c r="J95" s="43">
        <f>J93/($T78*J88+$U78*J89+$V78*J90)</f>
        <v>10.2001176904959</v>
      </c>
      <c r="K95" s="43">
        <f>K93/($T78*K88+$U78*K89+$V78*K90)</f>
        <v>10.2001069458724</v>
      </c>
      <c r="L95" s="43">
        <f>L93/($T78*L88+$U78*L89+$V78*L90)</f>
        <v>10.2001069458724</v>
      </c>
      <c r="M95" s="43">
        <f>M93/($T78*M88+$U78*M89+$V78*M90)</f>
        <v>10.2144829279084</v>
      </c>
      <c r="N95" s="43">
        <f>N93/($T78*N88+$U78*N89+$V78*N90)</f>
        <v>10.2012910626271</v>
      </c>
      <c r="O95" s="43">
        <f>O93/($T78*O88+$U78*O89+$V78*O90)</f>
        <v>10.2004029492891</v>
      </c>
      <c r="P95" s="51">
        <f>'System Parameters'!O36</f>
        <v>0</v>
      </c>
      <c r="Q95" s="51">
        <f>'System Parameters'!P36</f>
        <v>0</v>
      </c>
      <c r="R95" s="51">
        <f>'System Parameters'!Q37</f>
        <v>0</v>
      </c>
      <c r="S95" s="51">
        <f>'System Parameters'!I50</f>
        <v>0</v>
      </c>
      <c r="T95" s="51">
        <f>'System Parameters'!J50</f>
        <v>0</v>
      </c>
      <c r="U95" s="51">
        <f>'System Parameters'!K50</f>
        <v>0</v>
      </c>
      <c r="V95" s="51">
        <f>'System Parameters'!L50</f>
        <v>0</v>
      </c>
      <c r="W95" s="8"/>
    </row>
    <row r="96" ht="15.75" customHeight="1">
      <c r="A96" t="s" s="17">
        <f>'System Parameters'!L37</f>
        <v>62</v>
      </c>
      <c r="B96" s="43">
        <f>B95*24</f>
        <v>244.802566700938</v>
      </c>
      <c r="C96" t="s" s="17">
        <f>'System Parameters'!N37</f>
        <v>63</v>
      </c>
      <c r="D96" s="43">
        <f>D95*24</f>
        <v>264.647008856671</v>
      </c>
      <c r="E96" s="43">
        <f>E95*24</f>
        <v>244.944726724176</v>
      </c>
      <c r="F96" s="43">
        <f>F95*24</f>
        <v>244.844145643258</v>
      </c>
      <c r="G96" s="43">
        <f>G95*24</f>
        <v>249.582675341076</v>
      </c>
      <c r="H96" s="43">
        <f>H95*24</f>
        <v>245.585708961197</v>
      </c>
      <c r="I96" s="43">
        <f>I95*24</f>
        <v>244.804442138530</v>
      </c>
      <c r="J96" s="43">
        <f>J95*24</f>
        <v>244.802824571902</v>
      </c>
      <c r="K96" s="43">
        <f>K95*24</f>
        <v>244.802566700938</v>
      </c>
      <c r="L96" s="43">
        <f>L95*24</f>
        <v>244.802566700938</v>
      </c>
      <c r="M96" s="43">
        <f>M95*24</f>
        <v>245.147590269802</v>
      </c>
      <c r="N96" s="43">
        <f>N95*24</f>
        <v>244.830985503050</v>
      </c>
      <c r="O96" s="43">
        <f>O95*24</f>
        <v>244.809670782938</v>
      </c>
      <c r="P96" s="51">
        <f>'System Parameters'!O37</f>
        <v>0</v>
      </c>
      <c r="Q96" s="51">
        <f>'System Parameters'!P37</f>
        <v>0</v>
      </c>
      <c r="R96" s="51">
        <f>'System Parameters'!Q38</f>
        <v>0</v>
      </c>
      <c r="S96" s="51">
        <f>'System Parameters'!I51</f>
        <v>0</v>
      </c>
      <c r="T96" s="51">
        <f>'System Parameters'!J51</f>
        <v>0</v>
      </c>
      <c r="U96" s="51">
        <f>'System Parameters'!K51</f>
        <v>0</v>
      </c>
      <c r="V96" s="51">
        <f>'System Parameters'!L51</f>
        <v>0</v>
      </c>
      <c r="W96" s="8"/>
    </row>
    <row r="97" ht="15.75" customHeight="1">
      <c r="A97" s="51">
        <f>'System Parameters'!A52</f>
        <v>0</v>
      </c>
      <c r="B97" s="51">
        <f>'System Parameters'!K39</f>
        <v>0</v>
      </c>
      <c r="C97" s="51">
        <f>'System Parameters'!L39</f>
        <v>0</v>
      </c>
      <c r="D97" s="51">
        <f>'System Parameters'!M39</f>
        <v>0</v>
      </c>
      <c r="E97" s="8"/>
      <c r="F97" s="8"/>
      <c r="G97" s="8"/>
      <c r="H97" s="8"/>
      <c r="I97" s="8"/>
      <c r="J97" s="8"/>
      <c r="K97" s="8"/>
      <c r="L97" s="8"/>
      <c r="M97" s="8"/>
      <c r="N97" s="8"/>
      <c r="O97" s="51">
        <f>'System Parameters'!N39</f>
        <v>0</v>
      </c>
      <c r="P97" s="51">
        <f>'System Parameters'!O39</f>
        <v>0</v>
      </c>
      <c r="Q97" s="51">
        <f>'System Parameters'!P39</f>
        <v>0</v>
      </c>
      <c r="R97" s="51">
        <f>'System Parameters'!Q39</f>
        <v>0</v>
      </c>
      <c r="S97" s="51">
        <f>'System Parameters'!I52</f>
        <v>0</v>
      </c>
      <c r="T97" s="51">
        <f>'System Parameters'!J52</f>
        <v>0</v>
      </c>
      <c r="U97" s="51">
        <f>'System Parameters'!K52</f>
        <v>0</v>
      </c>
      <c r="V97" s="51">
        <f>'System Parameters'!L52</f>
        <v>0</v>
      </c>
      <c r="W97" s="8"/>
    </row>
    <row r="98" ht="15.75" customHeight="1">
      <c r="A98" t="s" s="17">
        <v>64</v>
      </c>
      <c r="B98" s="51">
        <f>'System Parameters'!K40</f>
        <v>0</v>
      </c>
      <c r="C98" s="51">
        <f>'System Parameters'!L40</f>
        <v>0</v>
      </c>
      <c r="D98" s="52">
        <f>D96/$B96-1</f>
        <v>0.0810630477578933</v>
      </c>
      <c r="E98" s="52">
        <f>E96/$B96-1</f>
        <v>0.000580712960463642</v>
      </c>
      <c r="F98" s="52">
        <f>F96/$B96-1</f>
        <v>0.000169846839762897</v>
      </c>
      <c r="G98" s="52">
        <f>G96/$B96-1</f>
        <v>0.0195263828502975</v>
      </c>
      <c r="H98" s="52">
        <f>H96/$B96-1</f>
        <v>0.00319907699830502</v>
      </c>
      <c r="I98" s="52">
        <f>I96/$B96-1</f>
        <v>7.66102094955205e-06</v>
      </c>
      <c r="J98" s="52">
        <f>J96/$B96-1</f>
        <v>1.05338341617564e-06</v>
      </c>
      <c r="K98" s="52">
        <f>K96/$B96-1</f>
        <v>0</v>
      </c>
      <c r="L98" s="52">
        <f>L96/$B96-1</f>
        <v>0</v>
      </c>
      <c r="M98" s="52">
        <f>M96/$B96-1</f>
        <v>0.00140939522617627</v>
      </c>
      <c r="N98" s="52">
        <f>N96/$B96-1</f>
        <v>0.000116088660731722</v>
      </c>
      <c r="O98" s="52">
        <f>O96/$B96-1</f>
        <v>2.90196385427554e-05</v>
      </c>
      <c r="P98" s="51">
        <f>'System Parameters'!O40</f>
        <v>0</v>
      </c>
      <c r="Q98" s="51">
        <f>'System Parameters'!P40</f>
        <v>0</v>
      </c>
      <c r="R98" s="51">
        <f>'System Parameters'!Q40</f>
        <v>0</v>
      </c>
      <c r="S98" s="51">
        <f>'System Parameters'!I53</f>
        <v>0</v>
      </c>
      <c r="T98" s="51">
        <f>'System Parameters'!J53</f>
        <v>0</v>
      </c>
      <c r="U98" s="51">
        <f>'System Parameters'!K53</f>
        <v>0</v>
      </c>
      <c r="V98" s="51">
        <f>'System Parameters'!L53</f>
        <v>0</v>
      </c>
      <c r="W98" s="8"/>
    </row>
    <row r="99" ht="15.75" customHeight="1">
      <c r="A99" t="s" s="17">
        <v>65</v>
      </c>
      <c r="B99" s="51">
        <f>'System Parameters'!K41</f>
        <v>0</v>
      </c>
      <c r="C99" s="51">
        <f>'System Parameters'!L41</f>
        <v>0</v>
      </c>
      <c r="D99" t="s" s="17">
        <v>66</v>
      </c>
      <c r="E99" t="s" s="17">
        <v>67</v>
      </c>
      <c r="F99" t="s" s="17">
        <v>68</v>
      </c>
      <c r="G99" t="s" s="17">
        <v>69</v>
      </c>
      <c r="H99" t="s" s="17">
        <v>70</v>
      </c>
      <c r="I99" t="s" s="17">
        <v>71</v>
      </c>
      <c r="J99" t="s" s="17">
        <v>72</v>
      </c>
      <c r="K99" t="s" s="17">
        <v>73</v>
      </c>
      <c r="L99" t="s" s="17">
        <v>74</v>
      </c>
      <c r="M99" t="s" s="17">
        <v>75</v>
      </c>
      <c r="N99" t="s" s="17">
        <v>76</v>
      </c>
      <c r="O99" t="s" s="17">
        <v>77</v>
      </c>
      <c r="P99" s="51">
        <f>'System Parameters'!O41</f>
        <v>0</v>
      </c>
      <c r="Q99" s="51">
        <f>'System Parameters'!P41</f>
        <v>0</v>
      </c>
      <c r="R99" s="51">
        <f>'System Parameters'!Q41</f>
        <v>0</v>
      </c>
      <c r="S99" s="51">
        <f>'System Parameters'!I54</f>
        <v>0</v>
      </c>
      <c r="T99" s="51">
        <f>'System Parameters'!J54</f>
        <v>0</v>
      </c>
      <c r="U99" s="51">
        <f>'System Parameters'!K54</f>
        <v>0</v>
      </c>
      <c r="V99" s="51">
        <f>'System Parameters'!L54</f>
        <v>0</v>
      </c>
      <c r="W99" s="8"/>
    </row>
    <row r="100" ht="15.75" customHeight="1">
      <c r="A100" s="51">
        <f>'System Parameters'!A55</f>
        <v>0</v>
      </c>
      <c r="B100" s="51">
        <f>'System Parameters'!B55</f>
        <v>0</v>
      </c>
      <c r="C100" s="51">
        <f>'System Parameters'!C55</f>
        <v>0</v>
      </c>
      <c r="D100" s="51">
        <f>'System Parameters'!D55</f>
        <v>0</v>
      </c>
      <c r="E100" s="8"/>
      <c r="F100" s="8"/>
      <c r="G100" s="8"/>
      <c r="H100" s="8"/>
      <c r="I100" s="8"/>
      <c r="J100" s="8"/>
      <c r="K100" s="8"/>
      <c r="L100" s="8"/>
      <c r="M100" s="8"/>
      <c r="N100" s="8"/>
      <c r="O100" s="51">
        <f>'System Parameters'!E55</f>
        <v>0</v>
      </c>
      <c r="P100" s="51">
        <f>'System Parameters'!F55</f>
        <v>0</v>
      </c>
      <c r="Q100" s="51">
        <f>'System Parameters'!G55</f>
        <v>0</v>
      </c>
      <c r="R100" s="51">
        <f>'System Parameters'!H55</f>
        <v>0</v>
      </c>
      <c r="S100" s="51">
        <f>'System Parameters'!I55</f>
        <v>0</v>
      </c>
      <c r="T100" s="51">
        <f>'System Parameters'!J55</f>
        <v>0</v>
      </c>
      <c r="U100" s="51">
        <f>'System Parameters'!K55</f>
        <v>0</v>
      </c>
      <c r="V100" s="51">
        <f>'System Parameters'!L55</f>
        <v>0</v>
      </c>
      <c r="W100" s="8"/>
    </row>
    <row r="101" ht="15.75" customHeight="1">
      <c r="A101" s="51">
        <f>'System Parameters'!A56</f>
        <v>0</v>
      </c>
      <c r="B101" s="51">
        <f>'System Parameters'!B56</f>
        <v>0</v>
      </c>
      <c r="C101" s="51">
        <f>'System Parameters'!C56</f>
        <v>0</v>
      </c>
      <c r="D101" s="51">
        <f>'System Parameters'!D56</f>
        <v>0</v>
      </c>
      <c r="E101" s="8"/>
      <c r="F101" s="8"/>
      <c r="G101" s="8"/>
      <c r="H101" s="8"/>
      <c r="I101" s="8"/>
      <c r="J101" s="8"/>
      <c r="K101" s="8"/>
      <c r="L101" s="8"/>
      <c r="M101" s="8"/>
      <c r="N101" s="8"/>
      <c r="O101" s="51">
        <f>'System Parameters'!E56</f>
        <v>0</v>
      </c>
      <c r="P101" s="51">
        <f>'System Parameters'!F56</f>
        <v>0</v>
      </c>
      <c r="Q101" s="51">
        <f>'System Parameters'!G56</f>
        <v>0</v>
      </c>
      <c r="R101" s="51">
        <f>'System Parameters'!H56</f>
        <v>0</v>
      </c>
      <c r="S101" s="51">
        <f>'System Parameters'!I56</f>
        <v>0</v>
      </c>
      <c r="T101" s="51">
        <f>'System Parameters'!J56</f>
        <v>0</v>
      </c>
      <c r="U101" s="51">
        <f>'System Parameters'!K56</f>
        <v>0</v>
      </c>
      <c r="V101" s="51">
        <f>'System Parameters'!L56</f>
        <v>0</v>
      </c>
      <c r="W101" s="8"/>
    </row>
    <row r="102" ht="15.75" customHeight="1">
      <c r="A102" s="51">
        <f>'System Parameters'!A57</f>
        <v>0</v>
      </c>
      <c r="B102" s="51">
        <f>'System Parameters'!B57</f>
        <v>0</v>
      </c>
      <c r="C102" s="51">
        <f>'System Parameters'!C57</f>
        <v>0</v>
      </c>
      <c r="D102" s="51">
        <f>'System Parameters'!D57</f>
        <v>0</v>
      </c>
      <c r="E102" s="8"/>
      <c r="F102" s="8"/>
      <c r="G102" s="8"/>
      <c r="H102" s="8"/>
      <c r="I102" s="8"/>
      <c r="J102" s="8"/>
      <c r="K102" s="8"/>
      <c r="L102" s="8"/>
      <c r="M102" s="8"/>
      <c r="N102" s="8"/>
      <c r="O102" s="51">
        <f>'System Parameters'!E57</f>
        <v>0</v>
      </c>
      <c r="P102" s="51">
        <f>'System Parameters'!F57</f>
        <v>0</v>
      </c>
      <c r="Q102" s="51">
        <f>'System Parameters'!G57</f>
        <v>0</v>
      </c>
      <c r="R102" s="51">
        <f>'System Parameters'!H57</f>
        <v>0</v>
      </c>
      <c r="S102" s="51">
        <f>'System Parameters'!I57</f>
        <v>0</v>
      </c>
      <c r="T102" s="51">
        <f>'System Parameters'!J57</f>
        <v>0</v>
      </c>
      <c r="U102" s="51">
        <f>'System Parameters'!K57</f>
        <v>0</v>
      </c>
      <c r="V102" s="51">
        <f>'System Parameters'!L57</f>
        <v>0</v>
      </c>
      <c r="W102" s="8"/>
    </row>
    <row r="103" ht="15.75" customHeight="1">
      <c r="A103" s="51">
        <f>'System Parameters'!A58</f>
        <v>0</v>
      </c>
      <c r="B103" s="51">
        <f>'System Parameters'!B58</f>
        <v>0</v>
      </c>
      <c r="C103" s="51">
        <f>'System Parameters'!C58</f>
        <v>0</v>
      </c>
      <c r="D103" s="51">
        <f>'System Parameters'!D58</f>
        <v>0</v>
      </c>
      <c r="E103" s="8"/>
      <c r="F103" s="8"/>
      <c r="G103" s="8"/>
      <c r="H103" s="8"/>
      <c r="I103" s="8"/>
      <c r="J103" s="8"/>
      <c r="K103" s="8"/>
      <c r="L103" s="8"/>
      <c r="M103" s="8"/>
      <c r="N103" s="8"/>
      <c r="O103" s="51">
        <f>'System Parameters'!E58</f>
        <v>0</v>
      </c>
      <c r="P103" s="51">
        <f>'System Parameters'!F58</f>
        <v>0</v>
      </c>
      <c r="Q103" s="51">
        <f>'System Parameters'!G58</f>
        <v>0</v>
      </c>
      <c r="R103" s="51">
        <f>'System Parameters'!H58</f>
        <v>0</v>
      </c>
      <c r="S103" s="51">
        <f>'System Parameters'!I58</f>
        <v>0</v>
      </c>
      <c r="T103" s="51">
        <f>'System Parameters'!J58</f>
        <v>0</v>
      </c>
      <c r="U103" s="51">
        <f>'System Parameters'!K58</f>
        <v>0</v>
      </c>
      <c r="V103" s="51">
        <f>'System Parameters'!L58</f>
        <v>0</v>
      </c>
      <c r="W103" s="8"/>
    </row>
    <row r="104" ht="15.75" customHeight="1">
      <c r="A104" s="51">
        <f>'System Parameters'!A59</f>
        <v>0</v>
      </c>
      <c r="B104" s="51">
        <f>'System Parameters'!B59</f>
        <v>0</v>
      </c>
      <c r="C104" s="51">
        <f>'System Parameters'!C59</f>
        <v>0</v>
      </c>
      <c r="D104" s="51">
        <f>'System Parameters'!D59</f>
        <v>0</v>
      </c>
      <c r="E104" s="8"/>
      <c r="F104" s="8"/>
      <c r="G104" s="8"/>
      <c r="H104" s="8"/>
      <c r="I104" s="8"/>
      <c r="J104" s="8"/>
      <c r="K104" s="8"/>
      <c r="L104" s="8"/>
      <c r="M104" s="8"/>
      <c r="N104" s="8"/>
      <c r="O104" s="51">
        <f>'System Parameters'!E59</f>
        <v>0</v>
      </c>
      <c r="P104" s="51">
        <f>'System Parameters'!F59</f>
        <v>0</v>
      </c>
      <c r="Q104" s="51">
        <f>'System Parameters'!G59</f>
        <v>0</v>
      </c>
      <c r="R104" s="51">
        <f>'System Parameters'!H59</f>
        <v>0</v>
      </c>
      <c r="S104" s="51">
        <f>'System Parameters'!I59</f>
        <v>0</v>
      </c>
      <c r="T104" s="51">
        <f>'System Parameters'!J59</f>
        <v>0</v>
      </c>
      <c r="U104" s="51">
        <f>'System Parameters'!K59</f>
        <v>0</v>
      </c>
      <c r="V104" s="51">
        <f>'System Parameters'!L59</f>
        <v>0</v>
      </c>
      <c r="W104" s="8"/>
    </row>
    <row r="105" ht="15.75" customHeight="1">
      <c r="A105" s="51">
        <f>'System Parameters'!A60</f>
        <v>0</v>
      </c>
      <c r="B105" s="51">
        <f>'System Parameters'!B60</f>
        <v>0</v>
      </c>
      <c r="C105" s="51">
        <f>'System Parameters'!C60</f>
        <v>0</v>
      </c>
      <c r="D105" s="51">
        <f>'System Parameters'!D60</f>
        <v>0</v>
      </c>
      <c r="E105" s="8"/>
      <c r="F105" s="8"/>
      <c r="G105" s="8"/>
      <c r="H105" s="8"/>
      <c r="I105" s="8"/>
      <c r="J105" s="8"/>
      <c r="K105" s="8"/>
      <c r="L105" s="8"/>
      <c r="M105" s="8"/>
      <c r="N105" s="8"/>
      <c r="O105" s="51">
        <f>'System Parameters'!E60</f>
        <v>0</v>
      </c>
      <c r="P105" s="51">
        <f>'System Parameters'!F60</f>
        <v>0</v>
      </c>
      <c r="Q105" s="51">
        <f>'System Parameters'!G60</f>
        <v>0</v>
      </c>
      <c r="R105" s="51">
        <f>'System Parameters'!H60</f>
        <v>0</v>
      </c>
      <c r="S105" s="51">
        <f>'System Parameters'!I60</f>
        <v>0</v>
      </c>
      <c r="T105" s="51">
        <f>'System Parameters'!J60</f>
        <v>0</v>
      </c>
      <c r="U105" s="51">
        <f>'System Parameters'!K60</f>
        <v>0</v>
      </c>
      <c r="V105" s="51">
        <f>'System Parameters'!L60</f>
        <v>0</v>
      </c>
      <c r="W105" s="8"/>
    </row>
    <row r="106" ht="15.75" customHeight="1">
      <c r="A106" s="51">
        <f>'System Parameters'!A61</f>
        <v>0</v>
      </c>
      <c r="B106" s="51">
        <f>'System Parameters'!B61</f>
        <v>0</v>
      </c>
      <c r="C106" s="51">
        <f>'System Parameters'!C61</f>
        <v>0</v>
      </c>
      <c r="D106" s="51">
        <f>'System Parameters'!D61</f>
        <v>0</v>
      </c>
      <c r="E106" s="8"/>
      <c r="F106" s="8"/>
      <c r="G106" s="8"/>
      <c r="H106" s="8"/>
      <c r="I106" s="8"/>
      <c r="J106" s="8"/>
      <c r="K106" s="8"/>
      <c r="L106" s="8"/>
      <c r="M106" s="8"/>
      <c r="N106" s="8"/>
      <c r="O106" s="51">
        <f>'System Parameters'!E61</f>
        <v>0</v>
      </c>
      <c r="P106" s="51">
        <f>'System Parameters'!F61</f>
        <v>0</v>
      </c>
      <c r="Q106" s="51">
        <f>'System Parameters'!G61</f>
        <v>0</v>
      </c>
      <c r="R106" s="51">
        <f>'System Parameters'!H61</f>
        <v>0</v>
      </c>
      <c r="S106" s="51">
        <f>'System Parameters'!I61</f>
        <v>0</v>
      </c>
      <c r="T106" s="51">
        <f>'System Parameters'!J61</f>
        <v>0</v>
      </c>
      <c r="U106" s="51">
        <f>'System Parameters'!K61</f>
        <v>0</v>
      </c>
      <c r="V106" s="51">
        <f>'System Parameters'!L61</f>
        <v>0</v>
      </c>
      <c r="W106" s="8"/>
    </row>
    <row r="107" ht="15.75" customHeight="1">
      <c r="A107" s="51">
        <f>'System Parameters'!A62</f>
        <v>0</v>
      </c>
      <c r="B107" s="51">
        <f>'System Parameters'!B62</f>
        <v>0</v>
      </c>
      <c r="C107" s="51">
        <f>'System Parameters'!C62</f>
        <v>0</v>
      </c>
      <c r="D107" s="51">
        <f>'System Parameters'!D62</f>
        <v>0</v>
      </c>
      <c r="E107" s="8"/>
      <c r="F107" s="8"/>
      <c r="G107" s="8"/>
      <c r="H107" s="8"/>
      <c r="I107" s="8"/>
      <c r="J107" s="8"/>
      <c r="K107" s="8"/>
      <c r="L107" s="8"/>
      <c r="M107" s="8"/>
      <c r="N107" s="8"/>
      <c r="O107" s="51">
        <f>'System Parameters'!E62</f>
        <v>0</v>
      </c>
      <c r="P107" s="51">
        <f>'System Parameters'!F62</f>
        <v>0</v>
      </c>
      <c r="Q107" s="51">
        <f>'System Parameters'!G62</f>
        <v>0</v>
      </c>
      <c r="R107" s="51">
        <f>'System Parameters'!H62</f>
        <v>0</v>
      </c>
      <c r="S107" s="51">
        <f>'System Parameters'!I62</f>
        <v>0</v>
      </c>
      <c r="T107" s="51">
        <f>'System Parameters'!J62</f>
        <v>0</v>
      </c>
      <c r="U107" s="51">
        <f>'System Parameters'!K62</f>
        <v>0</v>
      </c>
      <c r="V107" s="51">
        <f>'System Parameters'!L62</f>
        <v>0</v>
      </c>
      <c r="W107" s="8"/>
    </row>
    <row r="108" ht="15.75" customHeight="1">
      <c r="A108" s="51">
        <f>'System Parameters'!A63</f>
        <v>0</v>
      </c>
      <c r="B108" s="51">
        <f>'System Parameters'!B63</f>
        <v>0</v>
      </c>
      <c r="C108" s="51">
        <f>'System Parameters'!C63</f>
        <v>0</v>
      </c>
      <c r="D108" s="51">
        <f>'System Parameters'!D63</f>
        <v>0</v>
      </c>
      <c r="E108" s="8"/>
      <c r="F108" s="8"/>
      <c r="G108" s="8"/>
      <c r="H108" s="8"/>
      <c r="I108" s="8"/>
      <c r="J108" s="8"/>
      <c r="K108" s="8"/>
      <c r="L108" s="8"/>
      <c r="M108" s="8"/>
      <c r="N108" s="8"/>
      <c r="O108" s="51">
        <f>'System Parameters'!E63</f>
        <v>0</v>
      </c>
      <c r="P108" s="51">
        <f>'System Parameters'!F63</f>
        <v>0</v>
      </c>
      <c r="Q108" s="51">
        <f>'System Parameters'!G63</f>
        <v>0</v>
      </c>
      <c r="R108" s="51">
        <f>'System Parameters'!H63</f>
        <v>0</v>
      </c>
      <c r="S108" s="51">
        <f>'System Parameters'!I63</f>
        <v>0</v>
      </c>
      <c r="T108" s="51">
        <f>'System Parameters'!J63</f>
        <v>0</v>
      </c>
      <c r="U108" s="51">
        <f>'System Parameters'!K63</f>
        <v>0</v>
      </c>
      <c r="V108" s="51">
        <f>'System Parameters'!L63</f>
        <v>0</v>
      </c>
      <c r="W108" s="8"/>
    </row>
    <row r="109" ht="15.75" customHeight="1">
      <c r="A109" s="51">
        <f>'System Parameters'!A64</f>
        <v>0</v>
      </c>
      <c r="B109" s="51">
        <f>'System Parameters'!B64</f>
        <v>0</v>
      </c>
      <c r="C109" s="51">
        <f>'System Parameters'!C64</f>
        <v>0</v>
      </c>
      <c r="D109" s="51">
        <f>'System Parameters'!D64</f>
        <v>0</v>
      </c>
      <c r="E109" s="8"/>
      <c r="F109" s="8"/>
      <c r="G109" s="8"/>
      <c r="H109" s="8"/>
      <c r="I109" s="8"/>
      <c r="J109" s="8"/>
      <c r="K109" s="8"/>
      <c r="L109" s="8"/>
      <c r="M109" s="8"/>
      <c r="N109" s="8"/>
      <c r="O109" s="51">
        <f>'System Parameters'!E64</f>
        <v>0</v>
      </c>
      <c r="P109" s="51">
        <f>'System Parameters'!F64</f>
        <v>0</v>
      </c>
      <c r="Q109" s="51">
        <f>'System Parameters'!G64</f>
        <v>0</v>
      </c>
      <c r="R109" s="51">
        <f>'System Parameters'!H64</f>
        <v>0</v>
      </c>
      <c r="S109" s="51">
        <f>'System Parameters'!I64</f>
        <v>0</v>
      </c>
      <c r="T109" s="51">
        <f>'System Parameters'!J64</f>
        <v>0</v>
      </c>
      <c r="U109" s="51">
        <f>'System Parameters'!K64</f>
        <v>0</v>
      </c>
      <c r="V109" s="51">
        <f>'System Parameters'!L64</f>
        <v>0</v>
      </c>
      <c r="W109" s="8"/>
    </row>
    <row r="110" ht="15.75" customHeight="1">
      <c r="A110" s="51">
        <f>'System Parameters'!A65</f>
        <v>0</v>
      </c>
      <c r="B110" s="51">
        <f>'System Parameters'!B65</f>
        <v>0</v>
      </c>
      <c r="C110" s="51">
        <f>'System Parameters'!C65</f>
        <v>0</v>
      </c>
      <c r="D110" s="51">
        <f>'System Parameters'!D65</f>
        <v>0</v>
      </c>
      <c r="E110" s="8"/>
      <c r="F110" s="8"/>
      <c r="G110" s="8"/>
      <c r="H110" s="8"/>
      <c r="I110" s="8"/>
      <c r="J110" s="8"/>
      <c r="K110" s="8"/>
      <c r="L110" s="8"/>
      <c r="M110" s="8"/>
      <c r="N110" s="8"/>
      <c r="O110" s="51">
        <f>'System Parameters'!E65</f>
        <v>0</v>
      </c>
      <c r="P110" s="51">
        <f>'System Parameters'!F65</f>
        <v>0</v>
      </c>
      <c r="Q110" s="51">
        <f>'System Parameters'!G65</f>
        <v>0</v>
      </c>
      <c r="R110" s="51">
        <f>'System Parameters'!H65</f>
        <v>0</v>
      </c>
      <c r="S110" s="51">
        <f>'System Parameters'!I65</f>
        <v>0</v>
      </c>
      <c r="T110" s="51">
        <f>'System Parameters'!J65</f>
        <v>0</v>
      </c>
      <c r="U110" s="51">
        <f>'System Parameters'!K65</f>
        <v>0</v>
      </c>
      <c r="V110" s="51">
        <f>'System Parameters'!L65</f>
        <v>0</v>
      </c>
      <c r="W110" s="8"/>
    </row>
    <row r="111" ht="15.75" customHeight="1">
      <c r="A111" s="51">
        <f>'System Parameters'!A66</f>
        <v>0</v>
      </c>
      <c r="B111" s="51">
        <f>'System Parameters'!B66</f>
        <v>0</v>
      </c>
      <c r="C111" s="51">
        <f>'System Parameters'!C66</f>
        <v>0</v>
      </c>
      <c r="D111" s="51">
        <f>'System Parameters'!D66</f>
        <v>0</v>
      </c>
      <c r="E111" s="8"/>
      <c r="F111" s="8"/>
      <c r="G111" s="8"/>
      <c r="H111" s="8"/>
      <c r="I111" s="8"/>
      <c r="J111" s="8"/>
      <c r="K111" s="8"/>
      <c r="L111" s="8"/>
      <c r="M111" s="8"/>
      <c r="N111" s="8"/>
      <c r="O111" s="51">
        <f>'System Parameters'!E66</f>
        <v>0</v>
      </c>
      <c r="P111" s="51">
        <f>'System Parameters'!F66</f>
        <v>0</v>
      </c>
      <c r="Q111" s="51">
        <f>'System Parameters'!G66</f>
        <v>0</v>
      </c>
      <c r="R111" s="51">
        <f>'System Parameters'!H66</f>
        <v>0</v>
      </c>
      <c r="S111" s="51">
        <f>'System Parameters'!I66</f>
        <v>0</v>
      </c>
      <c r="T111" s="51">
        <f>'System Parameters'!J66</f>
        <v>0</v>
      </c>
      <c r="U111" s="51">
        <f>'System Parameters'!K66</f>
        <v>0</v>
      </c>
      <c r="V111" s="51">
        <f>'System Parameters'!L66</f>
        <v>0</v>
      </c>
      <c r="W111" s="8"/>
    </row>
    <row r="112" ht="15.75" customHeight="1">
      <c r="A112" s="51">
        <f>'System Parameters'!A67</f>
        <v>0</v>
      </c>
      <c r="B112" s="51">
        <f>'System Parameters'!B67</f>
        <v>0</v>
      </c>
      <c r="C112" s="51">
        <f>'System Parameters'!C67</f>
        <v>0</v>
      </c>
      <c r="D112" s="51">
        <f>'System Parameters'!D67</f>
        <v>0</v>
      </c>
      <c r="E112" s="8"/>
      <c r="F112" s="8"/>
      <c r="G112" s="8"/>
      <c r="H112" s="8"/>
      <c r="I112" s="8"/>
      <c r="J112" s="8"/>
      <c r="K112" s="8"/>
      <c r="L112" s="8"/>
      <c r="M112" s="8"/>
      <c r="N112" s="8"/>
      <c r="O112" s="51">
        <f>'System Parameters'!E67</f>
        <v>0</v>
      </c>
      <c r="P112" s="51">
        <f>'System Parameters'!F67</f>
        <v>0</v>
      </c>
      <c r="Q112" s="51">
        <f>'System Parameters'!G67</f>
        <v>0</v>
      </c>
      <c r="R112" s="51">
        <f>'System Parameters'!H67</f>
        <v>0</v>
      </c>
      <c r="S112" s="51">
        <f>'System Parameters'!I67</f>
        <v>0</v>
      </c>
      <c r="T112" s="51">
        <f>'System Parameters'!J67</f>
        <v>0</v>
      </c>
      <c r="U112" s="51">
        <f>'System Parameters'!K67</f>
        <v>0</v>
      </c>
      <c r="V112" s="51">
        <f>'System Parameters'!L67</f>
        <v>0</v>
      </c>
      <c r="W112" s="8"/>
    </row>
    <row r="113" ht="15.75" customHeight="1">
      <c r="A113" s="51">
        <f>'System Parameters'!A68</f>
        <v>0</v>
      </c>
      <c r="B113" s="51">
        <f>'System Parameters'!B68</f>
        <v>0</v>
      </c>
      <c r="C113" s="51">
        <f>'System Parameters'!C68</f>
        <v>0</v>
      </c>
      <c r="D113" s="51">
        <f>'System Parameters'!D68</f>
        <v>0</v>
      </c>
      <c r="E113" s="8"/>
      <c r="F113" s="8"/>
      <c r="G113" s="8"/>
      <c r="H113" s="8"/>
      <c r="I113" s="8"/>
      <c r="J113" s="8"/>
      <c r="K113" s="8"/>
      <c r="L113" s="8"/>
      <c r="M113" s="8"/>
      <c r="N113" s="8"/>
      <c r="O113" s="51">
        <f>'System Parameters'!E68</f>
        <v>0</v>
      </c>
      <c r="P113" s="51">
        <f>'System Parameters'!F68</f>
        <v>0</v>
      </c>
      <c r="Q113" s="51">
        <f>'System Parameters'!G68</f>
        <v>0</v>
      </c>
      <c r="R113" s="51">
        <f>'System Parameters'!H68</f>
        <v>0</v>
      </c>
      <c r="S113" s="51">
        <f>'System Parameters'!I68</f>
        <v>0</v>
      </c>
      <c r="T113" s="51">
        <f>'System Parameters'!J68</f>
        <v>0</v>
      </c>
      <c r="U113" s="51">
        <f>'System Parameters'!K68</f>
        <v>0</v>
      </c>
      <c r="V113" s="51">
        <f>'System Parameters'!L68</f>
        <v>0</v>
      </c>
      <c r="W113" s="8"/>
    </row>
    <row r="114" ht="15.75" customHeight="1">
      <c r="A114" s="51">
        <f>'System Parameters'!A69</f>
        <v>0</v>
      </c>
      <c r="B114" s="51">
        <f>'System Parameters'!B69</f>
        <v>0</v>
      </c>
      <c r="C114" s="51">
        <f>'System Parameters'!C69</f>
        <v>0</v>
      </c>
      <c r="D114" s="51">
        <f>'System Parameters'!D69</f>
        <v>0</v>
      </c>
      <c r="E114" s="8"/>
      <c r="F114" s="8"/>
      <c r="G114" s="8"/>
      <c r="H114" s="8"/>
      <c r="I114" s="8"/>
      <c r="J114" s="8"/>
      <c r="K114" s="8"/>
      <c r="L114" s="8"/>
      <c r="M114" s="8"/>
      <c r="N114" s="8"/>
      <c r="O114" s="51">
        <f>'System Parameters'!E69</f>
        <v>0</v>
      </c>
      <c r="P114" s="51">
        <f>'System Parameters'!F69</f>
        <v>0</v>
      </c>
      <c r="Q114" s="51">
        <f>'System Parameters'!G69</f>
        <v>0</v>
      </c>
      <c r="R114" s="51">
        <f>'System Parameters'!H69</f>
        <v>0</v>
      </c>
      <c r="S114" s="51">
        <f>'System Parameters'!I69</f>
        <v>0</v>
      </c>
      <c r="T114" s="51">
        <f>'System Parameters'!J69</f>
        <v>0</v>
      </c>
      <c r="U114" s="51">
        <f>'System Parameters'!K69</f>
        <v>0</v>
      </c>
      <c r="V114" s="51">
        <f>'System Parameters'!L69</f>
        <v>0</v>
      </c>
      <c r="W114" s="8"/>
    </row>
    <row r="115" ht="15.75" customHeight="1">
      <c r="A115" s="51">
        <f>'System Parameters'!A70</f>
        <v>0</v>
      </c>
      <c r="B115" s="51">
        <f>'System Parameters'!B70</f>
        <v>0</v>
      </c>
      <c r="C115" s="51">
        <f>'System Parameters'!C70</f>
        <v>0</v>
      </c>
      <c r="D115" s="51">
        <f>'System Parameters'!D70</f>
        <v>0</v>
      </c>
      <c r="E115" s="8"/>
      <c r="F115" s="8"/>
      <c r="G115" s="8"/>
      <c r="H115" s="8"/>
      <c r="I115" s="8"/>
      <c r="J115" s="8"/>
      <c r="K115" s="8"/>
      <c r="L115" s="8"/>
      <c r="M115" s="8"/>
      <c r="N115" s="8"/>
      <c r="O115" s="51">
        <f>'System Parameters'!E70</f>
        <v>0</v>
      </c>
      <c r="P115" s="51">
        <f>'System Parameters'!F70</f>
        <v>0</v>
      </c>
      <c r="Q115" s="51">
        <f>'System Parameters'!G70</f>
        <v>0</v>
      </c>
      <c r="R115" s="51">
        <f>'System Parameters'!H70</f>
        <v>0</v>
      </c>
      <c r="S115" s="51">
        <f>'System Parameters'!I70</f>
        <v>0</v>
      </c>
      <c r="T115" s="51">
        <f>'System Parameters'!J70</f>
        <v>0</v>
      </c>
      <c r="U115" s="51">
        <f>'System Parameters'!K70</f>
        <v>0</v>
      </c>
      <c r="V115" s="51">
        <f>'System Parameters'!L70</f>
        <v>0</v>
      </c>
      <c r="W115" s="8"/>
    </row>
    <row r="116" ht="15.75" customHeight="1">
      <c r="A116" s="51">
        <f>'System Parameters'!A71</f>
        <v>0</v>
      </c>
      <c r="B116" s="51">
        <f>'System Parameters'!B71</f>
        <v>0</v>
      </c>
      <c r="C116" s="51">
        <f>'System Parameters'!C71</f>
        <v>0</v>
      </c>
      <c r="D116" s="51">
        <f>'System Parameters'!D71</f>
        <v>0</v>
      </c>
      <c r="E116" s="8"/>
      <c r="F116" s="8"/>
      <c r="G116" s="8"/>
      <c r="H116" s="8"/>
      <c r="I116" s="8"/>
      <c r="J116" s="8"/>
      <c r="K116" s="8"/>
      <c r="L116" s="8"/>
      <c r="M116" s="8"/>
      <c r="N116" s="8"/>
      <c r="O116" s="51">
        <f>'System Parameters'!E71</f>
        <v>0</v>
      </c>
      <c r="P116" s="51">
        <f>'System Parameters'!F71</f>
        <v>0</v>
      </c>
      <c r="Q116" s="51">
        <f>'System Parameters'!G71</f>
        <v>0</v>
      </c>
      <c r="R116" s="51">
        <f>'System Parameters'!H71</f>
        <v>0</v>
      </c>
      <c r="S116" s="51">
        <f>'System Parameters'!I71</f>
        <v>0</v>
      </c>
      <c r="T116" s="51">
        <f>'System Parameters'!J71</f>
        <v>0</v>
      </c>
      <c r="U116" s="51">
        <f>'System Parameters'!K71</f>
        <v>0</v>
      </c>
      <c r="V116" s="51">
        <f>'System Parameters'!L71</f>
        <v>0</v>
      </c>
      <c r="W116" s="8"/>
    </row>
    <row r="117" ht="15.75" customHeight="1">
      <c r="A117" s="51">
        <f>'System Parameters'!A72</f>
        <v>0</v>
      </c>
      <c r="B117" s="51">
        <f>'System Parameters'!B72</f>
        <v>0</v>
      </c>
      <c r="C117" s="51">
        <f>'System Parameters'!C72</f>
        <v>0</v>
      </c>
      <c r="D117" s="51">
        <f>'System Parameters'!D72</f>
        <v>0</v>
      </c>
      <c r="E117" s="8"/>
      <c r="F117" s="8"/>
      <c r="G117" s="8"/>
      <c r="H117" s="8"/>
      <c r="I117" s="8"/>
      <c r="J117" s="8"/>
      <c r="K117" s="8"/>
      <c r="L117" s="8"/>
      <c r="M117" s="8"/>
      <c r="N117" s="8"/>
      <c r="O117" s="51">
        <f>'System Parameters'!E72</f>
        <v>0</v>
      </c>
      <c r="P117" s="51">
        <f>'System Parameters'!F72</f>
        <v>0</v>
      </c>
      <c r="Q117" s="51">
        <f>'System Parameters'!G72</f>
        <v>0</v>
      </c>
      <c r="R117" s="51">
        <f>'System Parameters'!H72</f>
        <v>0</v>
      </c>
      <c r="S117" s="51">
        <f>'System Parameters'!I72</f>
        <v>0</v>
      </c>
      <c r="T117" s="51">
        <f>'System Parameters'!J72</f>
        <v>0</v>
      </c>
      <c r="U117" s="51">
        <f>'System Parameters'!K72</f>
        <v>0</v>
      </c>
      <c r="V117" s="51">
        <f>'System Parameters'!L72</f>
        <v>0</v>
      </c>
      <c r="W117" s="8"/>
    </row>
    <row r="118" ht="15.75" customHeight="1">
      <c r="A118" s="51">
        <f>'System Parameters'!A73</f>
        <v>0</v>
      </c>
      <c r="B118" s="51">
        <f>'System Parameters'!B73</f>
        <v>0</v>
      </c>
      <c r="C118" s="51">
        <f>'System Parameters'!C73</f>
        <v>0</v>
      </c>
      <c r="D118" s="51">
        <f>'System Parameters'!D73</f>
        <v>0</v>
      </c>
      <c r="E118" s="8"/>
      <c r="F118" s="8"/>
      <c r="G118" s="8"/>
      <c r="H118" s="8"/>
      <c r="I118" s="8"/>
      <c r="J118" s="8"/>
      <c r="K118" s="8"/>
      <c r="L118" s="8"/>
      <c r="M118" s="8"/>
      <c r="N118" s="8"/>
      <c r="O118" s="51">
        <f>'System Parameters'!E73</f>
        <v>0</v>
      </c>
      <c r="P118" s="51">
        <f>'System Parameters'!F73</f>
        <v>0</v>
      </c>
      <c r="Q118" s="51">
        <f>'System Parameters'!G73</f>
        <v>0</v>
      </c>
      <c r="R118" s="51">
        <f>'System Parameters'!H73</f>
        <v>0</v>
      </c>
      <c r="S118" s="51">
        <f>'System Parameters'!I73</f>
        <v>0</v>
      </c>
      <c r="T118" s="51">
        <f>'System Parameters'!J73</f>
        <v>0</v>
      </c>
      <c r="U118" s="51">
        <f>'System Parameters'!K73</f>
        <v>0</v>
      </c>
      <c r="V118" s="51">
        <f>'System Parameters'!L73</f>
        <v>0</v>
      </c>
      <c r="W118" s="8"/>
    </row>
  </sheetData>
  <hyperlinks>
    <hyperlink ref="A55" r:id="rId1" location="" tooltip="" display="https://github.com/YueChengPeng/MagDocker/blob/main/datasheet/esp32-s3_datasheet.pdf"/>
    <hyperlink ref="A56" r:id="rId2" location="" tooltip="" display="https://wiki.seeedstudio.com/xiao_esp32s3_getting_started/"/>
    <hyperlink ref="A60" r:id="rId3" location="" tooltip="" display="https://github.com/YueChengPeng/MagDocker/blob/main/datasheet/LED%20vlhw5100.pdf"/>
    <hyperlink ref="A64" r:id="rId4" location="" tooltip="" display="https://github.com/YueChengPeng/MagDocker/blob/main/datasheet/Infineon-TLV493D-A1B6_3DMagnetic-UserManual-v01_03-EN.pdf"/>
    <hyperlink ref="A79" r:id="rId5" location="" tooltip="" display="https://github.com/YueChengPeng/MagDocker/blob/main/datasheet/lipo%20battery.pd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6"/>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