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l\Desktop\"/>
    </mc:Choice>
  </mc:AlternateContent>
  <xr:revisionPtr revIDLastSave="0" documentId="13_ncr:1_{5A6B7C60-4D8B-487A-845B-50F2BF5C62CE}" xr6:coauthVersionLast="46" xr6:coauthVersionMax="46" xr10:uidLastSave="{00000000-0000-0000-0000-000000000000}"/>
  <bookViews>
    <workbookView xWindow="-120" yWindow="-120" windowWidth="51840" windowHeight="21240" activeTab="3" xr2:uid="{00000000-000D-0000-FFFF-FFFF00000000}"/>
  </bookViews>
  <sheets>
    <sheet name="subtild" sheetId="3" r:id="rId1"/>
    <sheet name="global-property" sheetId="4" r:id="rId2"/>
    <sheet name="变量名" sheetId="5" r:id="rId3"/>
    <sheet name="start screen" sheetId="6" r:id="rId4"/>
    <sheet name="Sheet1" sheetId="1" r:id="rId5"/>
    <sheet name="生成播放地址" sheetId="9" r:id="rId6"/>
    <sheet name="链接们" sheetId="11" r:id="rId7"/>
    <sheet name="Sheet5" sheetId="10" r:id="rId8"/>
    <sheet name="Sheet2" sheetId="2" r:id="rId9"/>
    <sheet name="Sheet3" sheetId="8" r:id="rId10"/>
    <sheet name="测试" sheetId="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6" l="1"/>
  <c r="J12" i="6"/>
  <c r="J13" i="6"/>
  <c r="J14" i="6"/>
  <c r="J15" i="6"/>
  <c r="E12" i="6"/>
  <c r="E11" i="6"/>
  <c r="E13" i="6"/>
  <c r="E14" i="6"/>
  <c r="E15" i="6"/>
  <c r="J31" i="6"/>
  <c r="J32" i="6"/>
  <c r="J33" i="6"/>
  <c r="J34" i="6"/>
  <c r="J35" i="6"/>
  <c r="J36" i="6"/>
  <c r="J37" i="6"/>
  <c r="J38" i="6"/>
  <c r="J39" i="6"/>
  <c r="J21" i="6"/>
  <c r="J22" i="6"/>
  <c r="J23" i="6"/>
  <c r="J24" i="6"/>
  <c r="J25" i="6"/>
  <c r="J26" i="6"/>
  <c r="J27" i="6"/>
  <c r="J28" i="6"/>
  <c r="E22" i="6"/>
  <c r="E23" i="6"/>
  <c r="E24" i="6"/>
  <c r="E25" i="6"/>
  <c r="E26" i="6"/>
  <c r="E27" i="6"/>
  <c r="E28" i="6"/>
  <c r="E33" i="6"/>
  <c r="E34" i="6"/>
  <c r="E35" i="6"/>
  <c r="E36" i="6"/>
  <c r="E37" i="6"/>
  <c r="E38" i="6"/>
  <c r="E39" i="6"/>
  <c r="E10" i="6"/>
  <c r="J10" i="6" s="1"/>
  <c r="J9" i="6"/>
  <c r="E9" i="6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J7" i="6"/>
  <c r="J8" i="6"/>
  <c r="E8" i="6"/>
  <c r="E7" i="6"/>
  <c r="E6" i="6"/>
  <c r="J6" i="6" s="1"/>
  <c r="F44" i="6" l="1"/>
  <c r="O51" i="6"/>
  <c r="I51" i="6" l="1"/>
  <c r="E17" i="6"/>
  <c r="J17" i="6" s="1"/>
  <c r="I53" i="6"/>
  <c r="I46" i="6"/>
  <c r="I50" i="6"/>
  <c r="I57" i="6"/>
  <c r="I49" i="6"/>
  <c r="E19" i="6"/>
  <c r="I56" i="6"/>
  <c r="I48" i="6"/>
  <c r="I55" i="6"/>
  <c r="I47" i="6"/>
  <c r="I54" i="6"/>
  <c r="E21" i="6"/>
  <c r="I52" i="6"/>
  <c r="E20" i="6"/>
  <c r="L39" i="7"/>
  <c r="E32" i="7" l="1"/>
  <c r="B32" i="7"/>
  <c r="A32" i="7"/>
  <c r="B31" i="7"/>
  <c r="E31" i="7"/>
  <c r="F31" i="7"/>
  <c r="A31" i="7"/>
  <c r="C15" i="7"/>
  <c r="C16" i="7"/>
  <c r="C17" i="7"/>
  <c r="C18" i="7"/>
  <c r="C19" i="7"/>
  <c r="C20" i="7"/>
  <c r="C21" i="7"/>
  <c r="C22" i="7"/>
  <c r="C23" i="7"/>
  <c r="C24" i="7"/>
  <c r="D17" i="7"/>
  <c r="D18" i="7"/>
  <c r="D19" i="7"/>
  <c r="D20" i="7"/>
  <c r="D21" i="7"/>
  <c r="D22" i="7"/>
  <c r="D23" i="7"/>
  <c r="D24" i="7"/>
  <c r="D9" i="7"/>
  <c r="D10" i="7"/>
  <c r="D11" i="7"/>
  <c r="D12" i="7"/>
  <c r="D13" i="7"/>
  <c r="D14" i="7"/>
  <c r="D15" i="7"/>
  <c r="D16" i="7"/>
  <c r="D8" i="7"/>
  <c r="C8" i="7"/>
  <c r="C9" i="7"/>
  <c r="C10" i="7"/>
  <c r="C11" i="7"/>
  <c r="C12" i="7"/>
  <c r="C13" i="7"/>
  <c r="C14" i="7"/>
  <c r="E3" i="6"/>
  <c r="J3" i="6" s="1"/>
  <c r="E2" i="6"/>
  <c r="J2" i="6" s="1"/>
  <c r="E5" i="6"/>
  <c r="J5" i="6" s="1"/>
  <c r="E4" i="6"/>
  <c r="J4" i="6" s="1"/>
  <c r="E1" i="6"/>
  <c r="E32" i="6"/>
  <c r="E31" i="6"/>
  <c r="E30" i="6"/>
  <c r="J30" i="6" s="1"/>
  <c r="C56" i="6"/>
  <c r="C57" i="6"/>
  <c r="C58" i="6"/>
  <c r="C59" i="6"/>
  <c r="C60" i="6"/>
  <c r="C61" i="6"/>
  <c r="C55" i="6"/>
  <c r="J1" i="6" l="1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" i="4"/>
  <c r="B2" i="4"/>
  <c r="C2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D8" i="4" l="1"/>
  <c r="I8" i="4" s="1"/>
  <c r="H8" i="4"/>
  <c r="D7" i="4"/>
  <c r="I7" i="4" s="1"/>
  <c r="H7" i="4"/>
  <c r="D21" i="4"/>
  <c r="I21" i="4" s="1"/>
  <c r="F21" i="4"/>
  <c r="G21" i="4" s="1"/>
  <c r="H21" i="4"/>
  <c r="D5" i="4"/>
  <c r="I5" i="4" s="1"/>
  <c r="H5" i="4"/>
  <c r="F25" i="4"/>
  <c r="G25" i="4" s="1"/>
  <c r="D25" i="4"/>
  <c r="I25" i="4" s="1"/>
  <c r="H25" i="4"/>
  <c r="D9" i="4"/>
  <c r="I9" i="4" s="1"/>
  <c r="H9" i="4"/>
  <c r="D16" i="4"/>
  <c r="I16" i="4" s="1"/>
  <c r="H16" i="4"/>
  <c r="D15" i="4"/>
  <c r="I15" i="4" s="1"/>
  <c r="F15" i="4"/>
  <c r="H15" i="4"/>
  <c r="D14" i="4"/>
  <c r="I14" i="4" s="1"/>
  <c r="H14" i="4"/>
  <c r="D13" i="4"/>
  <c r="I13" i="4" s="1"/>
  <c r="H13" i="4"/>
  <c r="D12" i="4"/>
  <c r="I12" i="4" s="1"/>
  <c r="H12" i="4"/>
  <c r="D4" i="4"/>
  <c r="I4" i="4" s="1"/>
  <c r="H4" i="4"/>
  <c r="D17" i="4"/>
  <c r="I17" i="4" s="1"/>
  <c r="H17" i="4"/>
  <c r="D24" i="4"/>
  <c r="I24" i="4" s="1"/>
  <c r="H24" i="4"/>
  <c r="D23" i="4"/>
  <c r="I23" i="4" s="1"/>
  <c r="F23" i="4"/>
  <c r="G23" i="4" s="1"/>
  <c r="H23" i="4"/>
  <c r="D22" i="4"/>
  <c r="I22" i="4" s="1"/>
  <c r="H22" i="4"/>
  <c r="D6" i="4"/>
  <c r="I6" i="4" s="1"/>
  <c r="F6" i="4"/>
  <c r="H6" i="4"/>
  <c r="D20" i="4"/>
  <c r="I20" i="4" s="1"/>
  <c r="H20" i="4"/>
  <c r="D27" i="4"/>
  <c r="I27" i="4" s="1"/>
  <c r="H27" i="4"/>
  <c r="D19" i="4"/>
  <c r="I19" i="4" s="1"/>
  <c r="H19" i="4"/>
  <c r="D11" i="4"/>
  <c r="I11" i="4" s="1"/>
  <c r="H11" i="4"/>
  <c r="D3" i="4"/>
  <c r="I3" i="4" s="1"/>
  <c r="H3" i="4"/>
  <c r="D26" i="4"/>
  <c r="I26" i="4" s="1"/>
  <c r="H26" i="4"/>
  <c r="D18" i="4"/>
  <c r="I18" i="4" s="1"/>
  <c r="F18" i="4"/>
  <c r="H18" i="4"/>
  <c r="D10" i="4"/>
  <c r="I10" i="4" s="1"/>
  <c r="F10" i="4"/>
  <c r="H10" i="4"/>
  <c r="D2" i="4"/>
  <c r="I2" i="4" s="1"/>
  <c r="H2" i="4"/>
  <c r="B1" i="4"/>
  <c r="C1" i="4" s="1"/>
  <c r="H1" i="4" s="1"/>
  <c r="F14" i="4" l="1"/>
  <c r="J14" i="4" s="1"/>
  <c r="F27" i="4"/>
  <c r="G27" i="4" s="1"/>
  <c r="J23" i="4"/>
  <c r="J18" i="4"/>
  <c r="F12" i="4"/>
  <c r="J12" i="4" s="1"/>
  <c r="J15" i="4"/>
  <c r="F7" i="4"/>
  <c r="J7" i="4" s="1"/>
  <c r="F4" i="4"/>
  <c r="F2" i="4"/>
  <c r="F13" i="4"/>
  <c r="F8" i="4"/>
  <c r="J25" i="4"/>
  <c r="F11" i="4"/>
  <c r="F22" i="4"/>
  <c r="F17" i="4"/>
  <c r="J26" i="4"/>
  <c r="F20" i="4"/>
  <c r="J5" i="4"/>
  <c r="J10" i="4"/>
  <c r="F26" i="4"/>
  <c r="G26" i="4" s="1"/>
  <c r="F19" i="4"/>
  <c r="J6" i="4"/>
  <c r="F16" i="4"/>
  <c r="F5" i="4"/>
  <c r="F3" i="4"/>
  <c r="J27" i="4"/>
  <c r="F24" i="4"/>
  <c r="F9" i="4"/>
  <c r="J21" i="4"/>
  <c r="D1" i="4"/>
  <c r="I1" i="4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1" i="2"/>
  <c r="J4" i="4" l="1"/>
  <c r="J16" i="4"/>
  <c r="G24" i="4"/>
  <c r="J24" i="4" s="1"/>
  <c r="J11" i="4"/>
  <c r="J2" i="4"/>
  <c r="G22" i="4"/>
  <c r="J22" i="4" s="1"/>
  <c r="J8" i="4"/>
  <c r="J9" i="4"/>
  <c r="J17" i="4"/>
  <c r="J3" i="4"/>
  <c r="G20" i="4"/>
  <c r="J20" i="4" s="1"/>
  <c r="J13" i="4"/>
  <c r="G19" i="4"/>
  <c r="J19" i="4" s="1"/>
  <c r="F1" i="4"/>
  <c r="J1" i="4" l="1"/>
  <c r="J19" i="6"/>
  <c r="J20" i="6"/>
</calcChain>
</file>

<file path=xl/sharedStrings.xml><?xml version="1.0" encoding="utf-8"?>
<sst xmlns="http://schemas.openxmlformats.org/spreadsheetml/2006/main" count="1175" uniqueCount="891">
  <si>
    <t>Optical Flares</t>
  </si>
  <si>
    <t>Deep Glow</t>
  </si>
  <si>
    <t>集成工具</t>
    <phoneticPr fontId="1" type="noConversion"/>
  </si>
  <si>
    <t>Motion 3</t>
  </si>
  <si>
    <t>Motion Tools</t>
  </si>
  <si>
    <t>Utility Box</t>
  </si>
  <si>
    <t>Kbar</t>
  </si>
  <si>
    <t>Kbar</t>
    <phoneticPr fontId="1" type="noConversion"/>
  </si>
  <si>
    <t>Label</t>
  </si>
  <si>
    <t>Expressionist</t>
  </si>
  <si>
    <t>表达式</t>
    <phoneticPr fontId="1" type="noConversion"/>
  </si>
  <si>
    <t>MoCode</t>
  </si>
  <si>
    <t>quick</t>
  </si>
  <si>
    <t>文字</t>
    <phoneticPr fontId="1" type="noConversion"/>
  </si>
  <si>
    <t>pt_TextEdit</t>
  </si>
  <si>
    <t>渲染工具</t>
    <phoneticPr fontId="1" type="noConversion"/>
  </si>
  <si>
    <t>Aftercodecs</t>
  </si>
  <si>
    <t>三维</t>
    <phoneticPr fontId="1" type="noConversion"/>
  </si>
  <si>
    <t>Trapcode Suit</t>
  </si>
  <si>
    <t>stardust</t>
  </si>
  <si>
    <t>E3D</t>
  </si>
  <si>
    <t>辅助工具</t>
    <phoneticPr fontId="1" type="noConversion"/>
  </si>
  <si>
    <t>搜索工具</t>
    <phoneticPr fontId="1" type="noConversion"/>
  </si>
  <si>
    <t>Quick Menu</t>
  </si>
  <si>
    <t>FX Console</t>
  </si>
  <si>
    <t>动画工具</t>
    <phoneticPr fontId="1" type="noConversion"/>
  </si>
  <si>
    <t>Flow</t>
  </si>
  <si>
    <t>其他</t>
    <phoneticPr fontId="1" type="noConversion"/>
  </si>
  <si>
    <t>True Comp Duplicator</t>
  </si>
  <si>
    <t>Autocrop</t>
  </si>
  <si>
    <t>Universal Audio</t>
  </si>
  <si>
    <t>Newton</t>
  </si>
  <si>
    <t>Twitch</t>
  </si>
  <si>
    <t>DuIK</t>
  </si>
  <si>
    <t>saber</t>
  </si>
  <si>
    <t>光效</t>
    <phoneticPr fontId="1" type="noConversion"/>
  </si>
  <si>
    <t>表达式修复</t>
  </si>
  <si>
    <t>GIF Gun</t>
  </si>
  <si>
    <t>Slice it Up</t>
  </si>
  <si>
    <t>Mercury</t>
  </si>
  <si>
    <t>Animation Composer</t>
  </si>
  <si>
    <t>zero tangents</t>
  </si>
  <si>
    <t>Snap</t>
  </si>
  <si>
    <t>导出单帧</t>
    <phoneticPr fontId="1" type="noConversion"/>
  </si>
  <si>
    <t>Overlord</t>
  </si>
  <si>
    <t>Iexpression</t>
  </si>
  <si>
    <t>beat edit</t>
  </si>
  <si>
    <t>watchover</t>
  </si>
  <si>
    <t>handy cam</t>
  </si>
  <si>
    <t>ray dynamic color</t>
  </si>
  <si>
    <t>EaseCopy</t>
    <phoneticPr fontId="1" type="noConversion"/>
  </si>
  <si>
    <t>eztool</t>
    <phoneticPr fontId="1" type="noConversion"/>
  </si>
  <si>
    <t>Ease Copy</t>
    <phoneticPr fontId="1" type="noConversion"/>
  </si>
  <si>
    <t>Explode Shape Layers</t>
    <phoneticPr fontId="1" type="noConversion"/>
  </si>
  <si>
    <t>https://www.lookae.com/?s=motion+3+AE%E8%84%9A%E6%9C%AC</t>
  </si>
  <si>
    <t>脚本</t>
    <phoneticPr fontId="1" type="noConversion"/>
  </si>
  <si>
    <t>https://www.lookae.com/?s=Motion+Tools+AE%E8%84%9A%E6%9C%AC</t>
  </si>
  <si>
    <t>√</t>
    <phoneticPr fontId="1" type="noConversion"/>
  </si>
  <si>
    <t>Deekay</t>
  </si>
  <si>
    <t>Quick</t>
  </si>
  <si>
    <t/>
  </si>
  <si>
    <t>Mocode</t>
  </si>
  <si>
    <t>Pt_Textedit</t>
  </si>
  <si>
    <t>Fx Console</t>
  </si>
  <si>
    <t>Slice It Up</t>
  </si>
  <si>
    <t>Gif Gun</t>
  </si>
  <si>
    <t>Saber</t>
  </si>
  <si>
    <t>Stardust</t>
  </si>
  <si>
    <t>Zero Tangents</t>
  </si>
  <si>
    <t>Glitchify</t>
  </si>
  <si>
    <t>Glitch7In1</t>
  </si>
  <si>
    <t>Ae Pixel Sorter 2</t>
  </si>
  <si>
    <t>Unmult</t>
  </si>
  <si>
    <t>Motion Bro</t>
  </si>
  <si>
    <t>Explodeshapelayers</t>
  </si>
  <si>
    <t>Watchover</t>
  </si>
  <si>
    <t>Handy Cam</t>
  </si>
  <si>
    <t>Ray Dynamic Color</t>
  </si>
  <si>
    <t>Duik</t>
  </si>
  <si>
    <t>Bbc</t>
  </si>
  <si>
    <t>Eye Desyn Sort</t>
  </si>
  <si>
    <t>Magic Bullet Suite</t>
  </si>
  <si>
    <t>Auro Sway</t>
  </si>
  <si>
    <t>Keysmith</t>
  </si>
  <si>
    <t>Sander Van Dijk</t>
  </si>
  <si>
    <t>https://www.lookae.com/?s=Utility%C2%A0Box+AE%E8%84%9A%E6%9C%AC</t>
  </si>
  <si>
    <t>https://www.lookae.com/?s=MoCode+AE%E8%84%9A%E6%9C%AC</t>
  </si>
  <si>
    <t>https://www.lookae.com/?s=Expressionist+AE%E8%84%9A%E6%9C%AC</t>
  </si>
  <si>
    <t>https://www.lookae.com/?s=Label+AE%E8%84%9A%E6%9C%AC</t>
  </si>
  <si>
    <t>https://www.lookae.com/?s=Kbar+AE%E8%84%9A%E6%9C%AC</t>
  </si>
  <si>
    <t>https://www.lookae.com/?s=Iexpression+AE%E8%84%9A%E6%9C%AC</t>
  </si>
  <si>
    <t>https://www.lookae.com/?s=Pt_Textedit+AE%E8%84%9A%E6%9C%AC</t>
  </si>
  <si>
    <t>iExpression</t>
    <phoneticPr fontId="1" type="noConversion"/>
  </si>
  <si>
    <t>https://www.lookae.com/?s=flow+AE%E8%84%9A%E6%9C%AC</t>
  </si>
  <si>
    <t>https://www.lookae.com/?s=EaseCopy+AE%E8%84%9A%E6%9C%AC</t>
  </si>
  <si>
    <t>https://www.lookae.com/?s=Slice+It+Up+AE%E8%84%9A%E6%9C%AC</t>
  </si>
  <si>
    <t>https://www.lookae.com/?s=Aftercodecs</t>
  </si>
  <si>
    <t>https://www.lookae.com/?s=Gif+Gun</t>
  </si>
  <si>
    <t>https://www.lookae.com/?s=Snap+AE%E8%84%9A%E6%9C%AC</t>
  </si>
  <si>
    <t>https://www.lookae.com/?s=Optical+Flares+AE%E6%8F%92%E4%BB%B6</t>
  </si>
  <si>
    <t>https://www.lookae.com/?s=Deep+Glow+AE%E6%8F%92%E4%BB%B6</t>
  </si>
  <si>
    <t>https://www.lookae.com/?s=Saber+AE%E6%8F%92%E4%BB%B6</t>
  </si>
  <si>
    <t>https://www.lookae.com/?s=Fx+Console+AE%E6%8F%92%E4%BB%B6</t>
  </si>
  <si>
    <t>https://www.lookae.com/?s=Quick%C2%A0Menu+AE%E8%84%9A%E6%9C%AC</t>
  </si>
  <si>
    <t>https://www.lookae.com/?s=True+Comp+Duplicator+AE%E8%84%9A%E6%9C%AC</t>
  </si>
  <si>
    <t>https://www.lookae.com/?s=Auto+crop</t>
  </si>
  <si>
    <t>https://www.lookae.com/?s=Universal+Audio</t>
  </si>
  <si>
    <t>https://www.lookae.com/?s=Glitchify</t>
  </si>
  <si>
    <t>https://www.lookae.com/?s=Glitch7In1</t>
  </si>
  <si>
    <t>https://www.lookae.com/?s=Ae+Pixel+Sorter+2</t>
  </si>
  <si>
    <t>https://www.lookae.com/?s=Unmult</t>
  </si>
  <si>
    <t>https://www.lookae.com/?s=PlEXUS</t>
  </si>
  <si>
    <t>Plexus</t>
    <phoneticPr fontId="1" type="noConversion"/>
  </si>
  <si>
    <t>https://www.lookae.com/?s=Explode+shape+layers</t>
  </si>
  <si>
    <t>Beat Edit</t>
    <phoneticPr fontId="1" type="noConversion"/>
  </si>
  <si>
    <t>https://www.lookae.com/?s=Beat+Edit</t>
  </si>
  <si>
    <t>https://www.lookae.com/?s=AE%E8%84%9A%E6%9C%AC+Mercury</t>
  </si>
  <si>
    <t>https://www.lookae.com/?s=Animation+Composer+AE%E6%8F%92%E4%BB%B6</t>
  </si>
  <si>
    <t>https://www.lookae.com/?s=Handy+Cam</t>
  </si>
  <si>
    <t>左侧字幕列表</t>
    <phoneticPr fontId="1" type="noConversion"/>
  </si>
  <si>
    <t>subtitleslist</t>
  </si>
  <si>
    <t>SUBTITLD</t>
  </si>
  <si>
    <t>修改最小尺寸</t>
    <phoneticPr fontId="1" type="noConversion"/>
  </si>
  <si>
    <t>增加字幕2文件</t>
    <phoneticPr fontId="1" type="noConversion"/>
  </si>
  <si>
    <t>增加字幕2列表</t>
    <phoneticPr fontId="1" type="noConversion"/>
  </si>
  <si>
    <t>增加字幕2语音</t>
    <phoneticPr fontId="1" type="noConversion"/>
  </si>
  <si>
    <t># DOWNLOAD</t>
  </si>
  <si>
    <t>增加下载面板</t>
    <phoneticPr fontId="1" type="noConversion"/>
  </si>
  <si>
    <t># LOAD</t>
  </si>
  <si>
    <t>载入信息</t>
    <phoneticPr fontId="1" type="noConversion"/>
  </si>
  <si>
    <t>自己的函数</t>
    <phoneticPr fontId="1" type="noConversion"/>
  </si>
  <si>
    <t>自动保存</t>
    <phoneticPr fontId="1" type="noConversion"/>
  </si>
  <si>
    <t>actual_subtitle_file2</t>
  </si>
  <si>
    <t>FILE IO</t>
    <phoneticPr fontId="1" type="noConversion"/>
  </si>
  <si>
    <t>open_filepath</t>
  </si>
  <si>
    <t>修改打开文件方式</t>
  </si>
  <si>
    <t>global_subtitlesvideo_pannel</t>
  </si>
  <si>
    <t>export_file</t>
  </si>
  <si>
    <t>导出txt</t>
    <phoneticPr fontId="1" type="noConversion"/>
  </si>
  <si>
    <t>保存文件</t>
    <phoneticPr fontId="1" type="noConversion"/>
  </si>
  <si>
    <t>最后</t>
    <phoneticPr fontId="1" type="noConversion"/>
  </si>
  <si>
    <t>最后2</t>
    <phoneticPr fontId="1" type="noConversion"/>
  </si>
  <si>
    <t># BILIBILI UPLOAD PANEL</t>
  </si>
  <si>
    <t>左上窗口保存</t>
  </si>
  <si>
    <t>format_to_save2</t>
  </si>
  <si>
    <t>selected_language2</t>
  </si>
  <si>
    <t>修改打开方式</t>
  </si>
  <si>
    <t xml:space="preserve"> actual_subtitle_file2</t>
  </si>
  <si>
    <t>视频字幕总面板</t>
    <phoneticPr fontId="1" type="noConversion"/>
  </si>
  <si>
    <t>文件IO</t>
    <phoneticPr fontId="1" type="noConversion"/>
  </si>
  <si>
    <t>总面板</t>
    <phoneticPr fontId="1" type="noConversion"/>
  </si>
  <si>
    <t>timeline</t>
    <phoneticPr fontId="1" type="noConversion"/>
  </si>
  <si>
    <t>时间轴</t>
    <phoneticPr fontId="1" type="noConversion"/>
  </si>
  <si>
    <t>修改打开方式</t>
    <phoneticPr fontId="1" type="noConversion"/>
  </si>
  <si>
    <t>491.506.552</t>
  </si>
  <si>
    <t># WORDPRESS UPLOAD PANEL</t>
  </si>
  <si>
    <t># Export PANEL</t>
  </si>
  <si>
    <t>toppanel_save_button_clicked</t>
  </si>
  <si>
    <t>update_toppanel_subtitle_file_info_label</t>
  </si>
  <si>
    <t>更新左上字幕信息 是否保存</t>
    <phoneticPr fontId="1" type="noConversion"/>
  </si>
  <si>
    <t>path</t>
  </si>
  <si>
    <t>101 修改语言列表</t>
  </si>
  <si>
    <t>修改报错（单词subtitleslist拼错）</t>
    <phoneticPr fontId="1" type="noConversion"/>
  </si>
  <si>
    <t>options=QFileDialog.DontUseNativeDialog</t>
  </si>
  <si>
    <t>resize</t>
  </si>
  <si>
    <t>修改resize</t>
    <phoneticPr fontId="1" type="noConversion"/>
  </si>
  <si>
    <t>增加字幕2显示</t>
    <phoneticPr fontId="1" type="noConversion"/>
  </si>
  <si>
    <t>增加字幕1显示 往上一点</t>
    <phoneticPr fontId="1" type="noConversion"/>
  </si>
  <si>
    <t>player</t>
    <phoneticPr fontId="1" type="noConversion"/>
  </si>
  <si>
    <t>mousePressEvent</t>
  </si>
  <si>
    <t>鼠标点击事件</t>
    <phoneticPr fontId="1" type="noConversion"/>
  </si>
  <si>
    <t>鼠标移动事件</t>
    <phoneticPr fontId="1" type="noConversion"/>
  </si>
  <si>
    <t>更新字幕</t>
    <phoneticPr fontId="1" type="noConversion"/>
  </si>
  <si>
    <t>subtitles</t>
    <phoneticPr fontId="1" type="noConversion"/>
  </si>
  <si>
    <t>update_subtitles_list_qlistwidget</t>
  </si>
  <si>
    <t>更新字幕列表</t>
    <phoneticPr fontId="1" type="noConversion"/>
  </si>
  <si>
    <t>self.subtitles_list2</t>
    <phoneticPr fontId="1" type="noConversion"/>
  </si>
  <si>
    <t>player control</t>
    <phoneticPr fontId="1" type="noConversion"/>
  </si>
  <si>
    <t>增加字幕块</t>
    <phoneticPr fontId="1" type="noConversion"/>
  </si>
  <si>
    <t>update_subtitle_layer</t>
    <phoneticPr fontId="1" type="noConversion"/>
  </si>
  <si>
    <t>移除字幕块</t>
    <phoneticPr fontId="1" type="noConversion"/>
  </si>
  <si>
    <t>subtitles_list_qlistwidget_item_clicked</t>
  </si>
  <si>
    <t>在时间轴选择字幕</t>
    <phoneticPr fontId="1" type="noConversion"/>
  </si>
  <si>
    <t>subtitles_list_qlistwidget</t>
  </si>
  <si>
    <t>因为还没写选择次级字幕~</t>
    <phoneticPr fontId="1" type="noConversion"/>
  </si>
  <si>
    <t>与上一个字幕合并</t>
    <phoneticPr fontId="1" type="noConversion"/>
  </si>
  <si>
    <t>properties</t>
    <phoneticPr fontId="1" type="noConversion"/>
  </si>
  <si>
    <t>字幕内容更新</t>
    <phoneticPr fontId="1" type="noConversion"/>
  </si>
  <si>
    <t>右上字幕信息提示</t>
    <phoneticPr fontId="1" type="noConversion"/>
  </si>
  <si>
    <r>
      <rPr>
        <sz val="15"/>
        <color rgb="FFA9B7C6"/>
        <rFont val="宋体"/>
        <family val="3"/>
        <charset val="134"/>
      </rPr>
      <t>需要处理</t>
    </r>
    <r>
      <rPr>
        <sz val="15"/>
        <color rgb="FFA9B7C6"/>
        <rFont val="Consolas"/>
        <family val="3"/>
      </rPr>
      <t>self.selected_subtitle</t>
    </r>
    <phoneticPr fontId="1" type="noConversion"/>
  </si>
  <si>
    <t>分割字幕块</t>
    <phoneticPr fontId="1" type="noConversion"/>
  </si>
  <si>
    <t>选择字幕块</t>
    <phoneticPr fontId="1" type="noConversion"/>
  </si>
  <si>
    <t>选择下一个字幕</t>
    <phoneticPr fontId="1" type="noConversion"/>
  </si>
  <si>
    <t>合并字幕</t>
    <phoneticPr fontId="1" type="noConversion"/>
  </si>
  <si>
    <t>字幕提前</t>
    <phoneticPr fontId="1" type="noConversion"/>
  </si>
  <si>
    <t>设置时间轴指针</t>
    <phoneticPr fontId="1" type="noConversion"/>
  </si>
  <si>
    <t>感觉不够严谨</t>
  </si>
  <si>
    <t>略有bug  当上下字幕一致时 会优先选择上面</t>
    <phoneticPr fontId="1" type="noConversion"/>
  </si>
  <si>
    <t>add_subtitle_button_clicked</t>
    <phoneticPr fontId="1" type="noConversion"/>
  </si>
  <si>
    <t>remove_selected_subtitle_button_clicked</t>
    <phoneticPr fontId="1" type="noConversion"/>
  </si>
  <si>
    <t>slice_selected_subtitle_button_clicked</t>
    <phoneticPr fontId="1" type="noConversion"/>
  </si>
  <si>
    <t>select_subtitle_in_current_position</t>
    <phoneticPr fontId="1" type="noConversion"/>
  </si>
  <si>
    <t>select_next_subtitle_over_current_position</t>
    <phoneticPr fontId="1" type="noConversion"/>
  </si>
  <si>
    <t>merge_back_selected_subtitle_button_clicked</t>
    <phoneticPr fontId="1" type="noConversion"/>
  </si>
  <si>
    <t>move_backward_subtitle_clicked</t>
    <phoneticPr fontId="1" type="noConversion"/>
  </si>
  <si>
    <t>move_start_back_subtitle_clicked</t>
    <phoneticPr fontId="1" type="noConversion"/>
  </si>
  <si>
    <t>move_end_back_subtitle_clicked</t>
    <phoneticPr fontId="1" type="noConversion"/>
  </si>
  <si>
    <t>next_start_to_current_position_button_clicked</t>
    <phoneticPr fontId="1" type="noConversion"/>
  </si>
  <si>
    <t>update_properties_information</t>
    <phoneticPr fontId="1" type="noConversion"/>
  </si>
  <si>
    <t>properties_textedit_changed</t>
    <phoneticPr fontId="1" type="noConversion"/>
  </si>
  <si>
    <t>send_text_to_next_subtitle_button_clicked</t>
    <phoneticPr fontId="1" type="noConversion"/>
  </si>
  <si>
    <t>if self.parent.subtitles_list:</t>
  </si>
  <si>
    <t>self.setMinimumSize(1290, 675)</t>
  </si>
  <si>
    <t>self.subtitles_list2 = []</t>
  </si>
  <si>
    <t>self.actual_subtitle_file2 = ''</t>
  </si>
  <si>
    <t>self.selected_language2 = 'zh'</t>
  </si>
  <si>
    <t>def autosave_timer_timeout(self):</t>
  </si>
  <si>
    <t>save_file</t>
  </si>
  <si>
    <t>oppanel_save_button_clicked</t>
  </si>
  <si>
    <t>if self.parent.subtitles_list2:</t>
  </si>
  <si>
    <t>√</t>
  </si>
  <si>
    <t>shortcut</t>
    <phoneticPr fontId="1" type="noConversion"/>
  </si>
  <si>
    <t>时间码表显示不清楚</t>
    <phoneticPr fontId="1" type="noConversion"/>
  </si>
  <si>
    <t>playercontrols_timecode_label</t>
    <phoneticPr fontId="1" type="noConversion"/>
  </si>
  <si>
    <t>设置字幕字体</t>
    <phoneticPr fontId="1" type="noConversion"/>
  </si>
  <si>
    <t>config</t>
    <phoneticPr fontId="1" type="noConversion"/>
  </si>
  <si>
    <t>可以保存下默认字幕样式</t>
    <phoneticPr fontId="1" type="noConversion"/>
  </si>
  <si>
    <t>mouseMoveEvent</t>
    <phoneticPr fontId="1" type="noConversion"/>
  </si>
  <si>
    <t>绑定移动（已完成）</t>
    <phoneticPr fontId="1" type="noConversion"/>
  </si>
  <si>
    <t>绑定增加（已完成）</t>
    <phoneticPr fontId="1" type="noConversion"/>
  </si>
  <si>
    <t>绑定分割（已完成）</t>
    <phoneticPr fontId="1" type="noConversion"/>
  </si>
  <si>
    <t>基于轨道（已完成）</t>
    <phoneticPr fontId="1" type="noConversion"/>
  </si>
  <si>
    <t>字幕滞后</t>
    <phoneticPr fontId="1" type="noConversion"/>
  </si>
  <si>
    <t>字幕链接模式</t>
    <phoneticPr fontId="1" type="noConversion"/>
  </si>
  <si>
    <t>播放速度+</t>
    <phoneticPr fontId="1" type="noConversion"/>
  </si>
  <si>
    <t>播放速度-</t>
    <phoneticPr fontId="1" type="noConversion"/>
  </si>
  <si>
    <t>翻译单句</t>
    <phoneticPr fontId="1" type="noConversion"/>
  </si>
  <si>
    <t>选中字幕块在轨1时执行</t>
    <phoneticPr fontId="1" type="noConversion"/>
  </si>
  <si>
    <t>切换轨道</t>
    <phoneticPr fontId="1" type="noConversion"/>
  </si>
  <si>
    <t>根据当前时间切换（设置轨道状态）</t>
    <phoneticPr fontId="1" type="noConversion"/>
  </si>
  <si>
    <t>选择整行</t>
    <phoneticPr fontId="1" type="noConversion"/>
  </si>
  <si>
    <t>有用么？？</t>
    <phoneticPr fontId="1" type="noConversion"/>
  </si>
  <si>
    <t>暂停</t>
    <phoneticPr fontId="1" type="noConversion"/>
  </si>
  <si>
    <t>基于选择字幕1/2处进行切换</t>
    <phoneticPr fontId="1" type="noConversion"/>
  </si>
  <si>
    <t>语音识别</t>
    <phoneticPr fontId="1" type="noConversion"/>
  </si>
  <si>
    <t>切换player显示</t>
    <phoneticPr fontId="1" type="noConversion"/>
  </si>
  <si>
    <t>（已完成）</t>
    <phoneticPr fontId="1" type="noConversion"/>
  </si>
  <si>
    <t>绑定删除（已完成）</t>
    <phoneticPr fontId="1" type="noConversion"/>
  </si>
  <si>
    <t>self.global_properties_panel_src_fontname_label.setGeometry(20, 50, 200, 20)</t>
  </si>
  <si>
    <t>self.global_properties_panel_src_fontname.setGeometry(20, 70, 300, 30)</t>
  </si>
  <si>
    <t>self.global_properties_panel_src_fontsize_label.setGeometry(20, 110, 150, 20)</t>
  </si>
  <si>
    <t>self.global_properties_panel_src_fontsize.setGeometry(20, 130, 150, 30)</t>
  </si>
  <si>
    <t>self.global_properties_panel_src_font_pcolor_label.setGeometry(20, 170, 150, 20)</t>
  </si>
  <si>
    <t>self.global_properties_panel_src_font_pcolor.setGeometry(20, 190, 150, 30)</t>
  </si>
  <si>
    <t>self.global_properties_panel_src_outline_label.setGeometry(20+150+10, 110, 150, 20)</t>
  </si>
  <si>
    <t>self.global_properties_panel_src_outline.setGeometry(20+150+10, 130, 150, 30)</t>
  </si>
  <si>
    <t>self.global_properties_panel_src_stroke_pcolor_label.setGeometry(20+150+10, 170, 150, 20)</t>
  </si>
  <si>
    <t>self.global_properties_panel_src_stroke_pcolor.setGeometry(20+150+10, 190, 150, 30)</t>
  </si>
  <si>
    <t>self.global_properties_panel_src_shadow_label.setGeometry(20+150+150+20, 110, 150, 20)</t>
  </si>
  <si>
    <t>self.global_properties_panel_src_shadow.setGeometry(20+150+150+20, 130, 150, 30)</t>
  </si>
  <si>
    <t>self.global_properties_panel_src_shadow_pcolor_label.setGeometry(20+150+150+20, 170, 150, 20)</t>
  </si>
  <si>
    <t>self.global_properties_panel_src_shadow_pcolor.setGeometry(20+150+150+20, 190, 150, 30)</t>
  </si>
  <si>
    <t>self.global_properties_panel_src_marvinside_label.setGeometry(20, 230, 150, 20)</t>
  </si>
  <si>
    <t>self.global_properties_panel_src_marvinv_label.setGeometry(20+160, 230, 150, 20)</t>
  </si>
  <si>
    <t>self.global_properties_panel_src_shadow_check.setGeometry(20+320, 255, 150, 20)</t>
    <phoneticPr fontId="1" type="noConversion"/>
  </si>
  <si>
    <t>self.global_properties_panel_src_marvinside.setGeometry(20, 250, 150, 30)</t>
  </si>
  <si>
    <t>self.global_properties_panel_src_marvinv.setGeometry(20+160, 250, 150, 30)</t>
  </si>
  <si>
    <t>global_subtitlesvideo_video_burn_convert_clicked</t>
  </si>
  <si>
    <t>导出</t>
  </si>
  <si>
    <t>self.start_screen_download_widget_label_download_mode</t>
  </si>
  <si>
    <t>self.start_screen_download_widget_label_languages</t>
  </si>
  <si>
    <t>self.start_screen_download_widget_label_combine</t>
  </si>
  <si>
    <t>self.start_screen_download_widget_label_translation</t>
  </si>
  <si>
    <t>self.start_screen_download_widget_sub_video_download_mode</t>
  </si>
  <si>
    <t>self.start_screen_download_widget_glossary</t>
  </si>
  <si>
    <t>self.start_screen_download_widget_dfLanguage</t>
  </si>
  <si>
    <t>self.start_screen_download_widget_translate_mode</t>
  </si>
  <si>
    <t>self.start_screen_download_widget_combine</t>
  </si>
  <si>
    <t>self.start_screen_download_widget_sub_download_language</t>
  </si>
  <si>
    <t>.setGeometry(</t>
    <phoneticPr fontId="1" type="noConversion"/>
  </si>
  <si>
    <t>,</t>
    <phoneticPr fontId="1" type="noConversion"/>
  </si>
  <si>
    <t>self.start_screen_download_widget_down_url</t>
    <phoneticPr fontId="1" type="noConversion"/>
  </si>
  <si>
    <t>self.start_screen_download_widget_label_url</t>
    <phoneticPr fontId="1" type="noConversion"/>
  </si>
  <si>
    <t>dw*0.1+200</t>
  </si>
  <si>
    <t>dw*0.08</t>
    <phoneticPr fontId="1" type="noConversion"/>
  </si>
  <si>
    <t>-35</t>
    <phoneticPr fontId="1" type="noConversion"/>
  </si>
  <si>
    <t>self.start_screen_download_widget_down_url</t>
  </si>
  <si>
    <t>self.start_screen_btn_get_output_path</t>
    <phoneticPr fontId="1" type="noConversion"/>
  </si>
  <si>
    <t>dw*0.1</t>
    <phoneticPr fontId="1" type="noConversion"/>
  </si>
  <si>
    <t>dw*0.16</t>
    <phoneticPr fontId="1" type="noConversion"/>
  </si>
  <si>
    <t>self.start_screen_download_widget_btn_download</t>
    <phoneticPr fontId="1" type="noConversion"/>
  </si>
  <si>
    <t>self.start_screen_download_widget_output_file_path</t>
    <phoneticPr fontId="1" type="noConversion"/>
  </si>
  <si>
    <t>dw*0.05</t>
    <phoneticPr fontId="1" type="noConversion"/>
  </si>
  <si>
    <t>self.start_screen_download_widget_sub_video_download_mode</t>
    <phoneticPr fontId="1" type="noConversion"/>
  </si>
  <si>
    <t>https://www.youtube.com/api/timedtext?v=gx3tm0_rHro&amp;asr_langs=de%2Cen%2Ces%2Cfr%2Cit%2Cja%2Cko%2Cnl%2Cpt%2Cru&amp;caps=asr&amp;exp=xftt&amp;xorp=true&amp;xoaf=5&amp;hl=en&amp;ip=0.0.0.0&amp;ipbits=0&amp;expire=1623531399&amp;sparams=ip%2Cipbits%2Cexpire%2Cv%2Casr_langs%2Ccaps%2Cexp%2Cxorp%2Cxoaf&amp;signature=8EF4825B6E9061A9CEFF99CD4D13EE50D067C391.C925BC878FFE8B951A5ECDDCD7C4C770C785894A&amp;key=yt8&amp;lang=ja&amp;tlang=en&amp;fmt=vtt</t>
  </si>
  <si>
    <t>https://www.youtube.com/api/timedtext?lang=en&amp;v=3k37fz9p6_k&amp;fmt=vtt&amp;name=</t>
  </si>
  <si>
    <t>https://www.youtube.com/api/timedtext?v=f8CaaIK2f_E&amp;asr_langs=de%2Cen%2Ces%2Cfr%2Cit%2Cja%2Cko%2Cnl%2Cpt%2Cru&amp;caps=asr&amp;exp=xftt&amp;xorp=true&amp;xoaf=5&amp;hl=en&amp;ip=0.0.0.0&amp;ipbits=0&amp;expire=1623531575&amp;sparams=ip%2Cipbits%2Cexpire%2Cv%2Casr_langs%2Ccaps%2Cexp%2Cxorp%2Cxoaf&amp;signature=40904CC08F204B4E5AC6737F30781DF3ED629B1E.628EEF394A04E810D77F20DC081C122D90C09BFF&amp;key=yt8&amp;kind=asr&amp;lang=en&amp;tlang=en&amp;fmt=vtt</t>
  </si>
  <si>
    <t>https://www.youtube.com/api/timedtext?v=gx3tm0_rHro</t>
  </si>
  <si>
    <t>asr_langs=de%2Cen%2Ces%2Cfr%2Cit%2Cja%2Cko%2Cnl%2Cpt%2Cru</t>
  </si>
  <si>
    <t>caps=asr</t>
  </si>
  <si>
    <t>exp=xftt</t>
  </si>
  <si>
    <t>xorp=true</t>
  </si>
  <si>
    <t>xoaf=5</t>
  </si>
  <si>
    <t>hl=en</t>
  </si>
  <si>
    <t>ip=0.0.0.0</t>
  </si>
  <si>
    <t>ipbits=0</t>
  </si>
  <si>
    <t>sparams=ip%2Cipbits%2Cexpire%2Cv%2Casr_langs%2Ccaps%2Cexp%2Cxorp%2Cxoaf</t>
  </si>
  <si>
    <t>signature=8EF4825B6E9061A9CEFF99CD4D13EE50D067C391.C925BC878FFE8B951A5ECDDCD7C4C770C785894A</t>
  </si>
  <si>
    <t>key=yt8</t>
  </si>
  <si>
    <t>lang=ja</t>
  </si>
  <si>
    <t>tlang=en</t>
  </si>
  <si>
    <t>fmt=vtt</t>
  </si>
  <si>
    <t>https://www.youtube.com/api/timedtext?v=f8CaaIK2f_E</t>
  </si>
  <si>
    <t>signature=40904CC08F204B4E5AC6737F30781DF3ED629B1E.628EEF394A04E810D77F20DC081C122D90C09BFF</t>
  </si>
  <si>
    <t>kind=asr</t>
  </si>
  <si>
    <t>lang=en</t>
  </si>
  <si>
    <t>key=yt8</t>
    <phoneticPr fontId="1" type="noConversion"/>
  </si>
  <si>
    <t>expire=1623531575</t>
    <phoneticPr fontId="1" type="noConversion"/>
  </si>
  <si>
    <t>expire=1623531399</t>
    <phoneticPr fontId="1" type="noConversion"/>
  </si>
  <si>
    <t>signature=E57002F4FA6B574BF3CE66879BA59EB2D35F461A.D32CED11440FBF575611150A6764996C8CB626CB</t>
    <phoneticPr fontId="1" type="noConversion"/>
  </si>
  <si>
    <t>expire=1623531907</t>
    <phoneticPr fontId="1" type="noConversion"/>
  </si>
  <si>
    <t>tlang=en</t>
    <phoneticPr fontId="1" type="noConversion"/>
  </si>
  <si>
    <t>lang=en</t>
    <phoneticPr fontId="1" type="noConversion"/>
  </si>
  <si>
    <t>fmt=vtt</t>
    <phoneticPr fontId="1" type="noConversion"/>
  </si>
  <si>
    <t>下载选项</t>
    <phoneticPr fontId="1" type="noConversion"/>
  </si>
  <si>
    <t>下载变量</t>
    <phoneticPr fontId="1" type="noConversion"/>
  </si>
  <si>
    <t>不带文件后缀的路径</t>
    <phoneticPr fontId="1" type="noConversion"/>
  </si>
  <si>
    <t>可以根据下载目录打开</t>
    <phoneticPr fontId="1" type="noConversion"/>
  </si>
  <si>
    <t>b_upload</t>
  </si>
  <si>
    <t>and</t>
  </si>
  <si>
    <t>also</t>
  </si>
  <si>
    <t>and then</t>
  </si>
  <si>
    <t>as always</t>
  </si>
  <si>
    <t>because</t>
  </si>
  <si>
    <t>but</t>
  </si>
  <si>
    <t>first of all</t>
  </si>
  <si>
    <t>go to</t>
  </si>
  <si>
    <t>here we are</t>
  </si>
  <si>
    <t>we'll</t>
  </si>
  <si>
    <t>if we</t>
  </si>
  <si>
    <t>if you</t>
  </si>
  <si>
    <t>in my case</t>
  </si>
  <si>
    <t>it is</t>
  </si>
  <si>
    <t>let it</t>
  </si>
  <si>
    <t>let's</t>
  </si>
  <si>
    <t>not only</t>
  </si>
  <si>
    <t>now</t>
  </si>
  <si>
    <t>please</t>
  </si>
  <si>
    <t>press</t>
  </si>
  <si>
    <t>secondly</t>
  </si>
  <si>
    <t>select</t>
  </si>
  <si>
    <t>so</t>
  </si>
  <si>
    <t>if</t>
  </si>
  <si>
    <t>then</t>
  </si>
  <si>
    <t>&lt;style type="text/css"&gt;</t>
  </si>
  <si>
    <t>textarea.form-control {</t>
  </si>
  <si>
    <t xml:space="preserve">    height: 200px;</t>
  </si>
  <si>
    <t>}</t>
  </si>
  <si>
    <t>a[title=Videos] {</t>
  </si>
  <si>
    <t xml:space="preserve">    display: none!important;</t>
  </si>
  <si>
    <t>/**/</t>
  </si>
  <si>
    <t>.panel-body .form-horizontal &gt; div:nth-child(-n+23):nth-child(n+3) {</t>
  </si>
  <si>
    <t xml:space="preserve">    display: none;</t>
  </si>
  <si>
    <t>.form-horizontal &gt; div:nth-child(18) {</t>
  </si>
  <si>
    <t xml:space="preserve">    display: block!important;</t>
  </si>
  <si>
    <t xml:space="preserve">    grid-gap: unset;</t>
  </si>
  <si>
    <t>hr {</t>
  </si>
  <si>
    <t>&lt;/style&gt;</t>
  </si>
  <si>
    <t>I</t>
  </si>
  <si>
    <t>you</t>
  </si>
  <si>
    <t>I'm</t>
  </si>
  <si>
    <t>Because</t>
  </si>
  <si>
    <t>we will</t>
  </si>
  <si>
    <t>with this project</t>
  </si>
  <si>
    <t>but now</t>
    <phoneticPr fontId="1" type="noConversion"/>
  </si>
  <si>
    <t>and 短句</t>
    <phoneticPr fontId="1" type="noConversion"/>
  </si>
  <si>
    <t>they have very clever transitions</t>
  </si>
  <si>
    <t>前面有空字幕</t>
    <phoneticPr fontId="1" type="noConversion"/>
  </si>
  <si>
    <t>[Music]</t>
  </si>
  <si>
    <t>删掉这个</t>
    <phoneticPr fontId="1" type="noConversion"/>
  </si>
  <si>
    <t>提前</t>
    <phoneticPr fontId="1" type="noConversion"/>
  </si>
  <si>
    <t>2.短句</t>
    <phoneticPr fontId="1" type="noConversion"/>
  </si>
  <si>
    <t>下一句是and开头 这一句滞后</t>
    <phoneticPr fontId="1" type="noConversion"/>
  </si>
  <si>
    <t>a[title=不公开] {</t>
  </si>
  <si>
    <t>a[title=Fun] {</t>
  </si>
  <si>
    <t>.node-list.node-list--grid .node-list__body {</t>
    <phoneticPr fontId="1" type="noConversion"/>
  </si>
  <si>
    <t>is</t>
  </si>
  <si>
    <t>what</t>
  </si>
  <si>
    <t>right</t>
  </si>
  <si>
    <t>i want</t>
  </si>
  <si>
    <t>you can</t>
  </si>
  <si>
    <t>hold down</t>
  </si>
  <si>
    <t>since</t>
  </si>
  <si>
    <t>i</t>
  </si>
  <si>
    <t>i'm</t>
  </si>
  <si>
    <t>i am</t>
  </si>
  <si>
    <t>i will</t>
  </si>
  <si>
    <t>i'm going</t>
  </si>
  <si>
    <t>时间轴实时滚动？</t>
    <phoneticPr fontId="1" type="noConversion"/>
  </si>
  <si>
    <t>语音识别后，自动校正</t>
    <phoneticPr fontId="1" type="noConversion"/>
  </si>
  <si>
    <t>下载日语字幕 如果有英文源 提示下载哪个源</t>
    <phoneticPr fontId="1" type="noConversion"/>
  </si>
  <si>
    <t>xml解析</t>
    <phoneticPr fontId="1" type="noConversion"/>
  </si>
  <si>
    <t>指针拖到-1 就会到最后面</t>
    <phoneticPr fontId="1" type="noConversion"/>
  </si>
  <si>
    <t>指针拖出音频区报错</t>
    <phoneticPr fontId="1" type="noConversion"/>
  </si>
  <si>
    <t>保存两次？？</t>
    <phoneticPr fontId="1" type="noConversion"/>
  </si>
  <si>
    <t>读取双语ass</t>
    <phoneticPr fontId="1" type="noConversion"/>
  </si>
  <si>
    <t>startscreen 根据backup读取</t>
    <phoneticPr fontId="1" type="noConversion"/>
  </si>
  <si>
    <t>使用的rsplit 那么名字不能带多余的.</t>
    <phoneticPr fontId="1" type="noConversion"/>
  </si>
  <si>
    <t>输出outpath 改成实时的 current（）即可</t>
    <phoneticPr fontId="1" type="noConversion"/>
  </si>
  <si>
    <t>and 会跑到 let's前面</t>
    <phoneticPr fontId="1" type="noConversion"/>
  </si>
  <si>
    <t>句子过短 比如let's</t>
    <phoneticPr fontId="1" type="noConversion"/>
  </si>
  <si>
    <t xml:space="preserve"> and", '', "let's th</t>
  </si>
  <si>
    <t>right 要提前</t>
    <phoneticPr fontId="1" type="noConversion"/>
  </si>
  <si>
    <t>send to last 失效</t>
    <phoneticPr fontId="1" type="noConversion"/>
  </si>
  <si>
    <t>结尾有what</t>
    <phoneticPr fontId="1" type="noConversion"/>
  </si>
  <si>
    <t>句前30字以内有关键词 比如and</t>
    <phoneticPr fontId="1" type="noConversion"/>
  </si>
  <si>
    <t>bug 下载的视频不是高清的</t>
    <phoneticPr fontId="1" type="noConversion"/>
  </si>
  <si>
    <t>dw*0.1</t>
  </si>
  <si>
    <t>dh*0.05</t>
    <phoneticPr fontId="1" type="noConversion"/>
  </si>
  <si>
    <t>self.start_screen_download_widget_label_download_engine</t>
    <phoneticPr fontId="1" type="noConversion"/>
  </si>
  <si>
    <t>self.start_screen_download_widget_download_engine</t>
    <phoneticPr fontId="1" type="noConversion"/>
  </si>
  <si>
    <t>ph*0.5</t>
    <phoneticPr fontId="1" type="noConversion"/>
  </si>
  <si>
    <t>个数</t>
    <phoneticPr fontId="1" type="noConversion"/>
  </si>
  <si>
    <t>基数</t>
    <phoneticPr fontId="1" type="noConversion"/>
  </si>
  <si>
    <t>1</t>
    <phoneticPr fontId="1" type="noConversion"/>
  </si>
  <si>
    <t>dh*0.06</t>
    <phoneticPr fontId="1" type="noConversion"/>
  </si>
  <si>
    <t>self.start_screen_download_widget_import</t>
    <phoneticPr fontId="1" type="noConversion"/>
  </si>
  <si>
    <t>self.start_screen_btn_get_files_path</t>
    <phoneticPr fontId="1" type="noConversion"/>
  </si>
  <si>
    <t>输入下载链接</t>
    <phoneticPr fontId="1" type="noConversion"/>
  </si>
  <si>
    <t>url链接</t>
    <phoneticPr fontId="1" type="noConversion"/>
  </si>
  <si>
    <t>输出按钮</t>
    <phoneticPr fontId="1" type="noConversion"/>
  </si>
  <si>
    <t>输出文本框</t>
    <phoneticPr fontId="1" type="noConversion"/>
  </si>
  <si>
    <t>下载按钮</t>
    <phoneticPr fontId="1" type="noConversion"/>
  </si>
  <si>
    <t>导入设置</t>
    <phoneticPr fontId="1" type="noConversion"/>
  </si>
  <si>
    <t>获取文件列表按钮</t>
    <phoneticPr fontId="1" type="noConversion"/>
  </si>
  <si>
    <t>富文本框</t>
    <phoneticPr fontId="1" type="noConversion"/>
  </si>
  <si>
    <t>self.start_screen_download_widget_files</t>
    <phoneticPr fontId="1" type="noConversion"/>
  </si>
  <si>
    <t>dw*0.4</t>
    <phoneticPr fontId="1" type="noConversion"/>
  </si>
  <si>
    <t>dw*0.12</t>
    <phoneticPr fontId="1" type="noConversion"/>
  </si>
  <si>
    <t>dh*0.3</t>
    <phoneticPr fontId="1" type="noConversion"/>
  </si>
  <si>
    <t>dw*0.25</t>
    <phoneticPr fontId="1" type="noConversion"/>
  </si>
  <si>
    <t>dw*0.55</t>
    <phoneticPr fontId="1" type="noConversion"/>
  </si>
  <si>
    <t>dw*0.65</t>
    <phoneticPr fontId="1" type="noConversion"/>
  </si>
  <si>
    <t>dw*0.8</t>
    <phoneticPr fontId="1" type="noConversion"/>
  </si>
  <si>
    <t>dh*0.04</t>
    <phoneticPr fontId="1" type="noConversion"/>
  </si>
  <si>
    <t>self.start_screen_download_widget_btn_translate</t>
  </si>
  <si>
    <t>翻译按钮</t>
    <phoneticPr fontId="1" type="noConversion"/>
  </si>
  <si>
    <t>dw*0.15</t>
    <phoneticPr fontId="1" type="noConversion"/>
  </si>
  <si>
    <t>dw*0.59</t>
    <phoneticPr fontId="1" type="noConversion"/>
  </si>
  <si>
    <t>self.start_screen_download_widget_btn_burn_convert</t>
  </si>
  <si>
    <t>压制按钮</t>
    <phoneticPr fontId="1" type="noConversion"/>
  </si>
  <si>
    <t>101 表达式概述(Expressions Overview</t>
  </si>
  <si>
    <t>102 表达展示(Expression Showcase</t>
  </si>
  <si>
    <t>103 启动表达式(Launch Into Expressions</t>
  </si>
  <si>
    <t>104 表达工具(Expression Tools</t>
  </si>
  <si>
    <t>105 复制和链接(Copying &amp; Linking</t>
  </si>
  <si>
    <t>106 创建表达式(Creating Expressions</t>
  </si>
  <si>
    <t>201  Wiggle Expression(Wiggle Expression</t>
  </si>
  <si>
    <t>202 时间表达(Time Expression</t>
  </si>
  <si>
    <t>203 价值表达(Value Expression</t>
  </si>
  <si>
    <t>204 速度和速度(Speed &amp; Velocity</t>
  </si>
  <si>
    <t>205 线性和舒适(Linear &amp; Ease</t>
  </si>
  <si>
    <t>206 循环表达式(Loop Expressions</t>
  </si>
  <si>
    <t>301 号码(Numbers</t>
  </si>
  <si>
    <t>302 高级数字(Advanced Numbers</t>
  </si>
  <si>
    <t>303 阵列(Arrays</t>
  </si>
  <si>
    <t>304  2D和3D位置(2D &amp; 3D Position</t>
  </si>
  <si>
    <t>305 文字(Text</t>
  </si>
  <si>
    <t>306 高级文本(Advanced Text</t>
  </si>
  <si>
    <t>307 颜色(Color</t>
  </si>
  <si>
    <t>308 控制(Controls</t>
  </si>
  <si>
    <t>401 有用的表达(Useful Expressions</t>
  </si>
  <si>
    <t>402 强大的表达(Powerful Expressions</t>
  </si>
  <si>
    <t>403 使用标记触发(Triggers Using Markers</t>
  </si>
  <si>
    <t>404 预设和伪效果(Presets &amp; Pseudo Effects</t>
  </si>
  <si>
    <t>405 外部代码和JSON(External Code &amp; JSON</t>
  </si>
  <si>
    <t>406 性能和修复错误(Performance &amp; Fixing Errors</t>
  </si>
  <si>
    <t>407 计划表达(Planning Expressions</t>
  </si>
  <si>
    <t>501 概述和术语(verview &amp; Terminology</t>
  </si>
  <si>
    <t>502  JavaScript语法(avaScript Syntax</t>
  </si>
  <si>
    <t>503 对象和属性(bjects &amp; Properties</t>
  </si>
  <si>
    <t>504 变量和数据类型(ariables &amp; Data Types</t>
  </si>
  <si>
    <t>505 条件陈述(onditional Statements</t>
  </si>
  <si>
    <t>506 循环和尝试语句(oops &amp; Try Statements</t>
  </si>
  <si>
    <t>507 全部放在一起(utting It All Together</t>
  </si>
  <si>
    <t>https://pan.yuelili.com/Videos/Youtube/PlayerList/World%20of%20Expressions/</t>
    <phoneticPr fontId="1" type="noConversion"/>
  </si>
  <si>
    <t>日炮</t>
    <phoneticPr fontId="1" type="noConversion"/>
  </si>
  <si>
    <t>mine</t>
    <phoneticPr fontId="1" type="noConversion"/>
  </si>
  <si>
    <t>S_ClampChroma</t>
    <phoneticPr fontId="1" type="noConversion"/>
  </si>
  <si>
    <t>S_DuoTone</t>
    <phoneticPr fontId="1" type="noConversion"/>
  </si>
  <si>
    <t>S_Gamma</t>
    <phoneticPr fontId="1" type="noConversion"/>
  </si>
  <si>
    <t>S_Hotspots</t>
    <phoneticPr fontId="1" type="noConversion"/>
  </si>
  <si>
    <t>S_HueSatBright</t>
    <phoneticPr fontId="1" type="noConversion"/>
  </si>
  <si>
    <t>S_Monochrome</t>
    <phoneticPr fontId="1" type="noConversion"/>
  </si>
  <si>
    <t>S_Threshold</t>
    <phoneticPr fontId="1" type="noConversion"/>
  </si>
  <si>
    <t>S_Tint</t>
    <phoneticPr fontId="1" type="noConversion"/>
  </si>
  <si>
    <t>S_BlurChannels</t>
    <phoneticPr fontId="1" type="noConversion"/>
  </si>
  <si>
    <t>S_BlurChroma</t>
    <phoneticPr fontId="1" type="noConversion"/>
  </si>
  <si>
    <t>S_BlurMoCurves</t>
    <phoneticPr fontId="1" type="noConversion"/>
  </si>
  <si>
    <t>S_BlurMotion</t>
    <phoneticPr fontId="1" type="noConversion"/>
  </si>
  <si>
    <t>S_DefocusPrism</t>
    <phoneticPr fontId="1" type="noConversion"/>
  </si>
  <si>
    <t>S_EdgeBlur</t>
    <phoneticPr fontId="1" type="noConversion"/>
  </si>
  <si>
    <t>S_GrainRemove</t>
    <phoneticPr fontId="1" type="noConversion"/>
  </si>
  <si>
    <t>S_RackDefocus</t>
    <phoneticPr fontId="1" type="noConversion"/>
  </si>
  <si>
    <t>S_RackDfComp</t>
    <phoneticPr fontId="1" type="noConversion"/>
  </si>
  <si>
    <t>S_Sharpen</t>
    <phoneticPr fontId="1" type="noConversion"/>
  </si>
  <si>
    <t>S_ZDepthCueBlur</t>
    <phoneticPr fontId="1" type="noConversion"/>
  </si>
  <si>
    <t>S_Layer</t>
    <phoneticPr fontId="1" type="noConversion"/>
  </si>
  <si>
    <t>S_MathOps</t>
    <phoneticPr fontId="1" type="noConversion"/>
  </si>
  <si>
    <t>S_MatteOps</t>
    <phoneticPr fontId="1" type="noConversion"/>
  </si>
  <si>
    <t>S_MatteOpsComp</t>
    <phoneticPr fontId="1" type="noConversion"/>
  </si>
  <si>
    <t>S_ZComp</t>
    <phoneticPr fontId="1" type="noConversion"/>
  </si>
  <si>
    <t>S_DistortBlur</t>
    <phoneticPr fontId="1" type="noConversion"/>
  </si>
  <si>
    <t>S_DistortChroma</t>
    <phoneticPr fontId="1" type="noConversion"/>
  </si>
  <si>
    <t>S_DistortRGB</t>
    <phoneticPr fontId="1" type="noConversion"/>
  </si>
  <si>
    <t>S_Shake</t>
    <phoneticPr fontId="1" type="noConversion"/>
  </si>
  <si>
    <t>S_WarpBubble</t>
    <phoneticPr fontId="1" type="noConversion"/>
  </si>
  <si>
    <t>S_WarpBubble2</t>
    <phoneticPr fontId="1" type="noConversion"/>
  </si>
  <si>
    <t>S_WarpChroma</t>
    <phoneticPr fontId="1" type="noConversion"/>
  </si>
  <si>
    <t>S_WarpDrops</t>
    <phoneticPr fontId="1" type="noConversion"/>
  </si>
  <si>
    <t>S_WarpFishEye</t>
    <phoneticPr fontId="1" type="noConversion"/>
  </si>
  <si>
    <t>S_WarpPolar</t>
    <phoneticPr fontId="1" type="noConversion"/>
  </si>
  <si>
    <t>S_WarpPuddle</t>
    <phoneticPr fontId="1" type="noConversion"/>
  </si>
  <si>
    <t>S_WarpPuff</t>
    <phoneticPr fontId="1" type="noConversion"/>
  </si>
  <si>
    <t>S_WarpRepeat</t>
    <phoneticPr fontId="1" type="noConversion"/>
  </si>
  <si>
    <t>S_WarpTransform</t>
    <phoneticPr fontId="1" type="noConversion"/>
  </si>
  <si>
    <t>S_WarpVortex</t>
    <phoneticPr fontId="1" type="noConversion"/>
  </si>
  <si>
    <t>S_WarpWaves</t>
    <phoneticPr fontId="1" type="noConversion"/>
  </si>
  <si>
    <t>S_WarpWaves2</t>
    <phoneticPr fontId="1" type="noConversion"/>
  </si>
  <si>
    <t>S_EdgeRays</t>
    <phoneticPr fontId="1" type="noConversion"/>
  </si>
  <si>
    <t>S_Glare</t>
    <phoneticPr fontId="1" type="noConversion"/>
  </si>
  <si>
    <t>S_Glint</t>
    <phoneticPr fontId="1" type="noConversion"/>
  </si>
  <si>
    <t>S_GlintRainbow</t>
    <phoneticPr fontId="1" type="noConversion"/>
  </si>
  <si>
    <t>S_Glow</t>
    <phoneticPr fontId="1" type="noConversion"/>
  </si>
  <si>
    <t>S_GlowAura</t>
    <phoneticPr fontId="1" type="noConversion"/>
  </si>
  <si>
    <t>S_GlowDarks</t>
    <phoneticPr fontId="1" type="noConversion"/>
  </si>
  <si>
    <t>S_GlowDist</t>
    <phoneticPr fontId="1" type="noConversion"/>
  </si>
  <si>
    <t>S_GlowEdges</t>
    <phoneticPr fontId="1" type="noConversion"/>
  </si>
  <si>
    <t>S_GlowNoise</t>
    <phoneticPr fontId="1" type="noConversion"/>
  </si>
  <si>
    <t>S_GlowRainbow</t>
    <phoneticPr fontId="1" type="noConversion"/>
  </si>
  <si>
    <t>S_GlowRings</t>
    <phoneticPr fontId="1" type="noConversion"/>
  </si>
  <si>
    <t>S_LensFlare</t>
    <phoneticPr fontId="1" type="noConversion"/>
  </si>
  <si>
    <t>S_LensFlareAutoTrack</t>
    <phoneticPr fontId="1" type="noConversion"/>
  </si>
  <si>
    <t>S_Rays</t>
    <phoneticPr fontId="1" type="noConversion"/>
  </si>
  <si>
    <t>S_SpotLight</t>
    <phoneticPr fontId="1" type="noConversion"/>
  </si>
  <si>
    <t>S_Streaks</t>
    <phoneticPr fontId="1" type="noConversion"/>
  </si>
  <si>
    <t>S_CloudColorSmooth</t>
    <phoneticPr fontId="1" type="noConversion"/>
  </si>
  <si>
    <t>S_CloudsMultColor</t>
    <phoneticPr fontId="1" type="noConversion"/>
  </si>
  <si>
    <t>S_CloudsPerspective</t>
    <phoneticPr fontId="1" type="noConversion"/>
  </si>
  <si>
    <t>S_CloudsPsyko</t>
    <phoneticPr fontId="1" type="noConversion"/>
  </si>
  <si>
    <t>S_CloudsVortex</t>
    <phoneticPr fontId="1" type="noConversion"/>
  </si>
  <si>
    <t>S_Gradient</t>
    <phoneticPr fontId="1" type="noConversion"/>
  </si>
  <si>
    <t>S_GradientRadial</t>
    <phoneticPr fontId="1" type="noConversion"/>
  </si>
  <si>
    <t>S_Grid</t>
    <phoneticPr fontId="1" type="noConversion"/>
  </si>
  <si>
    <t>S_Sparkles</t>
    <phoneticPr fontId="1" type="noConversion"/>
  </si>
  <si>
    <t>S_TextureCells</t>
    <phoneticPr fontId="1" type="noConversion"/>
  </si>
  <si>
    <t>S_TextureChromaSpiral</t>
    <phoneticPr fontId="1" type="noConversion"/>
  </si>
  <si>
    <t>S_TextureMoire</t>
    <phoneticPr fontId="1" type="noConversion"/>
  </si>
  <si>
    <t>S_TextureNoiseEmboss</t>
    <phoneticPr fontId="1" type="noConversion"/>
  </si>
  <si>
    <t>S_TextureNoisePaint</t>
    <phoneticPr fontId="1" type="noConversion"/>
  </si>
  <si>
    <t>S_TexturePlasma</t>
    <phoneticPr fontId="1" type="noConversion"/>
  </si>
  <si>
    <t>S_TextureSpots</t>
    <phoneticPr fontId="1" type="noConversion"/>
  </si>
  <si>
    <t>S_TextureWeave</t>
    <phoneticPr fontId="1" type="noConversion"/>
  </si>
  <si>
    <t>S_Zap</t>
    <phoneticPr fontId="1" type="noConversion"/>
  </si>
  <si>
    <t>S_ZapFrom</t>
    <phoneticPr fontId="1" type="noConversion"/>
  </si>
  <si>
    <t>S_ZapTo</t>
    <phoneticPr fontId="1" type="noConversion"/>
  </si>
  <si>
    <t>S_BandPass</t>
    <phoneticPr fontId="1" type="noConversion"/>
  </si>
  <si>
    <t>S_Diffuse</t>
    <phoneticPr fontId="1" type="noConversion"/>
  </si>
  <si>
    <t>S_EdgeColorize</t>
    <phoneticPr fontId="1" type="noConversion"/>
  </si>
  <si>
    <t>S_EdgeDetect</t>
    <phoneticPr fontId="1" type="noConversion"/>
  </si>
  <si>
    <t>S_EdgeDetectDouble</t>
    <phoneticPr fontId="1" type="noConversion"/>
  </si>
  <si>
    <t>S_EdgesInDirection</t>
    <phoneticPr fontId="1" type="noConversion"/>
  </si>
  <si>
    <t>S_Emboss</t>
    <phoneticPr fontId="1" type="noConversion"/>
  </si>
  <si>
    <t>S_EmbossDistort</t>
    <phoneticPr fontId="1" type="noConversion"/>
  </si>
  <si>
    <t>S_EmbossGlass</t>
    <phoneticPr fontId="1" type="noConversion"/>
  </si>
  <si>
    <t>S_Etching</t>
    <phoneticPr fontId="1" type="noConversion"/>
  </si>
  <si>
    <t>S_FilmEffect</t>
    <phoneticPr fontId="1" type="noConversion"/>
  </si>
  <si>
    <t>S_FlysEyeCircles</t>
    <phoneticPr fontId="1" type="noConversion"/>
  </si>
  <si>
    <t>S_FlysEyeHex</t>
    <phoneticPr fontId="1" type="noConversion"/>
  </si>
  <si>
    <t>S_FlysEyeRect</t>
    <phoneticPr fontId="1" type="noConversion"/>
  </si>
  <si>
    <t>S_Grain</t>
    <phoneticPr fontId="1" type="noConversion"/>
  </si>
  <si>
    <t>S_GrainStatic</t>
    <phoneticPr fontId="1" type="noConversion"/>
  </si>
  <si>
    <t>S_HalfTone</t>
    <phoneticPr fontId="1" type="noConversion"/>
  </si>
  <si>
    <t>S_HalfToneColor</t>
    <phoneticPr fontId="1" type="noConversion"/>
  </si>
  <si>
    <t>S_HalfToneRings</t>
    <phoneticPr fontId="1" type="noConversion"/>
  </si>
  <si>
    <t>S_JpegDamage</t>
    <phoneticPr fontId="1" type="noConversion"/>
  </si>
  <si>
    <t>S_Kaleido</t>
    <phoneticPr fontId="1" type="noConversion"/>
  </si>
  <si>
    <t>S_KaleidoPolar</t>
    <phoneticPr fontId="1" type="noConversion"/>
  </si>
  <si>
    <t>S_Mosaic</t>
    <phoneticPr fontId="1" type="noConversion"/>
  </si>
  <si>
    <t>S_PseudoColor</t>
    <phoneticPr fontId="1" type="noConversion"/>
  </si>
  <si>
    <t>S_PsykoBlobs</t>
    <phoneticPr fontId="1" type="noConversion"/>
  </si>
  <si>
    <t>S_PsykoStripes</t>
    <phoneticPr fontId="1" type="noConversion"/>
  </si>
  <si>
    <t>S_ScanLines</t>
    <phoneticPr fontId="1" type="noConversion"/>
  </si>
  <si>
    <t>S_ScanLinesMono</t>
    <phoneticPr fontId="1" type="noConversion"/>
  </si>
  <si>
    <t>S_Sketch</t>
    <phoneticPr fontId="1" type="noConversion"/>
  </si>
  <si>
    <t>S_Solarize</t>
    <phoneticPr fontId="1" type="noConversion"/>
  </si>
  <si>
    <t>S_ZebrafyColor</t>
    <phoneticPr fontId="1" type="noConversion"/>
  </si>
  <si>
    <t>S_ZFogExponential</t>
    <phoneticPr fontId="1" type="noConversion"/>
  </si>
  <si>
    <t>S_ZFogLinear</t>
    <phoneticPr fontId="1" type="noConversion"/>
  </si>
  <si>
    <t>S_FeedbackBubble</t>
    <phoneticPr fontId="1" type="noConversion"/>
  </si>
  <si>
    <t>S_FieldRemove</t>
    <phoneticPr fontId="1" type="noConversion"/>
  </si>
  <si>
    <t>S_Flicker</t>
    <phoneticPr fontId="1" type="noConversion"/>
  </si>
  <si>
    <t>S_FlickerMatch</t>
    <phoneticPr fontId="1" type="noConversion"/>
  </si>
  <si>
    <t>S_FlickerMatchMatte</t>
    <phoneticPr fontId="1" type="noConversion"/>
  </si>
  <si>
    <t>S_FlickerMatchColor</t>
    <phoneticPr fontId="1" type="noConversion"/>
  </si>
  <si>
    <t>S_FlickerMchMatteColor</t>
    <phoneticPr fontId="1" type="noConversion"/>
  </si>
  <si>
    <t>S_FlickerRemove</t>
    <phoneticPr fontId="1" type="noConversion"/>
  </si>
  <si>
    <t>S_FlickerRemoveMatte</t>
    <phoneticPr fontId="1" type="noConversion"/>
  </si>
  <si>
    <t>S_FlickerRemoveColor</t>
    <phoneticPr fontId="1" type="noConversion"/>
  </si>
  <si>
    <t>S_FlickerRmMatteColor</t>
    <phoneticPr fontId="1" type="noConversion"/>
  </si>
  <si>
    <t>S_FreezeFrame</t>
    <phoneticPr fontId="1" type="noConversion"/>
  </si>
  <si>
    <t>S_GetFrame</t>
    <phoneticPr fontId="1" type="noConversion"/>
  </si>
  <si>
    <t>S_JitterFrames</t>
    <phoneticPr fontId="1" type="noConversion"/>
  </si>
  <si>
    <t>S_MotionDetect</t>
    <phoneticPr fontId="1" type="noConversion"/>
  </si>
  <si>
    <t>S_RandomEdits</t>
    <phoneticPr fontId="1" type="noConversion"/>
  </si>
  <si>
    <t>S_ReverseClip</t>
    <phoneticPr fontId="1" type="noConversion"/>
  </si>
  <si>
    <t>S_ReverseEdits</t>
    <phoneticPr fontId="1" type="noConversion"/>
  </si>
  <si>
    <t>S_TimeAverage</t>
    <phoneticPr fontId="1" type="noConversion"/>
  </si>
  <si>
    <t>S_TimeDisplace</t>
    <phoneticPr fontId="1" type="noConversion"/>
  </si>
  <si>
    <t>S_TimeSlice</t>
    <phoneticPr fontId="1" type="noConversion"/>
  </si>
  <si>
    <t>S_TimeWarpRGB</t>
    <phoneticPr fontId="1" type="noConversion"/>
  </si>
  <si>
    <t>S_Trails</t>
    <phoneticPr fontId="1" type="noConversion"/>
  </si>
  <si>
    <t>S_TrailsDiffuse</t>
    <phoneticPr fontId="1" type="noConversion"/>
  </si>
  <si>
    <t>S_DissolveBubble</t>
    <phoneticPr fontId="1" type="noConversion"/>
  </si>
  <si>
    <t>S_DissolveDiffuse</t>
    <phoneticPr fontId="1" type="noConversion"/>
  </si>
  <si>
    <t>S_DissolveLuma</t>
    <phoneticPr fontId="1" type="noConversion"/>
  </si>
  <si>
    <t>S_DissolvePuddle</t>
    <phoneticPr fontId="1" type="noConversion"/>
  </si>
  <si>
    <t>S_DissolveSpeckle</t>
    <phoneticPr fontId="1" type="noConversion"/>
  </si>
  <si>
    <t>S_DissolveStatic</t>
    <phoneticPr fontId="1" type="noConversion"/>
  </si>
  <si>
    <t>S_DissolveVortex</t>
    <phoneticPr fontId="1" type="noConversion"/>
  </si>
  <si>
    <t>S_DissolveWaves</t>
    <phoneticPr fontId="1" type="noConversion"/>
  </si>
  <si>
    <t>S_WipeBlobs</t>
    <phoneticPr fontId="1" type="noConversion"/>
  </si>
  <si>
    <t>S_WipeBubble</t>
    <phoneticPr fontId="1" type="noConversion"/>
  </si>
  <si>
    <t>S_WipeCells</t>
    <phoneticPr fontId="1" type="noConversion"/>
  </si>
  <si>
    <t>S_WipeChecker</t>
    <phoneticPr fontId="1" type="noConversion"/>
  </si>
  <si>
    <t>S_WipeCircle</t>
    <phoneticPr fontId="1" type="noConversion"/>
  </si>
  <si>
    <t>S_WipeClock</t>
    <phoneticPr fontId="1" type="noConversion"/>
  </si>
  <si>
    <t>S_WipeClouds</t>
    <phoneticPr fontId="1" type="noConversion"/>
  </si>
  <si>
    <t>S_WipeDiffuse</t>
    <phoneticPr fontId="1" type="noConversion"/>
  </si>
  <si>
    <t>S_WipeDots</t>
    <phoneticPr fontId="1" type="noConversion"/>
  </si>
  <si>
    <t>S_WipeDoubleWedge</t>
    <phoneticPr fontId="1" type="noConversion"/>
  </si>
  <si>
    <t>S_WipeFourWedges</t>
    <phoneticPr fontId="1" type="noConversion"/>
  </si>
  <si>
    <t>S_WipeLine</t>
    <phoneticPr fontId="1" type="noConversion"/>
  </si>
  <si>
    <t>S_WipePixelate</t>
    <phoneticPr fontId="1" type="noConversion"/>
  </si>
  <si>
    <t>S_WipeRectangle</t>
    <phoneticPr fontId="1" type="noConversion"/>
  </si>
  <si>
    <t>S_WipeRings</t>
    <phoneticPr fontId="1" type="noConversion"/>
  </si>
  <si>
    <t>S_WipeStar</t>
    <phoneticPr fontId="1" type="noConversion"/>
  </si>
  <si>
    <t>S_WipeStripes</t>
    <phoneticPr fontId="1" type="noConversion"/>
  </si>
  <si>
    <t>S_WipeTiles</t>
    <phoneticPr fontId="1" type="noConversion"/>
  </si>
  <si>
    <t>S_WipeWedge</t>
    <phoneticPr fontId="1" type="noConversion"/>
  </si>
  <si>
    <t>色度和亮度的钳位调整</t>
    <phoneticPr fontId="1" type="noConversion"/>
  </si>
  <si>
    <t>双色调渐变的色彩替换</t>
    <phoneticPr fontId="1" type="noConversion"/>
  </si>
  <si>
    <t>RGB反差系数调整，不错</t>
    <phoneticPr fontId="1" type="noConversion"/>
  </si>
  <si>
    <t>可控高亮区域的调整，不错</t>
    <phoneticPr fontId="1" type="noConversion"/>
  </si>
  <si>
    <t>灰度化，不错</t>
    <phoneticPr fontId="1" type="noConversion"/>
  </si>
  <si>
    <t>针对各色彩通道的对比度强化</t>
    <phoneticPr fontId="1" type="noConversion"/>
  </si>
  <si>
    <t>双色调的着色器</t>
    <phoneticPr fontId="1" type="noConversion"/>
  </si>
  <si>
    <t>多种方式的模糊，不错</t>
    <phoneticPr fontId="1" type="noConversion"/>
  </si>
  <si>
    <t>多种方式的通道模糊</t>
    <phoneticPr fontId="1" type="noConversion"/>
  </si>
  <si>
    <t>少见的色度模糊，不错</t>
    <phoneticPr fontId="1" type="noConversion"/>
  </si>
  <si>
    <t>带有变形效果的运动模糊</t>
    <phoneticPr fontId="1" type="noConversion"/>
  </si>
  <si>
    <t>区域运动模糊效果，不错</t>
    <phoneticPr fontId="1" type="noConversion"/>
  </si>
  <si>
    <t>带有色散的虚焦模糊</t>
    <phoneticPr fontId="1" type="noConversion"/>
  </si>
  <si>
    <t>边缘模糊，用于字幕的效果不错</t>
    <phoneticPr fontId="1" type="noConversion"/>
  </si>
  <si>
    <t>降噪，速度较快</t>
    <phoneticPr fontId="1" type="noConversion"/>
  </si>
  <si>
    <t>可调项较多的虚焦模糊</t>
    <phoneticPr fontId="1" type="noConversion"/>
  </si>
  <si>
    <t>双层的虚焦模糊合成</t>
    <phoneticPr fontId="1" type="noConversion"/>
  </si>
  <si>
    <t>简单的锐化</t>
    <phoneticPr fontId="1" type="noConversion"/>
  </si>
  <si>
    <t>模拟变焦模糊，不错</t>
    <phoneticPr fontId="1" type="noConversion"/>
  </si>
  <si>
    <t>加光的层叠加效果</t>
    <phoneticPr fontId="1" type="noConversion"/>
  </si>
  <si>
    <t>多种混合方式的层叠加效果</t>
    <phoneticPr fontId="1" type="noConversion"/>
  </si>
  <si>
    <t>多种数学运算方式的层混合效果</t>
    <phoneticPr fontId="1" type="noConversion"/>
  </si>
  <si>
    <t>通道边缘噪声处理，多用于抠像</t>
    <phoneticPr fontId="1" type="noConversion"/>
  </si>
  <si>
    <t>处理通道噪声并进行层叠加</t>
    <phoneticPr fontId="1" type="noConversion"/>
  </si>
  <si>
    <t>Z方向的层叠加效果</t>
    <phoneticPr fontId="1" type="noConversion"/>
  </si>
  <si>
    <t>自定义镜头变形效果，不错</t>
    <phoneticPr fontId="1" type="noConversion"/>
  </si>
  <si>
    <t>带有模糊的自定义镜头变形效果</t>
    <phoneticPr fontId="1" type="noConversion"/>
  </si>
  <si>
    <t>带有色散的自定义镜头变形效果</t>
    <phoneticPr fontId="1" type="noConversion"/>
  </si>
  <si>
    <t>镜头震动效果</t>
    <phoneticPr fontId="1" type="noConversion"/>
  </si>
  <si>
    <t>噪波变形效果</t>
    <phoneticPr fontId="1" type="noConversion"/>
  </si>
  <si>
    <t>双重的噪波变形效果</t>
    <phoneticPr fontId="1" type="noConversion"/>
  </si>
  <si>
    <t>连续的色相扭曲，可以模仿某些空间观测的色散效果，好</t>
    <phoneticPr fontId="1" type="noConversion"/>
  </si>
  <si>
    <t>自定义的水波纹效果，不错</t>
    <phoneticPr fontId="1" type="noConversion"/>
  </si>
  <si>
    <t>鱼眼镜头效果</t>
    <phoneticPr fontId="1" type="noConversion"/>
  </si>
  <si>
    <t>圆盘状扭曲</t>
    <phoneticPr fontId="1" type="noConversion"/>
  </si>
  <si>
    <t>较简单的水波纹效果</t>
    <phoneticPr fontId="1" type="noConversion"/>
  </si>
  <si>
    <t>以自身为镜头层的液化变形</t>
    <phoneticPr fontId="1" type="noConversion"/>
  </si>
  <si>
    <t>复制自身并进行平均化，不错</t>
    <phoneticPr fontId="1" type="noConversion"/>
  </si>
  <si>
    <t>多种线性变形效果的综合</t>
    <phoneticPr fontId="1" type="noConversion"/>
  </si>
  <si>
    <t>漩涡变形，好</t>
    <phoneticPr fontId="1" type="noConversion"/>
  </si>
  <si>
    <t>波动变形</t>
    <phoneticPr fontId="1" type="noConversion"/>
  </si>
  <si>
    <t>双重的波动变形</t>
    <phoneticPr fontId="1" type="noConversion"/>
  </si>
  <si>
    <t>简单的阴影</t>
    <phoneticPr fontId="1" type="noConversion"/>
  </si>
  <si>
    <t>边缘光效果</t>
    <phoneticPr fontId="1" type="noConversion"/>
  </si>
  <si>
    <t>虹状眩光效果</t>
    <phoneticPr fontId="1" type="noConversion"/>
  </si>
  <si>
    <t>光斑效果</t>
    <phoneticPr fontId="1" type="noConversion"/>
  </si>
  <si>
    <t>虹色星光效果</t>
    <phoneticPr fontId="1" type="noConversion"/>
  </si>
  <si>
    <t>光晕效果</t>
    <phoneticPr fontId="1" type="noConversion"/>
  </si>
  <si>
    <t>条纹光斑效果</t>
    <phoneticPr fontId="1" type="noConversion"/>
  </si>
  <si>
    <t>暗区加光效果</t>
    <phoneticPr fontId="1" type="noConversion"/>
  </si>
  <si>
    <t>透射加光效果</t>
    <phoneticPr fontId="1" type="noConversion"/>
  </si>
  <si>
    <t>边缘加光效果</t>
    <phoneticPr fontId="1" type="noConversion"/>
  </si>
  <si>
    <t>加光噪波效果</t>
    <phoneticPr fontId="1" type="noConversion"/>
  </si>
  <si>
    <t>多层色散透射效果</t>
    <phoneticPr fontId="1" type="noConversion"/>
  </si>
  <si>
    <t>彩色光环效果，不错</t>
    <phoneticPr fontId="1" type="noConversion"/>
  </si>
  <si>
    <t>镜头眩光效果</t>
    <phoneticPr fontId="1" type="noConversion"/>
  </si>
  <si>
    <t>仿真镜头眩光效果，不错</t>
    <phoneticPr fontId="1" type="noConversion"/>
  </si>
  <si>
    <t>光芒放射效果</t>
    <phoneticPr fontId="1" type="noConversion"/>
  </si>
  <si>
    <t>聚光灯效果</t>
    <phoneticPr fontId="1" type="noConversion"/>
  </si>
  <si>
    <t>胶片曝光效果，类似加光的运动模糊</t>
    <phoneticPr fontId="1" type="noConversion"/>
  </si>
  <si>
    <t>简单的云状噪波</t>
    <phoneticPr fontId="1" type="noConversion"/>
  </si>
  <si>
    <t>杂色噪波</t>
    <phoneticPr fontId="1" type="noConversion"/>
  </si>
  <si>
    <t>彩色云状噪波</t>
    <phoneticPr fontId="1" type="noConversion"/>
  </si>
  <si>
    <t>有景深的云状噪波</t>
    <phoneticPr fontId="1" type="noConversion"/>
  </si>
  <si>
    <t>色散噪波效果</t>
    <phoneticPr fontId="1" type="noConversion"/>
  </si>
  <si>
    <t>漩涡状噪波</t>
    <phoneticPr fontId="1" type="noConversion"/>
  </si>
  <si>
    <t>简单的线性渐变色填充</t>
    <phoneticPr fontId="1" type="noConversion"/>
  </si>
  <si>
    <t>环形渐变色填充</t>
    <phoneticPr fontId="1" type="noConversion"/>
  </si>
  <si>
    <t>网格效果</t>
    <phoneticPr fontId="1" type="noConversion"/>
  </si>
  <si>
    <t>星光镜效果</t>
    <phoneticPr fontId="1" type="noConversion"/>
  </si>
  <si>
    <t>细胞噪波效果</t>
    <phoneticPr fontId="1" type="noConversion"/>
  </si>
  <si>
    <t>带有色散的螺旋状噪波效果</t>
    <phoneticPr fontId="1" type="noConversion"/>
  </si>
  <si>
    <t>摩尔纹效果</t>
    <phoneticPr fontId="1" type="noConversion"/>
  </si>
  <si>
    <t>水面反射效果</t>
    <phoneticPr fontId="1" type="noConversion"/>
  </si>
  <si>
    <t>水彩笔触噪波，不错</t>
    <phoneticPr fontId="1" type="noConversion"/>
  </si>
  <si>
    <t>电离噪波效果</t>
    <phoneticPr fontId="1" type="noConversion"/>
  </si>
  <si>
    <t>点状噪波，不错</t>
    <phoneticPr fontId="1" type="noConversion"/>
  </si>
  <si>
    <t>编织物效果</t>
    <phoneticPr fontId="1" type="noConversion"/>
  </si>
  <si>
    <t>闪电效果</t>
    <phoneticPr fontId="1" type="noConversion"/>
  </si>
  <si>
    <t>放射闪电效果</t>
    <phoneticPr fontId="1" type="noConversion"/>
  </si>
  <si>
    <t>闪电充填效果</t>
    <phoneticPr fontId="1" type="noConversion"/>
  </si>
  <si>
    <t>油漆效果</t>
    <phoneticPr fontId="1" type="noConversion"/>
  </si>
  <si>
    <t>放射线余辉效果</t>
    <phoneticPr fontId="1" type="noConversion"/>
  </si>
  <si>
    <t>弥散效果</t>
    <phoneticPr fontId="1" type="noConversion"/>
  </si>
  <si>
    <t>边缘加色效果</t>
    <phoneticPr fontId="1" type="noConversion"/>
  </si>
  <si>
    <t>突出边缘效果</t>
    <phoneticPr fontId="1" type="noConversion"/>
  </si>
  <si>
    <t>双重的突出边缘效果</t>
    <phoneticPr fontId="1" type="noConversion"/>
  </si>
  <si>
    <t>方向性的突出边缘效果</t>
    <phoneticPr fontId="1" type="noConversion"/>
  </si>
  <si>
    <t>浮雕效果</t>
    <phoneticPr fontId="1" type="noConversion"/>
  </si>
  <si>
    <t>变形浮雕效果</t>
    <phoneticPr fontId="1" type="noConversion"/>
  </si>
  <si>
    <t>带有色散的变形浮雕效果</t>
    <phoneticPr fontId="1" type="noConversion"/>
  </si>
  <si>
    <t>雕版印刷效果</t>
    <phoneticPr fontId="1" type="noConversion"/>
  </si>
  <si>
    <t>模仿胶片效果，有少量模板</t>
    <phoneticPr fontId="1" type="noConversion"/>
  </si>
  <si>
    <t>圆形复眼效果</t>
    <phoneticPr fontId="1" type="noConversion"/>
  </si>
  <si>
    <t>六角形复眼效果</t>
    <phoneticPr fontId="1" type="noConversion"/>
  </si>
  <si>
    <t>矩形复眼效果</t>
    <phoneticPr fontId="1" type="noConversion"/>
  </si>
  <si>
    <t>噪点效果</t>
    <phoneticPr fontId="1" type="noConversion"/>
  </si>
  <si>
    <t>随机噪点效果</t>
    <phoneticPr fontId="1" type="noConversion"/>
  </si>
  <si>
    <t>双色点阵效果</t>
    <phoneticPr fontId="1" type="noConversion"/>
  </si>
  <si>
    <t>彩色点阵效果</t>
    <phoneticPr fontId="1" type="noConversion"/>
  </si>
  <si>
    <t>双色环形纹理效果</t>
    <phoneticPr fontId="1" type="noConversion"/>
  </si>
  <si>
    <t>多边形万花筒效果</t>
    <phoneticPr fontId="1" type="noConversion"/>
  </si>
  <si>
    <t>圆形万花筒效果</t>
    <phoneticPr fontId="1" type="noConversion"/>
  </si>
  <si>
    <t>可调项较多的马赛克效果</t>
    <phoneticPr fontId="1" type="noConversion"/>
  </si>
  <si>
    <t>热成像效果</t>
    <phoneticPr fontId="1" type="noConversion"/>
  </si>
  <si>
    <t>水面油渍效果</t>
    <phoneticPr fontId="1" type="noConversion"/>
  </si>
  <si>
    <t>条纹油渍效果</t>
    <phoneticPr fontId="1" type="noConversion"/>
  </si>
  <si>
    <t>模仿电视效果</t>
    <phoneticPr fontId="1" type="noConversion"/>
  </si>
  <si>
    <t>模仿黑白电视效果</t>
    <phoneticPr fontId="1" type="noConversion"/>
  </si>
  <si>
    <t>手绘效果</t>
    <phoneticPr fontId="1" type="noConversion"/>
  </si>
  <si>
    <t>负片效果</t>
    <phoneticPr fontId="1" type="noConversion"/>
  </si>
  <si>
    <t>带有色彩漂移和扭曲的底片效果</t>
    <phoneticPr fontId="1" type="noConversion"/>
  </si>
  <si>
    <t>指数增长的蒙雾效果</t>
    <phoneticPr fontId="1" type="noConversion"/>
  </si>
  <si>
    <t>线性增长的蒙雾效果</t>
    <phoneticPr fontId="1" type="noConversion"/>
  </si>
  <si>
    <t>延迟视频回馈效果</t>
    <phoneticPr fontId="1" type="noConversion"/>
  </si>
  <si>
    <t>带有变形的延迟视频回馈效果</t>
    <phoneticPr fontId="1" type="noConversion"/>
  </si>
  <si>
    <t>去场工具</t>
    <phoneticPr fontId="1" type="noConversion"/>
  </si>
  <si>
    <t>随机闪烁效果</t>
    <phoneticPr fontId="1" type="noConversion"/>
  </si>
  <si>
    <t>同步闪烁效果</t>
    <phoneticPr fontId="1" type="noConversion"/>
  </si>
  <si>
    <t>指定区域的同步闪烁效果</t>
    <phoneticPr fontId="1" type="noConversion"/>
  </si>
  <si>
    <t>对色彩通道的同步闪烁效果</t>
    <phoneticPr fontId="1" type="noConversion"/>
  </si>
  <si>
    <t>同时带有变色和蒙板的同步闪烁效果</t>
    <phoneticPr fontId="1" type="noConversion"/>
  </si>
  <si>
    <t>去除闪烁</t>
    <phoneticPr fontId="1" type="noConversion"/>
  </si>
  <si>
    <t>指定区域的消除闪烁</t>
    <phoneticPr fontId="1" type="noConversion"/>
  </si>
  <si>
    <t>去除色彩闪烁</t>
    <phoneticPr fontId="1" type="noConversion"/>
  </si>
  <si>
    <t>去除指定区域的色彩闪烁</t>
    <phoneticPr fontId="1" type="noConversion"/>
  </si>
  <si>
    <t>跳帧效果，不错</t>
    <phoneticPr fontId="1" type="noConversion"/>
  </si>
  <si>
    <t>静帧效果</t>
    <phoneticPr fontId="1" type="noConversion"/>
  </si>
  <si>
    <t>随机抽帧效果</t>
    <phoneticPr fontId="1" type="noConversion"/>
  </si>
  <si>
    <t>帧变化检测，好</t>
    <phoneticPr fontId="1" type="noConversion"/>
  </si>
  <si>
    <t>帧乱序播放，好</t>
    <phoneticPr fontId="1" type="noConversion"/>
  </si>
  <si>
    <t>帧反序播放</t>
    <phoneticPr fontId="1" type="noConversion"/>
  </si>
  <si>
    <t>指定区段帧的反序播放，不错</t>
    <phoneticPr fontId="1" type="noConversion"/>
  </si>
  <si>
    <t>指定帧平均合成，类似于追迹效果</t>
    <phoneticPr fontId="1" type="noConversion"/>
  </si>
  <si>
    <t>动态贴图替换</t>
    <phoneticPr fontId="1" type="noConversion"/>
  </si>
  <si>
    <t>参数与时间有关的帧切分效果</t>
    <phoneticPr fontId="1" type="noConversion"/>
  </si>
  <si>
    <t>色偏移效果</t>
    <phoneticPr fontId="1" type="noConversion"/>
  </si>
  <si>
    <t>追迹效果</t>
    <phoneticPr fontId="1" type="noConversion"/>
  </si>
  <si>
    <t>带有像素扩散的追迹效果</t>
    <phoneticPr fontId="1" type="noConversion"/>
  </si>
  <si>
    <t>模糊过渡，不错</t>
    <phoneticPr fontId="1" type="noConversion"/>
  </si>
  <si>
    <t>液化过渡，不错</t>
    <phoneticPr fontId="1" type="noConversion"/>
  </si>
  <si>
    <t>像素扩散过渡</t>
    <phoneticPr fontId="1" type="noConversion"/>
  </si>
  <si>
    <t>各种亮度过渡</t>
    <phoneticPr fontId="1" type="noConversion"/>
  </si>
  <si>
    <t>水波纹过渡，不错</t>
    <phoneticPr fontId="1" type="noConversion"/>
  </si>
  <si>
    <t>可控斑点过渡</t>
    <phoneticPr fontId="1" type="noConversion"/>
  </si>
  <si>
    <t>随机像素过渡</t>
    <phoneticPr fontId="1" type="noConversion"/>
  </si>
  <si>
    <t>漩涡过渡</t>
    <phoneticPr fontId="1" type="noConversion"/>
  </si>
  <si>
    <t>波浪过渡</t>
    <phoneticPr fontId="1" type="noConversion"/>
  </si>
  <si>
    <t>气泡转场，不错</t>
    <phoneticPr fontId="1" type="noConversion"/>
  </si>
  <si>
    <t>液化划像，不错</t>
    <phoneticPr fontId="1" type="noConversion"/>
  </si>
  <si>
    <t>细胞结构过渡</t>
    <phoneticPr fontId="1" type="noConversion"/>
  </si>
  <si>
    <t>网格划像</t>
    <phoneticPr fontId="1" type="noConversion"/>
  </si>
  <si>
    <t>圆形划像</t>
    <phoneticPr fontId="1" type="noConversion"/>
  </si>
  <si>
    <t>扇形划像</t>
    <phoneticPr fontId="1" type="noConversion"/>
  </si>
  <si>
    <t>云雾转场，少见</t>
    <phoneticPr fontId="1" type="noConversion"/>
  </si>
  <si>
    <t>像素扩散划像</t>
    <phoneticPr fontId="1" type="noConversion"/>
  </si>
  <si>
    <t>点阵划像</t>
    <phoneticPr fontId="1" type="noConversion"/>
  </si>
  <si>
    <t>双楔形划像</t>
    <phoneticPr fontId="1" type="noConversion"/>
  </si>
  <si>
    <t>四楔形划像</t>
    <phoneticPr fontId="1" type="noConversion"/>
  </si>
  <si>
    <t>线性划像</t>
    <phoneticPr fontId="1" type="noConversion"/>
  </si>
  <si>
    <t>随机像素块划像</t>
    <phoneticPr fontId="1" type="noConversion"/>
  </si>
  <si>
    <t>矩形划像</t>
    <phoneticPr fontId="1" type="noConversion"/>
  </si>
  <si>
    <t>多重环形划像</t>
    <phoneticPr fontId="1" type="noConversion"/>
  </si>
  <si>
    <t>星形划像</t>
    <phoneticPr fontId="1" type="noConversion"/>
  </si>
  <si>
    <t>条纹划像</t>
    <phoneticPr fontId="1" type="noConversion"/>
  </si>
  <si>
    <t>多边形划像</t>
    <phoneticPr fontId="1" type="noConversion"/>
  </si>
  <si>
    <t>楔形划像</t>
    <phoneticPr fontId="1" type="noConversion"/>
  </si>
  <si>
    <t>一个HSL色彩空间调色器</t>
    <phoneticPr fontId="1" type="noConversion"/>
  </si>
  <si>
    <t>带RGB通道分离的自定义镜头变形效果，好</t>
    <phoneticPr fontId="1" type="noConversion"/>
  </si>
  <si>
    <t>模仿JPEG压缩造成的图像损失</t>
    <phoneticPr fontId="1" type="noConversion"/>
  </si>
  <si>
    <t>SapphireTransitionsS_DissolveBlur</t>
    <phoneticPr fontId="1" type="noConversion"/>
  </si>
  <si>
    <t>SapphireTimeS_Feedback</t>
    <phoneticPr fontId="1" type="noConversion"/>
  </si>
  <si>
    <t>SapphireStylizeS_AutoPaint</t>
    <phoneticPr fontId="1" type="noConversion"/>
  </si>
  <si>
    <t>SapphireRenderS_Clouds</t>
    <phoneticPr fontId="1" type="noConversion"/>
  </si>
  <si>
    <t>SapphireLightingS_DropShadow</t>
    <phoneticPr fontId="1" type="noConversion"/>
  </si>
  <si>
    <t>SapphireDistortS_Distort</t>
    <phoneticPr fontId="1" type="noConversion"/>
  </si>
  <si>
    <t>SapphireCompositeS_EdgeFlash</t>
    <phoneticPr fontId="1" type="noConversion"/>
  </si>
  <si>
    <t>SapphireBlur+SharpenS_Blur</t>
    <phoneticPr fontId="1" type="noConversion"/>
  </si>
  <si>
    <t>上传b</t>
    <phoneticPr fontId="1" type="noConversion"/>
  </si>
  <si>
    <t>上传wp</t>
    <phoneticPr fontId="1" type="noConversion"/>
  </si>
  <si>
    <t>self.start_screen_download_widget_btn_upload_wp</t>
  </si>
  <si>
    <t>self.start_screen_download_widget_btn_upload_b</t>
    <phoneticPr fontId="1" type="noConversion"/>
  </si>
  <si>
    <t>self.start_screen_btn_get_file_path</t>
  </si>
  <si>
    <t>dw*0.2</t>
    <phoneticPr fontId="1" type="noConversion"/>
  </si>
  <si>
    <t>self.start_screen_download_widget_btn_replace_zh</t>
  </si>
  <si>
    <t>self.start_screen_download_widget_btn_replace_en</t>
    <phoneticPr fontId="1" type="noConversion"/>
  </si>
  <si>
    <t>获取文件按钮(剪映</t>
    <phoneticPr fontId="1" type="noConversion"/>
  </si>
  <si>
    <t>替换英文</t>
    <phoneticPr fontId="1" type="noConversion"/>
  </si>
  <si>
    <t>替换中文</t>
    <phoneticPr fontId="1" type="noConversion"/>
  </si>
  <si>
    <t>dw*0.3</t>
    <phoneticPr fontId="1" type="noConversion"/>
  </si>
  <si>
    <t>self.start_screen_download_widget_btn_tow2one</t>
  </si>
  <si>
    <t>two2one</t>
    <phoneticPr fontId="1" type="noConversion"/>
  </si>
  <si>
    <t>Avnish Parker</t>
  </si>
  <si>
    <t>https://player.bilibili.com/player.html?aid=69413312&amp;amp;bvid=BV12E411R7Ya&amp;amp;cid=120305058&amp;page=1&amp;high_quality=1</t>
  </si>
  <si>
    <t>https://www.bilibili.com/blackboard/html5player.html?cid=120305058&amp;aid=69413312&amp;page=&amp;as_wide=1</t>
  </si>
  <si>
    <t xml:space="preserve">溢光效果 </t>
  </si>
  <si>
    <t>字幕结尾</t>
    <phoneticPr fontId="1" type="noConversion"/>
  </si>
  <si>
    <t>英文字幕是否合并</t>
    <phoneticPr fontId="1" type="noConversion"/>
  </si>
  <si>
    <t>self.start_screen_download_widget_label_sub_postfix</t>
    <phoneticPr fontId="1" type="noConversion"/>
  </si>
  <si>
    <t>self.start_screen_download_widget_label_sub_combine</t>
    <phoneticPr fontId="1" type="noConversion"/>
  </si>
  <si>
    <t>self.start_screen_download_widget_glossary_en</t>
    <phoneticPr fontId="1" type="noConversion"/>
  </si>
  <si>
    <t>self.start_screen_download_widget_glossary_zh</t>
    <phoneticPr fontId="1" type="noConversion"/>
  </si>
  <si>
    <t>self.start_screen_download_widget_label_glossary_en</t>
    <phoneticPr fontId="1" type="noConversion"/>
  </si>
  <si>
    <t>self.start_screen_download_widget_label_glossary_zh</t>
    <phoneticPr fontId="1" type="noConversion"/>
  </si>
  <si>
    <t>self.start_screen_download_widget_sub_postfix</t>
    <phoneticPr fontId="1" type="noConversion"/>
  </si>
  <si>
    <t>self.start_screen_download_widget_translate_mode</t>
    <phoneticPr fontId="1" type="noConversion"/>
  </si>
  <si>
    <t>self.start_screen_download_widget_sub_correct</t>
    <phoneticPr fontId="1" type="noConversion"/>
  </si>
  <si>
    <t>dw*0.7</t>
    <phoneticPr fontId="1" type="noConversion"/>
  </si>
  <si>
    <t>self.start_screen_download_widget_label_import</t>
    <phoneticPr fontId="1" type="noConversion"/>
  </si>
  <si>
    <t>导入标签</t>
    <phoneticPr fontId="1" type="noConversion"/>
  </si>
  <si>
    <t>self.sub_video_download_mode</t>
    <phoneticPr fontId="1" type="noConversion"/>
  </si>
  <si>
    <t>self.sub_download_language</t>
    <phoneticPr fontId="1" type="noConversion"/>
  </si>
  <si>
    <t>self.glossary_en</t>
    <phoneticPr fontId="1" type="noConversion"/>
  </si>
  <si>
    <t>self.glossary_zh</t>
    <phoneticPr fontId="1" type="noConversion"/>
  </si>
  <si>
    <t>self.download_engine</t>
    <phoneticPr fontId="1" type="noConversion"/>
  </si>
  <si>
    <t>self.combine</t>
    <phoneticPr fontId="1" type="noConversion"/>
  </si>
  <si>
    <t>self.translate_mode</t>
    <phoneticPr fontId="1" type="noConversion"/>
  </si>
  <si>
    <t>self.sub_postfix</t>
    <phoneticPr fontId="1" type="noConversion"/>
  </si>
  <si>
    <t>self.sub_correct</t>
    <phoneticPr fontId="1" type="noConversion"/>
  </si>
  <si>
    <t>self.import_mode</t>
    <phoneticPr fontId="1" type="noConversion"/>
  </si>
  <si>
    <t>self.current_path</t>
    <phoneticPr fontId="1" type="noConversion"/>
  </si>
  <si>
    <t>self.v_path</t>
    <phoneticPr fontId="1" type="noConversion"/>
  </si>
  <si>
    <t>self.t_path</t>
    <phoneticPr fontId="1" type="noConversion"/>
  </si>
  <si>
    <t>self.YTBAPIKEY</t>
    <phoneticPr fontId="1" type="noConversion"/>
  </si>
  <si>
    <t xml:space="preserve">self.urlid_list </t>
    <phoneticPr fontId="1" type="noConversion"/>
  </si>
  <si>
    <t xml:space="preserve">self.title_list </t>
    <phoneticPr fontId="1" type="noConversion"/>
  </si>
  <si>
    <t xml:space="preserve">self.desc_list </t>
    <phoneticPr fontId="1" type="noConversion"/>
  </si>
  <si>
    <t>self.publishedTime_list</t>
  </si>
  <si>
    <t>下载字幕、视频、全部</t>
    <phoneticPr fontId="1" type="noConversion"/>
  </si>
  <si>
    <t>字幕源语言、字幕翻译语言、全部</t>
    <phoneticPr fontId="1" type="noConversion"/>
  </si>
  <si>
    <t>0/1/2、全部</t>
    <phoneticPr fontId="1" type="noConversion"/>
  </si>
  <si>
    <t>pytube/dl/yout-get</t>
    <phoneticPr fontId="1" type="noConversion"/>
  </si>
  <si>
    <t>不合并/合并/合并带黑边</t>
    <phoneticPr fontId="1" type="noConversion"/>
  </si>
  <si>
    <t>deepl/谷歌/彩云/百度</t>
    <phoneticPr fontId="1" type="noConversion"/>
  </si>
  <si>
    <t>.en/.zh/无</t>
    <phoneticPr fontId="1" type="noConversion"/>
  </si>
  <si>
    <t>英文/中文/全部/不</t>
    <phoneticPr fontId="1" type="noConversion"/>
  </si>
  <si>
    <t>导入/不导入</t>
    <phoneticPr fontId="1" type="noConversion"/>
  </si>
  <si>
    <t>中文有术语不就校正了？</t>
    <phoneticPr fontId="1" type="noConversion"/>
  </si>
  <si>
    <t>self.start_screen_download_widget_btn_translate</t>
    <phoneticPr fontId="1" type="noConversion"/>
  </si>
  <si>
    <t>dw*0.5</t>
  </si>
  <si>
    <t>dw*0.6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</si>
</sst>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rgb="FFA9B7C6"/>
      <name val="Consolas"/>
      <family val="3"/>
    </font>
    <font>
      <sz val="15"/>
      <color rgb="FFA9B7C6"/>
      <name val="宋体"/>
      <family val="3"/>
      <charset val="134"/>
    </font>
    <font>
      <sz val="15"/>
      <color rgb="FFA9B7C6"/>
      <name val="Consolas"/>
      <family val="3"/>
      <charset val="134"/>
    </font>
    <font>
      <sz val="15"/>
      <color rgb="FF80808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vertical="center"/>
    </xf>
    <xf numFmtId="0" fontId="6" fillId="2" borderId="0" xfId="0" applyFont="1" applyFill="1"/>
    <xf numFmtId="5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  <xf numFmtId="176" fontId="0" fillId="0" borderId="0" xfId="0" applyNumberFormat="1"/>
    <xf numFmtId="0" fontId="8" fillId="0" borderId="0" xfId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an.yuelili.com/Videos/Youtube/PlayerList/World%20of%20Expression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D811-5653-4D5E-85D9-F13777C09800}">
  <dimension ref="A1:Y109"/>
  <sheetViews>
    <sheetView workbookViewId="0">
      <selection activeCell="L29" sqref="L29"/>
    </sheetView>
  </sheetViews>
  <sheetFormatPr defaultRowHeight="14.25" x14ac:dyDescent="0.2"/>
  <cols>
    <col min="1" max="1" width="31.75" bestFit="1" customWidth="1"/>
    <col min="2" max="2" width="27.625" customWidth="1"/>
    <col min="3" max="3" width="34.125" customWidth="1"/>
    <col min="4" max="4" width="11.375" style="5" bestFit="1" customWidth="1"/>
    <col min="5" max="5" width="8" style="5" customWidth="1"/>
    <col min="6" max="6" width="38.5" bestFit="1" customWidth="1"/>
    <col min="7" max="7" width="21" hidden="1" customWidth="1"/>
    <col min="8" max="8" width="18.125" hidden="1" customWidth="1"/>
    <col min="9" max="9" width="17.375" hidden="1" customWidth="1"/>
    <col min="10" max="10" width="34.25" bestFit="1" customWidth="1"/>
    <col min="11" max="11" width="40.25" bestFit="1" customWidth="1"/>
    <col min="12" max="12" width="29.625" bestFit="1" customWidth="1"/>
    <col min="13" max="13" width="21.375" bestFit="1" customWidth="1"/>
    <col min="14" max="14" width="11" bestFit="1" customWidth="1"/>
  </cols>
  <sheetData>
    <row r="1" spans="1:17" x14ac:dyDescent="0.2">
      <c r="A1" t="s">
        <v>121</v>
      </c>
      <c r="B1" t="s">
        <v>122</v>
      </c>
      <c r="C1" t="s">
        <v>212</v>
      </c>
      <c r="E1" t="s">
        <v>57</v>
      </c>
      <c r="K1" t="s">
        <v>398</v>
      </c>
    </row>
    <row r="2" spans="1:17" x14ac:dyDescent="0.2">
      <c r="A2" t="s">
        <v>150</v>
      </c>
      <c r="B2" t="s">
        <v>165</v>
      </c>
      <c r="C2" t="s">
        <v>164</v>
      </c>
      <c r="E2" t="s">
        <v>57</v>
      </c>
      <c r="K2" t="s">
        <v>400</v>
      </c>
      <c r="Q2" t="s">
        <v>404</v>
      </c>
    </row>
    <row r="3" spans="1:17" x14ac:dyDescent="0.2">
      <c r="B3" t="s">
        <v>124</v>
      </c>
      <c r="C3" t="s">
        <v>213</v>
      </c>
      <c r="E3" t="s">
        <v>57</v>
      </c>
      <c r="K3" t="s">
        <v>399</v>
      </c>
      <c r="Q3" t="s">
        <v>405</v>
      </c>
    </row>
    <row r="4" spans="1:17" x14ac:dyDescent="0.2">
      <c r="B4" t="s">
        <v>123</v>
      </c>
      <c r="C4" t="s">
        <v>214</v>
      </c>
      <c r="E4" t="s">
        <v>57</v>
      </c>
      <c r="K4" t="s">
        <v>401</v>
      </c>
      <c r="Q4" t="s">
        <v>406</v>
      </c>
    </row>
    <row r="5" spans="1:17" x14ac:dyDescent="0.2">
      <c r="B5" t="s">
        <v>125</v>
      </c>
      <c r="C5" t="s">
        <v>215</v>
      </c>
      <c r="E5" t="s">
        <v>57</v>
      </c>
      <c r="K5" t="s">
        <v>408</v>
      </c>
      <c r="Q5" t="s">
        <v>407</v>
      </c>
    </row>
    <row r="6" spans="1:17" x14ac:dyDescent="0.2">
      <c r="B6" t="s">
        <v>127</v>
      </c>
      <c r="C6" t="s">
        <v>126</v>
      </c>
      <c r="D6" s="5">
        <v>140</v>
      </c>
      <c r="E6"/>
      <c r="K6" t="s">
        <v>402</v>
      </c>
    </row>
    <row r="7" spans="1:17" x14ac:dyDescent="0.2">
      <c r="B7" t="s">
        <v>129</v>
      </c>
      <c r="C7" t="s">
        <v>128</v>
      </c>
      <c r="E7"/>
      <c r="K7" t="s">
        <v>403</v>
      </c>
    </row>
    <row r="8" spans="1:17" x14ac:dyDescent="0.2">
      <c r="B8" t="s">
        <v>130</v>
      </c>
      <c r="E8"/>
      <c r="K8" t="s">
        <v>328</v>
      </c>
    </row>
    <row r="9" spans="1:17" x14ac:dyDescent="0.2">
      <c r="B9" t="s">
        <v>131</v>
      </c>
      <c r="C9" t="s">
        <v>216</v>
      </c>
      <c r="D9" s="5">
        <v>650</v>
      </c>
      <c r="E9"/>
      <c r="G9" t="s">
        <v>132</v>
      </c>
    </row>
    <row r="11" spans="1:17" x14ac:dyDescent="0.2">
      <c r="A11" t="s">
        <v>133</v>
      </c>
      <c r="D11" s="5">
        <v>69</v>
      </c>
    </row>
    <row r="12" spans="1:17" x14ac:dyDescent="0.2">
      <c r="A12" t="s">
        <v>149</v>
      </c>
      <c r="B12" t="s">
        <v>135</v>
      </c>
      <c r="C12" t="s">
        <v>134</v>
      </c>
      <c r="D12" s="5">
        <v>130</v>
      </c>
      <c r="E12" t="s">
        <v>57</v>
      </c>
    </row>
    <row r="13" spans="1:17" x14ac:dyDescent="0.2">
      <c r="B13" t="s">
        <v>138</v>
      </c>
      <c r="C13" t="s">
        <v>137</v>
      </c>
      <c r="D13" s="5" t="s">
        <v>141</v>
      </c>
      <c r="E13" t="s">
        <v>57</v>
      </c>
    </row>
    <row r="14" spans="1:17" x14ac:dyDescent="0.2">
      <c r="B14" t="s">
        <v>139</v>
      </c>
      <c r="C14" t="s">
        <v>217</v>
      </c>
      <c r="D14" s="5" t="s">
        <v>140</v>
      </c>
      <c r="E14" t="s">
        <v>57</v>
      </c>
    </row>
    <row r="16" spans="1:17" x14ac:dyDescent="0.2">
      <c r="A16" t="s">
        <v>136</v>
      </c>
    </row>
    <row r="17" spans="1:23" x14ac:dyDescent="0.2">
      <c r="A17" t="s">
        <v>148</v>
      </c>
      <c r="B17" t="s">
        <v>153</v>
      </c>
      <c r="D17" s="5" t="s">
        <v>154</v>
      </c>
      <c r="E17"/>
      <c r="G17" t="s">
        <v>163</v>
      </c>
      <c r="W17" t="s">
        <v>354</v>
      </c>
    </row>
    <row r="18" spans="1:23" x14ac:dyDescent="0.2">
      <c r="C18" t="s">
        <v>142</v>
      </c>
      <c r="D18" s="5">
        <v>255</v>
      </c>
    </row>
    <row r="19" spans="1:23" x14ac:dyDescent="0.2">
      <c r="C19" t="s">
        <v>155</v>
      </c>
      <c r="W19" t="s">
        <v>355</v>
      </c>
    </row>
    <row r="20" spans="1:23" x14ac:dyDescent="0.2">
      <c r="C20" t="s">
        <v>156</v>
      </c>
      <c r="W20" t="s">
        <v>356</v>
      </c>
    </row>
    <row r="21" spans="1:23" x14ac:dyDescent="0.2">
      <c r="B21" t="s">
        <v>268</v>
      </c>
      <c r="C21" t="s">
        <v>267</v>
      </c>
      <c r="K21" t="s">
        <v>409</v>
      </c>
      <c r="L21" t="s">
        <v>411</v>
      </c>
      <c r="W21" t="s">
        <v>357</v>
      </c>
    </row>
    <row r="22" spans="1:23" x14ac:dyDescent="0.2">
      <c r="K22" t="s">
        <v>410</v>
      </c>
      <c r="W22" t="s">
        <v>358</v>
      </c>
    </row>
    <row r="23" spans="1:23" x14ac:dyDescent="0.2">
      <c r="A23" t="s">
        <v>120</v>
      </c>
      <c r="W23" t="s">
        <v>359</v>
      </c>
    </row>
    <row r="24" spans="1:23" x14ac:dyDescent="0.2">
      <c r="A24" t="s">
        <v>119</v>
      </c>
      <c r="K24" t="s">
        <v>412</v>
      </c>
      <c r="W24" t="s">
        <v>357</v>
      </c>
    </row>
    <row r="25" spans="1:23" x14ac:dyDescent="0.2">
      <c r="B25" t="s">
        <v>146</v>
      </c>
      <c r="D25" s="5">
        <v>231</v>
      </c>
      <c r="E25" t="s">
        <v>57</v>
      </c>
      <c r="W25" t="s">
        <v>383</v>
      </c>
    </row>
    <row r="26" spans="1:23" x14ac:dyDescent="0.2">
      <c r="B26" t="s">
        <v>143</v>
      </c>
      <c r="C26" t="s">
        <v>157</v>
      </c>
      <c r="D26" s="6">
        <v>255</v>
      </c>
      <c r="E26" t="s">
        <v>57</v>
      </c>
      <c r="G26" t="s">
        <v>144</v>
      </c>
      <c r="H26" t="s">
        <v>145</v>
      </c>
      <c r="I26" t="s">
        <v>147</v>
      </c>
      <c r="K26" t="s">
        <v>413</v>
      </c>
      <c r="W26" t="s">
        <v>359</v>
      </c>
    </row>
    <row r="27" spans="1:23" x14ac:dyDescent="0.2">
      <c r="B27" t="s">
        <v>162</v>
      </c>
      <c r="C27" t="s">
        <v>218</v>
      </c>
      <c r="D27" s="5">
        <v>272</v>
      </c>
      <c r="E27" t="s">
        <v>57</v>
      </c>
      <c r="W27" t="s">
        <v>357</v>
      </c>
    </row>
    <row r="28" spans="1:23" x14ac:dyDescent="0.2">
      <c r="B28" t="s">
        <v>159</v>
      </c>
      <c r="C28" t="s">
        <v>158</v>
      </c>
      <c r="D28" s="5" t="s">
        <v>140</v>
      </c>
      <c r="E28" t="s">
        <v>57</v>
      </c>
      <c r="W28" t="s">
        <v>384</v>
      </c>
    </row>
    <row r="29" spans="1:23" x14ac:dyDescent="0.2">
      <c r="B29" t="s">
        <v>175</v>
      </c>
      <c r="C29" t="s">
        <v>174</v>
      </c>
      <c r="D29" s="5">
        <v>174</v>
      </c>
      <c r="E29" t="s">
        <v>57</v>
      </c>
      <c r="G29" t="s">
        <v>176</v>
      </c>
      <c r="W29" t="s">
        <v>359</v>
      </c>
    </row>
    <row r="30" spans="1:23" x14ac:dyDescent="0.2">
      <c r="B30" t="s">
        <v>182</v>
      </c>
      <c r="C30" t="s">
        <v>181</v>
      </c>
      <c r="D30" s="5">
        <v>200</v>
      </c>
      <c r="E30" t="s">
        <v>57</v>
      </c>
      <c r="G30" t="s">
        <v>183</v>
      </c>
      <c r="W30" t="s">
        <v>357</v>
      </c>
    </row>
    <row r="31" spans="1:23" x14ac:dyDescent="0.2">
      <c r="K31" t="s">
        <v>414</v>
      </c>
      <c r="W31" t="s">
        <v>360</v>
      </c>
    </row>
    <row r="32" spans="1:23" x14ac:dyDescent="0.2">
      <c r="K32" t="s">
        <v>415</v>
      </c>
      <c r="W32" t="s">
        <v>361</v>
      </c>
    </row>
    <row r="33" spans="1:23" x14ac:dyDescent="0.2">
      <c r="W33" t="s">
        <v>362</v>
      </c>
    </row>
    <row r="34" spans="1:23" x14ac:dyDescent="0.2">
      <c r="W34" t="s">
        <v>357</v>
      </c>
    </row>
    <row r="36" spans="1:23" ht="19.5" x14ac:dyDescent="0.2">
      <c r="K36" t="s">
        <v>416</v>
      </c>
      <c r="L36" s="4"/>
      <c r="W36" t="s">
        <v>363</v>
      </c>
    </row>
    <row r="37" spans="1:23" x14ac:dyDescent="0.2">
      <c r="W37" t="s">
        <v>364</v>
      </c>
    </row>
    <row r="38" spans="1:23" x14ac:dyDescent="0.2">
      <c r="W38" t="s">
        <v>357</v>
      </c>
    </row>
    <row r="39" spans="1:23" x14ac:dyDescent="0.2">
      <c r="A39" t="s">
        <v>151</v>
      </c>
      <c r="B39" t="s">
        <v>167</v>
      </c>
      <c r="C39" t="s">
        <v>211</v>
      </c>
      <c r="D39" s="5">
        <v>150</v>
      </c>
      <c r="E39" t="s">
        <v>57</v>
      </c>
      <c r="F39" s="7" t="s">
        <v>246</v>
      </c>
      <c r="W39" t="s">
        <v>385</v>
      </c>
    </row>
    <row r="40" spans="1:23" x14ac:dyDescent="0.2">
      <c r="A40" t="s">
        <v>152</v>
      </c>
      <c r="B40" t="s">
        <v>166</v>
      </c>
      <c r="C40" t="s">
        <v>219</v>
      </c>
      <c r="E40" t="s">
        <v>57</v>
      </c>
      <c r="F40" s="7" t="s">
        <v>246</v>
      </c>
      <c r="W40" t="s">
        <v>365</v>
      </c>
    </row>
    <row r="41" spans="1:23" x14ac:dyDescent="0.2">
      <c r="B41" t="s">
        <v>170</v>
      </c>
      <c r="C41" t="s">
        <v>169</v>
      </c>
      <c r="D41" s="5">
        <v>313</v>
      </c>
      <c r="E41" t="s">
        <v>57</v>
      </c>
      <c r="F41" s="7" t="s">
        <v>246</v>
      </c>
      <c r="W41" t="s">
        <v>357</v>
      </c>
    </row>
    <row r="42" spans="1:23" ht="19.5" x14ac:dyDescent="0.2">
      <c r="B42" t="s">
        <v>171</v>
      </c>
      <c r="C42" t="s">
        <v>227</v>
      </c>
      <c r="D42" s="5">
        <v>357</v>
      </c>
      <c r="E42" t="s">
        <v>57</v>
      </c>
      <c r="F42" s="7" t="s">
        <v>228</v>
      </c>
      <c r="G42" s="3" t="s">
        <v>196</v>
      </c>
      <c r="W42" t="s">
        <v>366</v>
      </c>
    </row>
    <row r="43" spans="1:23" x14ac:dyDescent="0.2">
      <c r="W43" t="s">
        <v>362</v>
      </c>
    </row>
    <row r="44" spans="1:23" x14ac:dyDescent="0.2">
      <c r="W44" t="s">
        <v>357</v>
      </c>
    </row>
    <row r="45" spans="1:23" x14ac:dyDescent="0.2">
      <c r="W45" t="s">
        <v>367</v>
      </c>
    </row>
    <row r="46" spans="1:23" x14ac:dyDescent="0.2">
      <c r="A46" t="s">
        <v>160</v>
      </c>
    </row>
    <row r="47" spans="1:23" x14ac:dyDescent="0.2">
      <c r="B47" t="s">
        <v>161</v>
      </c>
      <c r="E47" t="s">
        <v>57</v>
      </c>
    </row>
    <row r="51" spans="1:24" x14ac:dyDescent="0.2">
      <c r="A51" t="s">
        <v>168</v>
      </c>
      <c r="B51" t="s">
        <v>172</v>
      </c>
      <c r="C51" t="s">
        <v>179</v>
      </c>
      <c r="D51" s="5">
        <v>300</v>
      </c>
      <c r="E51" s="5" t="s">
        <v>220</v>
      </c>
    </row>
    <row r="52" spans="1:24" x14ac:dyDescent="0.2">
      <c r="B52" t="s">
        <v>224</v>
      </c>
      <c r="D52" s="5">
        <v>190</v>
      </c>
    </row>
    <row r="53" spans="1:24" x14ac:dyDescent="0.2">
      <c r="B53" t="s">
        <v>245</v>
      </c>
      <c r="E53" s="5" t="s">
        <v>220</v>
      </c>
    </row>
    <row r="55" spans="1:24" x14ac:dyDescent="0.2">
      <c r="A55" s="1" t="s">
        <v>173</v>
      </c>
    </row>
    <row r="56" spans="1:24" x14ac:dyDescent="0.2">
      <c r="A56" s="1"/>
    </row>
    <row r="57" spans="1:24" x14ac:dyDescent="0.2">
      <c r="A57" s="1"/>
    </row>
    <row r="58" spans="1:24" x14ac:dyDescent="0.2">
      <c r="A58" s="1"/>
    </row>
    <row r="59" spans="1:24" ht="19.5" x14ac:dyDescent="0.2">
      <c r="A59" s="1" t="s">
        <v>177</v>
      </c>
      <c r="B59" t="s">
        <v>178</v>
      </c>
      <c r="C59" t="s">
        <v>198</v>
      </c>
      <c r="E59" s="5" t="s">
        <v>220</v>
      </c>
      <c r="F59" s="8" t="s">
        <v>229</v>
      </c>
      <c r="G59" s="2" t="s">
        <v>189</v>
      </c>
    </row>
    <row r="60" spans="1:24" ht="19.5" x14ac:dyDescent="0.2">
      <c r="A60" s="1"/>
      <c r="B60" t="s">
        <v>180</v>
      </c>
      <c r="C60" t="s">
        <v>199</v>
      </c>
      <c r="D60" s="5">
        <v>753</v>
      </c>
      <c r="E60" s="5" t="s">
        <v>220</v>
      </c>
      <c r="F60" s="8" t="s">
        <v>247</v>
      </c>
      <c r="G60" s="2" t="s">
        <v>189</v>
      </c>
      <c r="I60" t="s">
        <v>184</v>
      </c>
    </row>
    <row r="61" spans="1:24" ht="19.5" x14ac:dyDescent="0.2">
      <c r="A61" s="1"/>
      <c r="B61" t="s">
        <v>190</v>
      </c>
      <c r="C61" t="s">
        <v>200</v>
      </c>
      <c r="E61" s="5" t="s">
        <v>220</v>
      </c>
      <c r="F61" s="8" t="s">
        <v>230</v>
      </c>
      <c r="G61" s="2" t="s">
        <v>189</v>
      </c>
    </row>
    <row r="62" spans="1:24" x14ac:dyDescent="0.2">
      <c r="A62" s="1"/>
      <c r="B62" t="s">
        <v>191</v>
      </c>
      <c r="C62" t="s">
        <v>201</v>
      </c>
      <c r="E62" s="5" t="s">
        <v>220</v>
      </c>
      <c r="F62" s="8" t="s">
        <v>231</v>
      </c>
      <c r="Q62" t="s">
        <v>329</v>
      </c>
      <c r="R62">
        <v>3</v>
      </c>
    </row>
    <row r="63" spans="1:24" x14ac:dyDescent="0.2">
      <c r="A63" s="1"/>
      <c r="B63" t="s">
        <v>192</v>
      </c>
      <c r="C63" t="s">
        <v>202</v>
      </c>
      <c r="Q63" t="s">
        <v>351</v>
      </c>
      <c r="R63">
        <v>2</v>
      </c>
    </row>
    <row r="64" spans="1:24" x14ac:dyDescent="0.2">
      <c r="A64" s="1"/>
      <c r="B64" t="s">
        <v>193</v>
      </c>
      <c r="C64" t="s">
        <v>203</v>
      </c>
      <c r="Q64" t="s">
        <v>368</v>
      </c>
      <c r="R64">
        <v>1</v>
      </c>
      <c r="X64" s="12" t="s">
        <v>373</v>
      </c>
    </row>
    <row r="65" spans="1:25" x14ac:dyDescent="0.2">
      <c r="A65" s="1"/>
      <c r="B65" t="s">
        <v>194</v>
      </c>
      <c r="C65" t="s">
        <v>204</v>
      </c>
      <c r="Q65" t="s">
        <v>346</v>
      </c>
      <c r="R65">
        <v>3</v>
      </c>
      <c r="X65" t="s">
        <v>374</v>
      </c>
    </row>
    <row r="66" spans="1:25" x14ac:dyDescent="0.2">
      <c r="A66" s="1"/>
      <c r="B66" t="s">
        <v>232</v>
      </c>
      <c r="C66" t="s">
        <v>205</v>
      </c>
      <c r="Q66" t="s">
        <v>369</v>
      </c>
      <c r="R66">
        <v>3</v>
      </c>
      <c r="X66" t="s">
        <v>375</v>
      </c>
      <c r="Y66" t="s">
        <v>380</v>
      </c>
    </row>
    <row r="67" spans="1:25" x14ac:dyDescent="0.2">
      <c r="A67" s="1"/>
      <c r="C67" t="s">
        <v>206</v>
      </c>
      <c r="Q67" t="s">
        <v>370</v>
      </c>
      <c r="R67">
        <v>3</v>
      </c>
      <c r="X67" t="s">
        <v>381</v>
      </c>
      <c r="Y67" t="s">
        <v>382</v>
      </c>
    </row>
    <row r="68" spans="1:25" x14ac:dyDescent="0.2">
      <c r="A68" s="1"/>
      <c r="B68" t="s">
        <v>195</v>
      </c>
      <c r="C68" t="s">
        <v>207</v>
      </c>
      <c r="F68" s="8"/>
      <c r="Q68" t="s">
        <v>371</v>
      </c>
      <c r="R68">
        <v>7</v>
      </c>
    </row>
    <row r="69" spans="1:25" x14ac:dyDescent="0.2">
      <c r="A69" s="1"/>
      <c r="B69" t="s">
        <v>222</v>
      </c>
      <c r="C69" t="s">
        <v>223</v>
      </c>
      <c r="E69" s="5" t="s">
        <v>220</v>
      </c>
      <c r="Q69" t="s">
        <v>372</v>
      </c>
      <c r="R69">
        <v>7</v>
      </c>
      <c r="X69" t="s">
        <v>376</v>
      </c>
      <c r="Y69" t="s">
        <v>377</v>
      </c>
    </row>
    <row r="70" spans="1:25" x14ac:dyDescent="0.2">
      <c r="A70" s="1"/>
      <c r="Q70" t="s">
        <v>338</v>
      </c>
      <c r="R70">
        <v>5</v>
      </c>
    </row>
    <row r="71" spans="1:25" x14ac:dyDescent="0.2">
      <c r="A71" s="1" t="s">
        <v>186</v>
      </c>
      <c r="X71" t="s">
        <v>378</v>
      </c>
      <c r="Y71" t="s">
        <v>379</v>
      </c>
    </row>
    <row r="72" spans="1:25" x14ac:dyDescent="0.2">
      <c r="A72" s="1"/>
    </row>
    <row r="73" spans="1:25" x14ac:dyDescent="0.2">
      <c r="A73" s="1"/>
    </row>
    <row r="74" spans="1:25" x14ac:dyDescent="0.2">
      <c r="A74" s="1"/>
      <c r="B74" t="s">
        <v>188</v>
      </c>
      <c r="C74" t="s">
        <v>208</v>
      </c>
    </row>
    <row r="75" spans="1:25" x14ac:dyDescent="0.2">
      <c r="B75" t="s">
        <v>187</v>
      </c>
      <c r="C75" t="s">
        <v>209</v>
      </c>
      <c r="E75" t="s">
        <v>57</v>
      </c>
      <c r="G75" t="s">
        <v>197</v>
      </c>
    </row>
    <row r="76" spans="1:25" x14ac:dyDescent="0.2">
      <c r="A76" s="1"/>
      <c r="B76" t="s">
        <v>185</v>
      </c>
      <c r="C76" t="s">
        <v>210</v>
      </c>
      <c r="D76" s="5">
        <v>144</v>
      </c>
    </row>
    <row r="77" spans="1:25" x14ac:dyDescent="0.2">
      <c r="A77" s="1"/>
    </row>
    <row r="78" spans="1:25" x14ac:dyDescent="0.2">
      <c r="A78" s="1"/>
    </row>
    <row r="79" spans="1:25" x14ac:dyDescent="0.2">
      <c r="A79" s="1"/>
    </row>
    <row r="80" spans="1:25" x14ac:dyDescent="0.2">
      <c r="A80" s="1"/>
    </row>
    <row r="81" spans="1:6" x14ac:dyDescent="0.2">
      <c r="A81" s="1" t="s">
        <v>221</v>
      </c>
      <c r="B81" t="s">
        <v>233</v>
      </c>
      <c r="E81" t="s">
        <v>57</v>
      </c>
      <c r="F81" s="7" t="s">
        <v>246</v>
      </c>
    </row>
    <row r="82" spans="1:6" x14ac:dyDescent="0.2">
      <c r="A82" s="1"/>
      <c r="B82" t="s">
        <v>234</v>
      </c>
    </row>
    <row r="83" spans="1:6" x14ac:dyDescent="0.2">
      <c r="A83" s="1"/>
      <c r="B83" t="s">
        <v>235</v>
      </c>
    </row>
    <row r="84" spans="1:6" x14ac:dyDescent="0.2">
      <c r="A84" s="1"/>
      <c r="B84" t="s">
        <v>244</v>
      </c>
      <c r="E84" t="s">
        <v>57</v>
      </c>
      <c r="F84" s="7" t="s">
        <v>246</v>
      </c>
    </row>
    <row r="85" spans="1:6" x14ac:dyDescent="0.2">
      <c r="A85" s="1"/>
      <c r="B85" t="s">
        <v>236</v>
      </c>
      <c r="C85" t="s">
        <v>237</v>
      </c>
    </row>
    <row r="86" spans="1:6" x14ac:dyDescent="0.2">
      <c r="A86" s="1"/>
      <c r="B86" t="s">
        <v>238</v>
      </c>
      <c r="C86" t="s">
        <v>239</v>
      </c>
      <c r="E86" t="s">
        <v>57</v>
      </c>
      <c r="F86" s="7" t="s">
        <v>243</v>
      </c>
    </row>
    <row r="87" spans="1:6" x14ac:dyDescent="0.2">
      <c r="A87" s="1"/>
      <c r="B87" t="s">
        <v>240</v>
      </c>
      <c r="C87" t="s">
        <v>241</v>
      </c>
      <c r="E87" s="5" t="s">
        <v>242</v>
      </c>
    </row>
    <row r="88" spans="1:6" x14ac:dyDescent="0.2">
      <c r="A88" s="1"/>
    </row>
    <row r="89" spans="1:6" x14ac:dyDescent="0.2">
      <c r="A89" s="1"/>
    </row>
    <row r="90" spans="1:6" x14ac:dyDescent="0.2">
      <c r="A90" s="1"/>
    </row>
    <row r="91" spans="1:6" x14ac:dyDescent="0.2">
      <c r="A91" s="1"/>
    </row>
    <row r="92" spans="1:6" x14ac:dyDescent="0.2">
      <c r="A92" s="1"/>
    </row>
    <row r="93" spans="1:6" x14ac:dyDescent="0.2">
      <c r="A93" s="1"/>
    </row>
    <row r="94" spans="1:6" x14ac:dyDescent="0.2">
      <c r="A94" s="1"/>
    </row>
    <row r="95" spans="1:6" x14ac:dyDescent="0.2">
      <c r="A95" s="1"/>
    </row>
    <row r="96" spans="1:6" x14ac:dyDescent="0.2">
      <c r="A96" s="1"/>
    </row>
    <row r="97" spans="1:2" x14ac:dyDescent="0.2">
      <c r="A97" s="1" t="s">
        <v>225</v>
      </c>
      <c r="B97" t="s">
        <v>226</v>
      </c>
    </row>
    <row r="99" spans="1:2" x14ac:dyDescent="0.2">
      <c r="A99" s="1"/>
    </row>
    <row r="100" spans="1:2" x14ac:dyDescent="0.2">
      <c r="A100" s="1"/>
    </row>
    <row r="101" spans="1:2" x14ac:dyDescent="0.2">
      <c r="A101" s="1"/>
    </row>
    <row r="102" spans="1:2" x14ac:dyDescent="0.2">
      <c r="A102" s="1"/>
    </row>
    <row r="103" spans="1:2" x14ac:dyDescent="0.2">
      <c r="A103" s="1"/>
    </row>
    <row r="104" spans="1:2" x14ac:dyDescent="0.2">
      <c r="A104" s="1"/>
    </row>
    <row r="105" spans="1:2" x14ac:dyDescent="0.2">
      <c r="A105" s="1"/>
    </row>
    <row r="106" spans="1:2" x14ac:dyDescent="0.2">
      <c r="A106" s="1"/>
    </row>
    <row r="109" spans="1:2" x14ac:dyDescent="0.2">
      <c r="A109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AD4F-1028-4556-A3E6-3158D0C64BAC}">
  <dimension ref="B1:B39"/>
  <sheetViews>
    <sheetView workbookViewId="0">
      <selection activeCell="B32" sqref="B32"/>
    </sheetView>
  </sheetViews>
  <sheetFormatPr defaultRowHeight="14.25" x14ac:dyDescent="0.2"/>
  <cols>
    <col min="1" max="1" width="13.75" bestFit="1" customWidth="1"/>
    <col min="2" max="2" width="25.5" bestFit="1" customWidth="1"/>
  </cols>
  <sheetData>
    <row r="1" spans="2:2" x14ac:dyDescent="0.2">
      <c r="B1" t="s">
        <v>330</v>
      </c>
    </row>
    <row r="2" spans="2:2" x14ac:dyDescent="0.2">
      <c r="B2" t="s">
        <v>329</v>
      </c>
    </row>
    <row r="3" spans="2:2" x14ac:dyDescent="0.2">
      <c r="B3" t="s">
        <v>331</v>
      </c>
    </row>
    <row r="4" spans="2:2" x14ac:dyDescent="0.2">
      <c r="B4" t="s">
        <v>332</v>
      </c>
    </row>
    <row r="5" spans="2:2" x14ac:dyDescent="0.2">
      <c r="B5" t="s">
        <v>333</v>
      </c>
    </row>
    <row r="6" spans="2:2" x14ac:dyDescent="0.2">
      <c r="B6" t="s">
        <v>334</v>
      </c>
    </row>
    <row r="7" spans="2:2" x14ac:dyDescent="0.2">
      <c r="B7" t="s">
        <v>335</v>
      </c>
    </row>
    <row r="8" spans="2:2" x14ac:dyDescent="0.2">
      <c r="B8" t="s">
        <v>336</v>
      </c>
    </row>
    <row r="9" spans="2:2" x14ac:dyDescent="0.2">
      <c r="B9" t="s">
        <v>337</v>
      </c>
    </row>
    <row r="10" spans="2:2" x14ac:dyDescent="0.2">
      <c r="B10" t="s">
        <v>391</v>
      </c>
    </row>
    <row r="11" spans="2:2" x14ac:dyDescent="0.2">
      <c r="B11" t="s">
        <v>393</v>
      </c>
    </row>
    <row r="12" spans="2:2" x14ac:dyDescent="0.2">
      <c r="B12" t="s">
        <v>395</v>
      </c>
    </row>
    <row r="13" spans="2:2" x14ac:dyDescent="0.2">
      <c r="B13" t="s">
        <v>389</v>
      </c>
    </row>
    <row r="14" spans="2:2" x14ac:dyDescent="0.2">
      <c r="B14" t="s">
        <v>396</v>
      </c>
    </row>
    <row r="15" spans="2:2" x14ac:dyDescent="0.2">
      <c r="B15" t="s">
        <v>352</v>
      </c>
    </row>
    <row r="16" spans="2:2" x14ac:dyDescent="0.2">
      <c r="B16" t="s">
        <v>339</v>
      </c>
    </row>
    <row r="17" spans="2:2" x14ac:dyDescent="0.2">
      <c r="B17" t="s">
        <v>340</v>
      </c>
    </row>
    <row r="18" spans="2:2" x14ac:dyDescent="0.2">
      <c r="B18" t="s">
        <v>394</v>
      </c>
    </row>
    <row r="19" spans="2:2" x14ac:dyDescent="0.2">
      <c r="B19" t="s">
        <v>397</v>
      </c>
    </row>
    <row r="20" spans="2:2" x14ac:dyDescent="0.2">
      <c r="B20" t="s">
        <v>341</v>
      </c>
    </row>
    <row r="21" spans="2:2" x14ac:dyDescent="0.2">
      <c r="B21" t="s">
        <v>386</v>
      </c>
    </row>
    <row r="22" spans="2:2" x14ac:dyDescent="0.2">
      <c r="B22" t="s">
        <v>342</v>
      </c>
    </row>
    <row r="23" spans="2:2" x14ac:dyDescent="0.2">
      <c r="B23" t="s">
        <v>343</v>
      </c>
    </row>
    <row r="24" spans="2:2" x14ac:dyDescent="0.2">
      <c r="B24" t="s">
        <v>344</v>
      </c>
    </row>
    <row r="25" spans="2:2" x14ac:dyDescent="0.2">
      <c r="B25" t="s">
        <v>345</v>
      </c>
    </row>
    <row r="26" spans="2:2" x14ac:dyDescent="0.2">
      <c r="B26" t="s">
        <v>346</v>
      </c>
    </row>
    <row r="27" spans="2:2" x14ac:dyDescent="0.2">
      <c r="B27" t="s">
        <v>347</v>
      </c>
    </row>
    <row r="28" spans="2:2" x14ac:dyDescent="0.2">
      <c r="B28" t="s">
        <v>348</v>
      </c>
    </row>
    <row r="29" spans="2:2" x14ac:dyDescent="0.2">
      <c r="B29" t="s">
        <v>388</v>
      </c>
    </row>
    <row r="30" spans="2:2" x14ac:dyDescent="0.2">
      <c r="B30" t="s">
        <v>349</v>
      </c>
    </row>
    <row r="31" spans="2:2" x14ac:dyDescent="0.2">
      <c r="B31" t="s">
        <v>350</v>
      </c>
    </row>
    <row r="32" spans="2:2" x14ac:dyDescent="0.2">
      <c r="B32" t="s">
        <v>392</v>
      </c>
    </row>
    <row r="33" spans="2:2" x14ac:dyDescent="0.2">
      <c r="B33" t="s">
        <v>351</v>
      </c>
    </row>
    <row r="34" spans="2:2" x14ac:dyDescent="0.2">
      <c r="B34" t="s">
        <v>353</v>
      </c>
    </row>
    <row r="35" spans="2:2" x14ac:dyDescent="0.2">
      <c r="B35" t="s">
        <v>372</v>
      </c>
    </row>
    <row r="36" spans="2:2" x14ac:dyDescent="0.2">
      <c r="B36" t="s">
        <v>338</v>
      </c>
    </row>
    <row r="37" spans="2:2" x14ac:dyDescent="0.2">
      <c r="B37" t="s">
        <v>387</v>
      </c>
    </row>
    <row r="38" spans="2:2" x14ac:dyDescent="0.2">
      <c r="B38" t="s">
        <v>369</v>
      </c>
    </row>
    <row r="39" spans="2:2" x14ac:dyDescent="0.2">
      <c r="B39" t="s">
        <v>390</v>
      </c>
    </row>
  </sheetData>
  <sortState xmlns:xlrd2="http://schemas.microsoft.com/office/spreadsheetml/2017/richdata2" ref="B1:B40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CFF0-A04A-4899-9D2C-094B6224C7C5}">
  <dimension ref="A1:AA40"/>
  <sheetViews>
    <sheetView topLeftCell="B1" workbookViewId="0">
      <selection activeCell="L39" sqref="L39"/>
    </sheetView>
  </sheetViews>
  <sheetFormatPr defaultRowHeight="14.25" x14ac:dyDescent="0.2"/>
  <cols>
    <col min="1" max="1" width="101.375" customWidth="1"/>
    <col min="2" max="2" width="93.625" customWidth="1"/>
    <col min="5" max="5" width="101.25" bestFit="1" customWidth="1"/>
  </cols>
  <sheetData>
    <row r="1" spans="1:5" x14ac:dyDescent="0.2">
      <c r="A1" t="s">
        <v>294</v>
      </c>
    </row>
    <row r="2" spans="1:5" x14ac:dyDescent="0.2">
      <c r="A2" t="s">
        <v>296</v>
      </c>
    </row>
    <row r="8" spans="1:5" x14ac:dyDescent="0.2">
      <c r="A8" t="s">
        <v>297</v>
      </c>
      <c r="B8" t="s">
        <v>312</v>
      </c>
      <c r="C8" t="b">
        <f t="shared" ref="C8:C24" si="0">B8=A8</f>
        <v>0</v>
      </c>
      <c r="D8" t="b">
        <f>B8=E8</f>
        <v>1</v>
      </c>
      <c r="E8" t="s">
        <v>312</v>
      </c>
    </row>
    <row r="9" spans="1:5" x14ac:dyDescent="0.2">
      <c r="A9" t="s">
        <v>298</v>
      </c>
      <c r="B9" t="s">
        <v>298</v>
      </c>
      <c r="C9" t="b">
        <f t="shared" si="0"/>
        <v>1</v>
      </c>
      <c r="D9" t="b">
        <f t="shared" ref="D9:D24" si="1">B9=E9</f>
        <v>1</v>
      </c>
      <c r="E9" t="s">
        <v>298</v>
      </c>
    </row>
    <row r="10" spans="1:5" x14ac:dyDescent="0.2">
      <c r="A10" t="s">
        <v>299</v>
      </c>
      <c r="B10" t="s">
        <v>299</v>
      </c>
      <c r="C10" t="b">
        <f t="shared" si="0"/>
        <v>1</v>
      </c>
      <c r="D10" t="b">
        <f t="shared" si="1"/>
        <v>1</v>
      </c>
      <c r="E10" t="s">
        <v>299</v>
      </c>
    </row>
    <row r="11" spans="1:5" x14ac:dyDescent="0.2">
      <c r="A11" t="s">
        <v>300</v>
      </c>
      <c r="B11" t="s">
        <v>300</v>
      </c>
      <c r="C11" t="b">
        <f t="shared" si="0"/>
        <v>1</v>
      </c>
      <c r="D11" t="b">
        <f t="shared" si="1"/>
        <v>1</v>
      </c>
      <c r="E11" t="s">
        <v>300</v>
      </c>
    </row>
    <row r="12" spans="1:5" x14ac:dyDescent="0.2">
      <c r="A12" t="s">
        <v>301</v>
      </c>
      <c r="B12" t="s">
        <v>301</v>
      </c>
      <c r="C12" t="b">
        <f t="shared" si="0"/>
        <v>1</v>
      </c>
      <c r="D12" t="b">
        <f t="shared" si="1"/>
        <v>1</v>
      </c>
      <c r="E12" t="s">
        <v>301</v>
      </c>
    </row>
    <row r="13" spans="1:5" x14ac:dyDescent="0.2">
      <c r="A13" t="s">
        <v>302</v>
      </c>
      <c r="B13" t="s">
        <v>302</v>
      </c>
      <c r="C13" t="b">
        <f t="shared" si="0"/>
        <v>1</v>
      </c>
      <c r="D13" t="b">
        <f t="shared" si="1"/>
        <v>1</v>
      </c>
      <c r="E13" t="s">
        <v>302</v>
      </c>
    </row>
    <row r="14" spans="1:5" x14ac:dyDescent="0.2">
      <c r="A14" t="s">
        <v>303</v>
      </c>
      <c r="B14" t="s">
        <v>303</v>
      </c>
      <c r="C14" t="b">
        <f t="shared" si="0"/>
        <v>1</v>
      </c>
      <c r="D14" t="b">
        <f t="shared" si="1"/>
        <v>1</v>
      </c>
      <c r="E14" t="s">
        <v>303</v>
      </c>
    </row>
    <row r="15" spans="1:5" x14ac:dyDescent="0.2">
      <c r="A15" t="s">
        <v>304</v>
      </c>
      <c r="B15" t="s">
        <v>304</v>
      </c>
      <c r="C15" t="b">
        <f t="shared" si="0"/>
        <v>1</v>
      </c>
      <c r="D15" t="b">
        <f t="shared" si="1"/>
        <v>1</v>
      </c>
      <c r="E15" t="s">
        <v>304</v>
      </c>
    </row>
    <row r="16" spans="1:5" x14ac:dyDescent="0.2">
      <c r="A16" t="s">
        <v>305</v>
      </c>
      <c r="B16" t="s">
        <v>305</v>
      </c>
      <c r="C16" t="b">
        <f t="shared" si="0"/>
        <v>1</v>
      </c>
      <c r="D16" t="b">
        <f t="shared" si="1"/>
        <v>1</v>
      </c>
      <c r="E16" t="s">
        <v>305</v>
      </c>
    </row>
    <row r="17" spans="1:27" x14ac:dyDescent="0.2">
      <c r="A17" t="s">
        <v>318</v>
      </c>
      <c r="B17" t="s">
        <v>317</v>
      </c>
      <c r="C17" s="11" t="b">
        <f t="shared" si="0"/>
        <v>0</v>
      </c>
      <c r="D17" s="11" t="b">
        <f t="shared" si="1"/>
        <v>0</v>
      </c>
      <c r="E17" t="s">
        <v>320</v>
      </c>
    </row>
    <row r="18" spans="1:27" x14ac:dyDescent="0.2">
      <c r="A18" t="s">
        <v>306</v>
      </c>
      <c r="B18" t="s">
        <v>306</v>
      </c>
      <c r="C18" t="b">
        <f t="shared" si="0"/>
        <v>1</v>
      </c>
      <c r="D18" t="b">
        <f t="shared" si="1"/>
        <v>1</v>
      </c>
      <c r="E18" t="s">
        <v>306</v>
      </c>
    </row>
    <row r="19" spans="1:27" x14ac:dyDescent="0.2">
      <c r="A19" t="s">
        <v>307</v>
      </c>
      <c r="B19" t="s">
        <v>313</v>
      </c>
      <c r="C19" s="11" t="b">
        <f t="shared" si="0"/>
        <v>0</v>
      </c>
      <c r="D19" s="11" t="b">
        <f t="shared" si="1"/>
        <v>0</v>
      </c>
      <c r="E19" t="s">
        <v>319</v>
      </c>
    </row>
    <row r="20" spans="1:27" x14ac:dyDescent="0.2">
      <c r="A20" t="s">
        <v>316</v>
      </c>
      <c r="B20" t="s">
        <v>316</v>
      </c>
      <c r="C20" t="b">
        <f t="shared" si="0"/>
        <v>1</v>
      </c>
      <c r="D20" t="b">
        <f t="shared" si="1"/>
        <v>1</v>
      </c>
      <c r="E20" t="s">
        <v>308</v>
      </c>
    </row>
    <row r="21" spans="1:27" x14ac:dyDescent="0.2">
      <c r="A21" t="s">
        <v>314</v>
      </c>
      <c r="B21" t="s">
        <v>314</v>
      </c>
      <c r="C21" t="b">
        <f t="shared" si="0"/>
        <v>1</v>
      </c>
      <c r="D21" t="b">
        <f t="shared" si="1"/>
        <v>1</v>
      </c>
      <c r="E21" t="s">
        <v>314</v>
      </c>
    </row>
    <row r="22" spans="1:27" x14ac:dyDescent="0.2">
      <c r="A22" t="s">
        <v>309</v>
      </c>
      <c r="B22" t="s">
        <v>315</v>
      </c>
      <c r="C22" t="b">
        <f t="shared" si="0"/>
        <v>0</v>
      </c>
      <c r="D22" t="b">
        <f t="shared" si="1"/>
        <v>1</v>
      </c>
      <c r="E22" t="s">
        <v>322</v>
      </c>
    </row>
    <row r="23" spans="1:27" x14ac:dyDescent="0.2">
      <c r="A23" t="s">
        <v>310</v>
      </c>
      <c r="B23" t="s">
        <v>310</v>
      </c>
      <c r="C23" t="b">
        <f t="shared" si="0"/>
        <v>1</v>
      </c>
      <c r="D23" t="b">
        <f t="shared" si="1"/>
        <v>1</v>
      </c>
      <c r="E23" t="s">
        <v>321</v>
      </c>
    </row>
    <row r="24" spans="1:27" x14ac:dyDescent="0.2">
      <c r="A24" t="s">
        <v>311</v>
      </c>
      <c r="B24" t="s">
        <v>311</v>
      </c>
      <c r="C24" t="b">
        <f t="shared" si="0"/>
        <v>1</v>
      </c>
      <c r="D24" t="b">
        <f t="shared" si="1"/>
        <v>1</v>
      </c>
      <c r="E24" t="s">
        <v>323</v>
      </c>
    </row>
    <row r="31" spans="1:27" x14ac:dyDescent="0.2">
      <c r="A31" t="str">
        <f>LEFT(A17,14)</f>
        <v>expire=1623531</v>
      </c>
      <c r="B31" t="str">
        <f>LEFT(B17,14)</f>
        <v>expire=1623531</v>
      </c>
      <c r="E31" t="str">
        <f>LEFT(E17,14)</f>
        <v>expire=1623531</v>
      </c>
      <c r="F31" t="str">
        <f>LEFT(F17,14)</f>
        <v/>
      </c>
      <c r="AA31" t="s">
        <v>295</v>
      </c>
    </row>
    <row r="32" spans="1:27" x14ac:dyDescent="0.2">
      <c r="A32" t="str">
        <f>MID(A17,15,99)</f>
        <v>399</v>
      </c>
      <c r="B32" t="str">
        <f>MID(B17,15,99)</f>
        <v>575</v>
      </c>
      <c r="E32" t="str">
        <f>MID(E17,15,99)</f>
        <v>907</v>
      </c>
    </row>
    <row r="37" spans="10:12" x14ac:dyDescent="0.2">
      <c r="J37">
        <v>1</v>
      </c>
    </row>
    <row r="38" spans="10:12" x14ac:dyDescent="0.2">
      <c r="J38">
        <v>2</v>
      </c>
    </row>
    <row r="39" spans="10:12" x14ac:dyDescent="0.2">
      <c r="J39">
        <v>3</v>
      </c>
      <c r="L39">
        <f>COUNTIF(J37:J40,"&lt;=3")</f>
        <v>3</v>
      </c>
    </row>
    <row r="40" spans="10:12" x14ac:dyDescent="0.2">
      <c r="J40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0FD4-2B60-4CC8-A669-B311204A0399}">
  <dimension ref="A1:J27"/>
  <sheetViews>
    <sheetView workbookViewId="0">
      <selection activeCell="A30" sqref="A30"/>
    </sheetView>
  </sheetViews>
  <sheetFormatPr defaultRowHeight="14.25" x14ac:dyDescent="0.2"/>
  <cols>
    <col min="1" max="1" width="138.125" bestFit="1" customWidth="1"/>
    <col min="8" max="8" width="73.125" bestFit="1" customWidth="1"/>
  </cols>
  <sheetData>
    <row r="1" spans="1:10" x14ac:dyDescent="0.2">
      <c r="A1" t="s">
        <v>248</v>
      </c>
      <c r="B1">
        <f>FIND("(",A1)</f>
        <v>60</v>
      </c>
      <c r="C1">
        <f>FIND(",",A1,B1)</f>
        <v>63</v>
      </c>
      <c r="D1">
        <f>FIND(",",A1,C1+1)</f>
        <v>67</v>
      </c>
      <c r="F1" t="str">
        <f>MID(A1,C1+2,D1-C1-2)</f>
        <v>50</v>
      </c>
      <c r="G1">
        <f>F1+260</f>
        <v>310</v>
      </c>
      <c r="H1" t="str">
        <f>SUBSTITUTE(LEFT(A1,C1),"global_properties_panel_src_","global_properties_panel_trg_")</f>
        <v>self.global_properties_panel_trg_fontname_label.setGeometry(20,</v>
      </c>
      <c r="I1" t="str">
        <f>RIGHT(A1,LEN(A1)-D1+1)</f>
        <v>, 200, 20)</v>
      </c>
      <c r="J1" t="str">
        <f>H1&amp;G1&amp;I1</f>
        <v>self.global_properties_panel_trg_fontname_label.setGeometry(20,310, 200, 20)</v>
      </c>
    </row>
    <row r="2" spans="1:10" x14ac:dyDescent="0.2">
      <c r="A2" t="s">
        <v>249</v>
      </c>
      <c r="B2">
        <f t="shared" ref="B2:B27" si="0">FIND("(",A2)</f>
        <v>54</v>
      </c>
      <c r="C2">
        <f t="shared" ref="C2:C27" si="1">FIND(",",A2,B2)</f>
        <v>57</v>
      </c>
      <c r="D2">
        <f t="shared" ref="D2:D27" si="2">FIND(",",A2,C2+1)</f>
        <v>61</v>
      </c>
      <c r="F2" t="str">
        <f t="shared" ref="F2:F27" si="3">MID(A2,C2+2,D2-C2-2)</f>
        <v>70</v>
      </c>
      <c r="G2">
        <f t="shared" ref="G2:G18" si="4">F2+260</f>
        <v>330</v>
      </c>
      <c r="H2" t="str">
        <f t="shared" ref="H2:H27" si="5">SUBSTITUTE(LEFT(A2,C2),"global_properties_panel_src_","global_properties_panel_trg_")</f>
        <v>self.global_properties_panel_trg_fontname.setGeometry(20,</v>
      </c>
      <c r="I2" t="str">
        <f t="shared" ref="I2:I27" si="6">RIGHT(A2,LEN(A2)-D2+1)</f>
        <v>, 300, 30)</v>
      </c>
      <c r="J2" t="str">
        <f t="shared" ref="J2:J27" si="7">H2&amp;G2&amp;I2</f>
        <v>self.global_properties_panel_trg_fontname.setGeometry(20,330, 300, 30)</v>
      </c>
    </row>
    <row r="3" spans="1:10" x14ac:dyDescent="0.2">
      <c r="A3" t="s">
        <v>250</v>
      </c>
      <c r="B3">
        <f t="shared" si="0"/>
        <v>60</v>
      </c>
      <c r="C3">
        <f t="shared" si="1"/>
        <v>63</v>
      </c>
      <c r="D3">
        <f t="shared" si="2"/>
        <v>68</v>
      </c>
      <c r="F3" t="str">
        <f t="shared" si="3"/>
        <v>110</v>
      </c>
      <c r="G3">
        <f t="shared" si="4"/>
        <v>370</v>
      </c>
      <c r="H3" t="str">
        <f t="shared" si="5"/>
        <v>self.global_properties_panel_trg_fontsize_label.setGeometry(20,</v>
      </c>
      <c r="I3" t="str">
        <f t="shared" si="6"/>
        <v>, 150, 20)</v>
      </c>
      <c r="J3" t="str">
        <f t="shared" si="7"/>
        <v>self.global_properties_panel_trg_fontsize_label.setGeometry(20,370, 150, 20)</v>
      </c>
    </row>
    <row r="4" spans="1:10" x14ac:dyDescent="0.2">
      <c r="A4" t="s">
        <v>251</v>
      </c>
      <c r="B4">
        <f t="shared" si="0"/>
        <v>54</v>
      </c>
      <c r="C4">
        <f t="shared" si="1"/>
        <v>57</v>
      </c>
      <c r="D4">
        <f t="shared" si="2"/>
        <v>62</v>
      </c>
      <c r="F4" t="str">
        <f t="shared" si="3"/>
        <v>130</v>
      </c>
      <c r="G4">
        <f t="shared" si="4"/>
        <v>390</v>
      </c>
      <c r="H4" t="str">
        <f t="shared" si="5"/>
        <v>self.global_properties_panel_trg_fontsize.setGeometry(20,</v>
      </c>
      <c r="I4" t="str">
        <f t="shared" si="6"/>
        <v>, 150, 30)</v>
      </c>
      <c r="J4" t="str">
        <f t="shared" si="7"/>
        <v>self.global_properties_panel_trg_fontsize.setGeometry(20,390, 150, 30)</v>
      </c>
    </row>
    <row r="5" spans="1:10" x14ac:dyDescent="0.2">
      <c r="A5" t="s">
        <v>252</v>
      </c>
      <c r="B5">
        <f t="shared" si="0"/>
        <v>63</v>
      </c>
      <c r="C5">
        <f t="shared" si="1"/>
        <v>66</v>
      </c>
      <c r="D5">
        <f t="shared" si="2"/>
        <v>71</v>
      </c>
      <c r="F5" t="str">
        <f t="shared" si="3"/>
        <v>170</v>
      </c>
      <c r="G5">
        <f t="shared" si="4"/>
        <v>430</v>
      </c>
      <c r="H5" t="str">
        <f t="shared" si="5"/>
        <v>self.global_properties_panel_trg_font_pcolor_label.setGeometry(20,</v>
      </c>
      <c r="I5" t="str">
        <f t="shared" si="6"/>
        <v>, 150, 20)</v>
      </c>
      <c r="J5" t="str">
        <f t="shared" si="7"/>
        <v>self.global_properties_panel_trg_font_pcolor_label.setGeometry(20,430, 150, 20)</v>
      </c>
    </row>
    <row r="6" spans="1:10" x14ac:dyDescent="0.2">
      <c r="A6" t="s">
        <v>253</v>
      </c>
      <c r="B6">
        <f t="shared" si="0"/>
        <v>57</v>
      </c>
      <c r="C6">
        <f t="shared" si="1"/>
        <v>60</v>
      </c>
      <c r="D6">
        <f t="shared" si="2"/>
        <v>65</v>
      </c>
      <c r="F6" t="str">
        <f t="shared" si="3"/>
        <v>190</v>
      </c>
      <c r="G6">
        <f t="shared" si="4"/>
        <v>450</v>
      </c>
      <c r="H6" t="str">
        <f t="shared" si="5"/>
        <v>self.global_properties_panel_trg_font_pcolor.setGeometry(20,</v>
      </c>
      <c r="I6" t="str">
        <f t="shared" si="6"/>
        <v>, 150, 30)</v>
      </c>
      <c r="J6" t="str">
        <f t="shared" si="7"/>
        <v>self.global_properties_panel_trg_font_pcolor.setGeometry(20,450, 150, 30)</v>
      </c>
    </row>
    <row r="7" spans="1:10" x14ac:dyDescent="0.2">
      <c r="A7" t="s">
        <v>254</v>
      </c>
      <c r="B7">
        <f t="shared" si="0"/>
        <v>59</v>
      </c>
      <c r="C7">
        <f t="shared" si="1"/>
        <v>69</v>
      </c>
      <c r="D7">
        <f t="shared" si="2"/>
        <v>74</v>
      </c>
      <c r="F7" t="str">
        <f t="shared" si="3"/>
        <v>110</v>
      </c>
      <c r="G7">
        <f t="shared" si="4"/>
        <v>370</v>
      </c>
      <c r="H7" t="str">
        <f t="shared" si="5"/>
        <v>self.global_properties_panel_trg_outline_label.setGeometry(20+150+10,</v>
      </c>
      <c r="I7" t="str">
        <f t="shared" si="6"/>
        <v>, 150, 20)</v>
      </c>
      <c r="J7" t="str">
        <f t="shared" si="7"/>
        <v>self.global_properties_panel_trg_outline_label.setGeometry(20+150+10,370, 150, 20)</v>
      </c>
    </row>
    <row r="8" spans="1:10" x14ac:dyDescent="0.2">
      <c r="A8" t="s">
        <v>255</v>
      </c>
      <c r="B8">
        <f t="shared" si="0"/>
        <v>53</v>
      </c>
      <c r="C8">
        <f t="shared" si="1"/>
        <v>63</v>
      </c>
      <c r="D8">
        <f t="shared" si="2"/>
        <v>68</v>
      </c>
      <c r="F8" t="str">
        <f t="shared" si="3"/>
        <v>130</v>
      </c>
      <c r="G8">
        <f t="shared" si="4"/>
        <v>390</v>
      </c>
      <c r="H8" t="str">
        <f t="shared" si="5"/>
        <v>self.global_properties_panel_trg_outline.setGeometry(20+150+10,</v>
      </c>
      <c r="I8" t="str">
        <f t="shared" si="6"/>
        <v>, 150, 30)</v>
      </c>
      <c r="J8" t="str">
        <f t="shared" si="7"/>
        <v>self.global_properties_panel_trg_outline.setGeometry(20+150+10,390, 150, 30)</v>
      </c>
    </row>
    <row r="9" spans="1:10" x14ac:dyDescent="0.2">
      <c r="A9" t="s">
        <v>256</v>
      </c>
      <c r="B9">
        <f t="shared" si="0"/>
        <v>65</v>
      </c>
      <c r="C9">
        <f t="shared" si="1"/>
        <v>75</v>
      </c>
      <c r="D9">
        <f t="shared" si="2"/>
        <v>80</v>
      </c>
      <c r="F9" t="str">
        <f t="shared" si="3"/>
        <v>170</v>
      </c>
      <c r="G9">
        <f t="shared" si="4"/>
        <v>430</v>
      </c>
      <c r="H9" t="str">
        <f t="shared" si="5"/>
        <v>self.global_properties_panel_trg_stroke_pcolor_label.setGeometry(20+150+10,</v>
      </c>
      <c r="I9" t="str">
        <f t="shared" si="6"/>
        <v>, 150, 20)</v>
      </c>
      <c r="J9" t="str">
        <f t="shared" si="7"/>
        <v>self.global_properties_panel_trg_stroke_pcolor_label.setGeometry(20+150+10,430, 150, 20)</v>
      </c>
    </row>
    <row r="10" spans="1:10" x14ac:dyDescent="0.2">
      <c r="A10" t="s">
        <v>257</v>
      </c>
      <c r="B10">
        <f t="shared" si="0"/>
        <v>59</v>
      </c>
      <c r="C10">
        <f t="shared" si="1"/>
        <v>69</v>
      </c>
      <c r="D10">
        <f t="shared" si="2"/>
        <v>74</v>
      </c>
      <c r="F10" t="str">
        <f t="shared" si="3"/>
        <v>190</v>
      </c>
      <c r="G10">
        <f t="shared" si="4"/>
        <v>450</v>
      </c>
      <c r="H10" t="str">
        <f t="shared" si="5"/>
        <v>self.global_properties_panel_trg_stroke_pcolor.setGeometry(20+150+10,</v>
      </c>
      <c r="I10" t="str">
        <f t="shared" si="6"/>
        <v>, 150, 30)</v>
      </c>
      <c r="J10" t="str">
        <f t="shared" si="7"/>
        <v>self.global_properties_panel_trg_stroke_pcolor.setGeometry(20+150+10,450, 150, 30)</v>
      </c>
    </row>
    <row r="11" spans="1:10" x14ac:dyDescent="0.2">
      <c r="A11" t="s">
        <v>258</v>
      </c>
      <c r="B11">
        <f t="shared" si="0"/>
        <v>58</v>
      </c>
      <c r="C11">
        <f t="shared" si="1"/>
        <v>72</v>
      </c>
      <c r="D11">
        <f t="shared" si="2"/>
        <v>77</v>
      </c>
      <c r="F11" t="str">
        <f t="shared" si="3"/>
        <v>110</v>
      </c>
      <c r="G11">
        <f t="shared" si="4"/>
        <v>370</v>
      </c>
      <c r="H11" t="str">
        <f t="shared" si="5"/>
        <v>self.global_properties_panel_trg_shadow_label.setGeometry(20+150+150+20,</v>
      </c>
      <c r="I11" t="str">
        <f t="shared" si="6"/>
        <v>, 150, 20)</v>
      </c>
      <c r="J11" t="str">
        <f t="shared" si="7"/>
        <v>self.global_properties_panel_trg_shadow_label.setGeometry(20+150+150+20,370, 150, 20)</v>
      </c>
    </row>
    <row r="12" spans="1:10" x14ac:dyDescent="0.2">
      <c r="A12" t="s">
        <v>259</v>
      </c>
      <c r="B12">
        <f t="shared" si="0"/>
        <v>52</v>
      </c>
      <c r="C12">
        <f t="shared" si="1"/>
        <v>66</v>
      </c>
      <c r="D12">
        <f t="shared" si="2"/>
        <v>71</v>
      </c>
      <c r="F12" t="str">
        <f t="shared" si="3"/>
        <v>130</v>
      </c>
      <c r="G12">
        <f t="shared" si="4"/>
        <v>390</v>
      </c>
      <c r="H12" t="str">
        <f t="shared" si="5"/>
        <v>self.global_properties_panel_trg_shadow.setGeometry(20+150+150+20,</v>
      </c>
      <c r="I12" t="str">
        <f t="shared" si="6"/>
        <v>, 150, 30)</v>
      </c>
      <c r="J12" t="str">
        <f t="shared" si="7"/>
        <v>self.global_properties_panel_trg_shadow.setGeometry(20+150+150+20,390, 150, 30)</v>
      </c>
    </row>
    <row r="13" spans="1:10" x14ac:dyDescent="0.2">
      <c r="A13" t="s">
        <v>260</v>
      </c>
      <c r="B13">
        <f t="shared" si="0"/>
        <v>65</v>
      </c>
      <c r="C13">
        <f t="shared" si="1"/>
        <v>79</v>
      </c>
      <c r="D13">
        <f t="shared" si="2"/>
        <v>84</v>
      </c>
      <c r="F13" t="str">
        <f t="shared" si="3"/>
        <v>170</v>
      </c>
      <c r="G13">
        <f t="shared" si="4"/>
        <v>430</v>
      </c>
      <c r="H13" t="str">
        <f t="shared" si="5"/>
        <v>self.global_properties_panel_trg_shadow_pcolor_label.setGeometry(20+150+150+20,</v>
      </c>
      <c r="I13" t="str">
        <f t="shared" si="6"/>
        <v>, 150, 20)</v>
      </c>
      <c r="J13" t="str">
        <f t="shared" si="7"/>
        <v>self.global_properties_panel_trg_shadow_pcolor_label.setGeometry(20+150+150+20,430, 150, 20)</v>
      </c>
    </row>
    <row r="14" spans="1:10" x14ac:dyDescent="0.2">
      <c r="A14" t="s">
        <v>261</v>
      </c>
      <c r="B14">
        <f t="shared" si="0"/>
        <v>59</v>
      </c>
      <c r="C14">
        <f t="shared" si="1"/>
        <v>73</v>
      </c>
      <c r="D14">
        <f t="shared" si="2"/>
        <v>78</v>
      </c>
      <c r="F14" t="str">
        <f t="shared" si="3"/>
        <v>190</v>
      </c>
      <c r="G14">
        <f t="shared" si="4"/>
        <v>450</v>
      </c>
      <c r="H14" t="str">
        <f t="shared" si="5"/>
        <v>self.global_properties_panel_trg_shadow_pcolor.setGeometry(20+150+150+20,</v>
      </c>
      <c r="I14" t="str">
        <f t="shared" si="6"/>
        <v>, 150, 30)</v>
      </c>
      <c r="J14" t="str">
        <f t="shared" si="7"/>
        <v>self.global_properties_panel_trg_shadow_pcolor.setGeometry(20+150+150+20,450, 150, 30)</v>
      </c>
    </row>
    <row r="15" spans="1:10" x14ac:dyDescent="0.2">
      <c r="A15" t="s">
        <v>262</v>
      </c>
      <c r="B15">
        <f t="shared" si="0"/>
        <v>62</v>
      </c>
      <c r="C15">
        <f t="shared" si="1"/>
        <v>65</v>
      </c>
      <c r="D15">
        <f t="shared" si="2"/>
        <v>70</v>
      </c>
      <c r="F15" t="str">
        <f t="shared" si="3"/>
        <v>230</v>
      </c>
      <c r="G15">
        <f t="shared" si="4"/>
        <v>490</v>
      </c>
      <c r="H15" t="str">
        <f t="shared" si="5"/>
        <v>self.global_properties_panel_trg_marvinside_label.setGeometry(20,</v>
      </c>
      <c r="I15" t="str">
        <f t="shared" si="6"/>
        <v>, 150, 20)</v>
      </c>
      <c r="J15" t="str">
        <f t="shared" si="7"/>
        <v>self.global_properties_panel_trg_marvinside_label.setGeometry(20,490, 150, 20)</v>
      </c>
    </row>
    <row r="16" spans="1:10" x14ac:dyDescent="0.2">
      <c r="A16" t="s">
        <v>265</v>
      </c>
      <c r="B16">
        <f t="shared" si="0"/>
        <v>56</v>
      </c>
      <c r="C16">
        <f t="shared" si="1"/>
        <v>59</v>
      </c>
      <c r="D16">
        <f t="shared" si="2"/>
        <v>64</v>
      </c>
      <c r="F16" t="str">
        <f t="shared" si="3"/>
        <v>250</v>
      </c>
      <c r="G16">
        <f t="shared" si="4"/>
        <v>510</v>
      </c>
      <c r="H16" t="str">
        <f t="shared" si="5"/>
        <v>self.global_properties_panel_trg_marvinside.setGeometry(20,</v>
      </c>
      <c r="I16" t="str">
        <f t="shared" si="6"/>
        <v>, 150, 30)</v>
      </c>
      <c r="J16" t="str">
        <f t="shared" si="7"/>
        <v>self.global_properties_panel_trg_marvinside.setGeometry(20,510, 150, 30)</v>
      </c>
    </row>
    <row r="17" spans="1:10" x14ac:dyDescent="0.2">
      <c r="A17" t="s">
        <v>263</v>
      </c>
      <c r="B17">
        <f t="shared" si="0"/>
        <v>59</v>
      </c>
      <c r="C17">
        <f t="shared" si="1"/>
        <v>66</v>
      </c>
      <c r="D17">
        <f t="shared" si="2"/>
        <v>71</v>
      </c>
      <c r="F17" t="str">
        <f t="shared" si="3"/>
        <v>230</v>
      </c>
      <c r="G17">
        <f t="shared" si="4"/>
        <v>490</v>
      </c>
      <c r="H17" t="str">
        <f t="shared" si="5"/>
        <v>self.global_properties_panel_trg_marvinv_label.setGeometry(20+160,</v>
      </c>
      <c r="I17" t="str">
        <f t="shared" si="6"/>
        <v>, 150, 20)</v>
      </c>
      <c r="J17" t="str">
        <f t="shared" si="7"/>
        <v>self.global_properties_panel_trg_marvinv_label.setGeometry(20+160,490, 150, 20)</v>
      </c>
    </row>
    <row r="18" spans="1:10" x14ac:dyDescent="0.2">
      <c r="A18" t="s">
        <v>266</v>
      </c>
      <c r="B18">
        <f t="shared" si="0"/>
        <v>53</v>
      </c>
      <c r="C18">
        <f t="shared" si="1"/>
        <v>60</v>
      </c>
      <c r="D18">
        <f t="shared" si="2"/>
        <v>65</v>
      </c>
      <c r="F18" t="str">
        <f t="shared" si="3"/>
        <v>250</v>
      </c>
      <c r="G18">
        <f t="shared" si="4"/>
        <v>510</v>
      </c>
      <c r="H18" t="str">
        <f t="shared" si="5"/>
        <v>self.global_properties_panel_trg_marvinv.setGeometry(20+160,</v>
      </c>
      <c r="I18" t="str">
        <f t="shared" si="6"/>
        <v>, 150, 30)</v>
      </c>
      <c r="J18" t="str">
        <f t="shared" si="7"/>
        <v>self.global_properties_panel_trg_marvinv.setGeometry(20+160,510, 150, 30)</v>
      </c>
    </row>
    <row r="19" spans="1:10" x14ac:dyDescent="0.2">
      <c r="A19" t="s">
        <v>264</v>
      </c>
      <c r="B19">
        <f t="shared" si="0"/>
        <v>58</v>
      </c>
      <c r="C19">
        <f t="shared" si="1"/>
        <v>65</v>
      </c>
      <c r="D19">
        <f t="shared" si="2"/>
        <v>70</v>
      </c>
      <c r="F19" t="str">
        <f t="shared" si="3"/>
        <v>255</v>
      </c>
      <c r="G19">
        <f t="shared" ref="G19:G27" si="8">F19+240</f>
        <v>495</v>
      </c>
      <c r="H19" t="str">
        <f t="shared" si="5"/>
        <v>self.global_properties_panel_trg_shadow_check.setGeometry(20+320,</v>
      </c>
      <c r="I19" t="str">
        <f t="shared" si="6"/>
        <v>, 150, 20)</v>
      </c>
      <c r="J19" t="str">
        <f t="shared" si="7"/>
        <v>self.global_properties_panel_trg_shadow_check.setGeometry(20+320,495, 150, 20)</v>
      </c>
    </row>
    <row r="20" spans="1:10" x14ac:dyDescent="0.2">
      <c r="B20" t="e">
        <f t="shared" si="0"/>
        <v>#VALUE!</v>
      </c>
      <c r="C20" t="e">
        <f t="shared" si="1"/>
        <v>#VALUE!</v>
      </c>
      <c r="D20" t="e">
        <f t="shared" si="2"/>
        <v>#VALUE!</v>
      </c>
      <c r="F20" t="e">
        <f t="shared" si="3"/>
        <v>#VALUE!</v>
      </c>
      <c r="G20" t="e">
        <f t="shared" si="8"/>
        <v>#VALUE!</v>
      </c>
      <c r="H20" t="e">
        <f t="shared" si="5"/>
        <v>#VALUE!</v>
      </c>
      <c r="I20" t="e">
        <f t="shared" si="6"/>
        <v>#VALUE!</v>
      </c>
      <c r="J20" t="e">
        <f t="shared" si="7"/>
        <v>#VALUE!</v>
      </c>
    </row>
    <row r="21" spans="1:10" x14ac:dyDescent="0.2">
      <c r="B21" t="e">
        <f t="shared" si="0"/>
        <v>#VALUE!</v>
      </c>
      <c r="C21" t="e">
        <f t="shared" si="1"/>
        <v>#VALUE!</v>
      </c>
      <c r="D21" t="e">
        <f t="shared" si="2"/>
        <v>#VALUE!</v>
      </c>
      <c r="F21" t="e">
        <f t="shared" si="3"/>
        <v>#VALUE!</v>
      </c>
      <c r="G21" t="e">
        <f t="shared" si="8"/>
        <v>#VALUE!</v>
      </c>
      <c r="H21" t="e">
        <f t="shared" si="5"/>
        <v>#VALUE!</v>
      </c>
      <c r="I21" t="e">
        <f t="shared" si="6"/>
        <v>#VALUE!</v>
      </c>
      <c r="J21" t="e">
        <f t="shared" si="7"/>
        <v>#VALUE!</v>
      </c>
    </row>
    <row r="22" spans="1:10" x14ac:dyDescent="0.2">
      <c r="B22" t="e">
        <f t="shared" si="0"/>
        <v>#VALUE!</v>
      </c>
      <c r="C22" t="e">
        <f t="shared" si="1"/>
        <v>#VALUE!</v>
      </c>
      <c r="D22" t="e">
        <f t="shared" si="2"/>
        <v>#VALUE!</v>
      </c>
      <c r="F22" t="e">
        <f t="shared" si="3"/>
        <v>#VALUE!</v>
      </c>
      <c r="G22" t="e">
        <f t="shared" si="8"/>
        <v>#VALUE!</v>
      </c>
      <c r="H22" t="e">
        <f t="shared" si="5"/>
        <v>#VALUE!</v>
      </c>
      <c r="I22" t="e">
        <f t="shared" si="6"/>
        <v>#VALUE!</v>
      </c>
      <c r="J22" t="e">
        <f t="shared" si="7"/>
        <v>#VALUE!</v>
      </c>
    </row>
    <row r="23" spans="1:10" x14ac:dyDescent="0.2">
      <c r="B23" t="e">
        <f t="shared" si="0"/>
        <v>#VALUE!</v>
      </c>
      <c r="C23" t="e">
        <f t="shared" si="1"/>
        <v>#VALUE!</v>
      </c>
      <c r="D23" t="e">
        <f t="shared" si="2"/>
        <v>#VALUE!</v>
      </c>
      <c r="F23" t="e">
        <f t="shared" si="3"/>
        <v>#VALUE!</v>
      </c>
      <c r="G23" t="e">
        <f t="shared" si="8"/>
        <v>#VALUE!</v>
      </c>
      <c r="H23" t="e">
        <f t="shared" si="5"/>
        <v>#VALUE!</v>
      </c>
      <c r="I23" t="e">
        <f t="shared" si="6"/>
        <v>#VALUE!</v>
      </c>
      <c r="J23" t="e">
        <f t="shared" si="7"/>
        <v>#VALUE!</v>
      </c>
    </row>
    <row r="24" spans="1:10" x14ac:dyDescent="0.2">
      <c r="B24" t="e">
        <f t="shared" si="0"/>
        <v>#VALUE!</v>
      </c>
      <c r="C24" t="e">
        <f t="shared" si="1"/>
        <v>#VALUE!</v>
      </c>
      <c r="D24" t="e">
        <f t="shared" si="2"/>
        <v>#VALUE!</v>
      </c>
      <c r="F24" t="e">
        <f t="shared" si="3"/>
        <v>#VALUE!</v>
      </c>
      <c r="G24" t="e">
        <f t="shared" si="8"/>
        <v>#VALUE!</v>
      </c>
      <c r="H24" t="e">
        <f t="shared" si="5"/>
        <v>#VALUE!</v>
      </c>
      <c r="I24" t="e">
        <f t="shared" si="6"/>
        <v>#VALUE!</v>
      </c>
      <c r="J24" t="e">
        <f t="shared" si="7"/>
        <v>#VALUE!</v>
      </c>
    </row>
    <row r="25" spans="1:10" x14ac:dyDescent="0.2">
      <c r="B25" t="e">
        <f t="shared" si="0"/>
        <v>#VALUE!</v>
      </c>
      <c r="C25" t="e">
        <f t="shared" si="1"/>
        <v>#VALUE!</v>
      </c>
      <c r="D25" t="e">
        <f t="shared" si="2"/>
        <v>#VALUE!</v>
      </c>
      <c r="F25" t="e">
        <f t="shared" si="3"/>
        <v>#VALUE!</v>
      </c>
      <c r="G25" t="e">
        <f t="shared" si="8"/>
        <v>#VALUE!</v>
      </c>
      <c r="H25" t="e">
        <f t="shared" si="5"/>
        <v>#VALUE!</v>
      </c>
      <c r="I25" t="e">
        <f t="shared" si="6"/>
        <v>#VALUE!</v>
      </c>
      <c r="J25" t="e">
        <f t="shared" si="7"/>
        <v>#VALUE!</v>
      </c>
    </row>
    <row r="26" spans="1:10" x14ac:dyDescent="0.2">
      <c r="B26" t="e">
        <f t="shared" si="0"/>
        <v>#VALUE!</v>
      </c>
      <c r="C26" t="e">
        <f t="shared" si="1"/>
        <v>#VALUE!</v>
      </c>
      <c r="D26" t="e">
        <f t="shared" si="2"/>
        <v>#VALUE!</v>
      </c>
      <c r="F26" t="e">
        <f t="shared" si="3"/>
        <v>#VALUE!</v>
      </c>
      <c r="G26" t="e">
        <f t="shared" si="8"/>
        <v>#VALUE!</v>
      </c>
      <c r="H26" t="e">
        <f t="shared" si="5"/>
        <v>#VALUE!</v>
      </c>
      <c r="I26" t="e">
        <f t="shared" si="6"/>
        <v>#VALUE!</v>
      </c>
      <c r="J26" t="e">
        <f t="shared" si="7"/>
        <v>#VALUE!</v>
      </c>
    </row>
    <row r="27" spans="1:10" x14ac:dyDescent="0.2">
      <c r="B27" t="e">
        <f t="shared" si="0"/>
        <v>#VALUE!</v>
      </c>
      <c r="C27" t="e">
        <f t="shared" si="1"/>
        <v>#VALUE!</v>
      </c>
      <c r="D27" t="e">
        <f t="shared" si="2"/>
        <v>#VALUE!</v>
      </c>
      <c r="F27" t="e">
        <f t="shared" si="3"/>
        <v>#VALUE!</v>
      </c>
      <c r="G27" t="e">
        <f t="shared" si="8"/>
        <v>#VALUE!</v>
      </c>
      <c r="H27" t="e">
        <f t="shared" si="5"/>
        <v>#VALUE!</v>
      </c>
      <c r="I27" t="e">
        <f t="shared" si="6"/>
        <v>#VALUE!</v>
      </c>
      <c r="J27" t="e">
        <f t="shared" si="7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6861-8F33-4D32-A7EC-15B91B2AE209}">
  <dimension ref="A1:K24"/>
  <sheetViews>
    <sheetView workbookViewId="0">
      <selection activeCell="D11" sqref="D11"/>
    </sheetView>
  </sheetViews>
  <sheetFormatPr defaultRowHeight="14.25" x14ac:dyDescent="0.2"/>
  <cols>
    <col min="1" max="1" width="29.5" bestFit="1" customWidth="1"/>
    <col min="2" max="2" width="29.125" bestFit="1" customWidth="1"/>
    <col min="3" max="3" width="28.5" customWidth="1"/>
  </cols>
  <sheetData>
    <row r="1" spans="1:11" x14ac:dyDescent="0.2">
      <c r="A1" t="s">
        <v>324</v>
      </c>
    </row>
    <row r="2" spans="1:11" x14ac:dyDescent="0.2">
      <c r="B2" t="s">
        <v>860</v>
      </c>
      <c r="C2" t="s">
        <v>878</v>
      </c>
    </row>
    <row r="3" spans="1:11" x14ac:dyDescent="0.2">
      <c r="B3" t="s">
        <v>861</v>
      </c>
      <c r="C3" t="s">
        <v>879</v>
      </c>
    </row>
    <row r="4" spans="1:11" x14ac:dyDescent="0.2">
      <c r="B4" t="s">
        <v>862</v>
      </c>
      <c r="C4" t="s">
        <v>880</v>
      </c>
    </row>
    <row r="5" spans="1:11" x14ac:dyDescent="0.2">
      <c r="B5" t="s">
        <v>863</v>
      </c>
      <c r="C5" t="s">
        <v>880</v>
      </c>
    </row>
    <row r="6" spans="1:11" x14ac:dyDescent="0.2">
      <c r="B6" t="s">
        <v>864</v>
      </c>
      <c r="C6" t="s">
        <v>881</v>
      </c>
    </row>
    <row r="7" spans="1:11" x14ac:dyDescent="0.2">
      <c r="B7" t="s">
        <v>865</v>
      </c>
      <c r="C7" t="s">
        <v>882</v>
      </c>
    </row>
    <row r="8" spans="1:11" x14ac:dyDescent="0.2">
      <c r="B8" t="s">
        <v>866</v>
      </c>
      <c r="C8" t="s">
        <v>883</v>
      </c>
      <c r="K8" t="s">
        <v>327</v>
      </c>
    </row>
    <row r="9" spans="1:11" x14ac:dyDescent="0.2">
      <c r="B9" t="s">
        <v>867</v>
      </c>
      <c r="C9" t="s">
        <v>884</v>
      </c>
    </row>
    <row r="10" spans="1:11" x14ac:dyDescent="0.2">
      <c r="B10" t="s">
        <v>868</v>
      </c>
      <c r="C10" t="s">
        <v>885</v>
      </c>
      <c r="D10" t="s">
        <v>887</v>
      </c>
    </row>
    <row r="11" spans="1:11" x14ac:dyDescent="0.2">
      <c r="B11" t="s">
        <v>869</v>
      </c>
      <c r="C11" t="s">
        <v>886</v>
      </c>
    </row>
    <row r="13" spans="1:11" x14ac:dyDescent="0.2">
      <c r="A13" t="s">
        <v>325</v>
      </c>
    </row>
    <row r="14" spans="1:11" x14ac:dyDescent="0.2">
      <c r="B14" t="s">
        <v>870</v>
      </c>
      <c r="C14" t="s">
        <v>326</v>
      </c>
    </row>
    <row r="15" spans="1:11" x14ac:dyDescent="0.2">
      <c r="B15" t="s">
        <v>871</v>
      </c>
    </row>
    <row r="16" spans="1:11" x14ac:dyDescent="0.2">
      <c r="B16" t="s">
        <v>872</v>
      </c>
    </row>
    <row r="20" spans="2:2" x14ac:dyDescent="0.2">
      <c r="B20" t="s">
        <v>873</v>
      </c>
    </row>
    <row r="21" spans="2:2" x14ac:dyDescent="0.2">
      <c r="B21" t="s">
        <v>874</v>
      </c>
    </row>
    <row r="22" spans="2:2" x14ac:dyDescent="0.2">
      <c r="B22" t="s">
        <v>875</v>
      </c>
    </row>
    <row r="23" spans="2:2" x14ac:dyDescent="0.2">
      <c r="B23" t="s">
        <v>876</v>
      </c>
    </row>
    <row r="24" spans="2:2" x14ac:dyDescent="0.2">
      <c r="B24" t="s">
        <v>877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13A9-4667-47CB-824A-FCE0060672C1}">
  <dimension ref="A1:Q65"/>
  <sheetViews>
    <sheetView tabSelected="1" topLeftCell="B1" workbookViewId="0">
      <selection activeCell="O29" sqref="O29"/>
    </sheetView>
  </sheetViews>
  <sheetFormatPr defaultRowHeight="14.25" x14ac:dyDescent="0.2"/>
  <cols>
    <col min="1" max="1" width="34.125" customWidth="1"/>
    <col min="2" max="2" width="58.25" bestFit="1" customWidth="1"/>
    <col min="3" max="3" width="14.375" customWidth="1"/>
    <col min="4" max="4" width="29.25" customWidth="1"/>
    <col min="5" max="5" width="29.375" customWidth="1"/>
    <col min="6" max="6" width="7.5" bestFit="1" customWidth="1"/>
    <col min="7" max="7" width="6" customWidth="1"/>
    <col min="8" max="8" width="11.5" bestFit="1" customWidth="1"/>
    <col min="9" max="9" width="8.75" bestFit="1" customWidth="1"/>
    <col min="10" max="10" width="53.125" customWidth="1"/>
  </cols>
  <sheetData>
    <row r="1" spans="1:17" x14ac:dyDescent="0.2">
      <c r="A1" t="s">
        <v>428</v>
      </c>
      <c r="B1" t="s">
        <v>282</v>
      </c>
      <c r="C1" t="s">
        <v>279</v>
      </c>
      <c r="D1" t="s">
        <v>288</v>
      </c>
      <c r="E1" t="str">
        <f t="shared" ref="E1:E17" si="0">"dh*"&amp;$F$44&amp;"*"&amp;F1&amp;G1</f>
        <v>dh*0.2*0.5-35</v>
      </c>
      <c r="F1">
        <v>0.5</v>
      </c>
      <c r="G1" s="1" t="s">
        <v>285</v>
      </c>
      <c r="H1" t="s">
        <v>447</v>
      </c>
      <c r="I1" t="s">
        <v>425</v>
      </c>
      <c r="J1" t="str">
        <f t="shared" ref="J1:J39" si="1">B1&amp;C1&amp;D1&amp;$Q$1&amp;E1&amp;$Q$1&amp;H1&amp;$Q$1&amp;I1&amp;")"</f>
        <v>self.start_screen_download_widget_label_url.setGeometry(dw*0.1,dh*0.2*0.5-35,dw*0.15,dh*0.06)</v>
      </c>
      <c r="Q1" s="9" t="s">
        <v>280</v>
      </c>
    </row>
    <row r="2" spans="1:17" x14ac:dyDescent="0.2">
      <c r="A2" t="s">
        <v>429</v>
      </c>
      <c r="B2" t="s">
        <v>281</v>
      </c>
      <c r="C2" t="s">
        <v>279</v>
      </c>
      <c r="D2" t="s">
        <v>288</v>
      </c>
      <c r="E2" t="str">
        <f t="shared" si="0"/>
        <v>dh*0.2*0.5</v>
      </c>
      <c r="F2">
        <v>0.5</v>
      </c>
      <c r="G2" s="1"/>
      <c r="H2" t="s">
        <v>442</v>
      </c>
      <c r="I2" t="s">
        <v>425</v>
      </c>
      <c r="J2" t="str">
        <f>B2&amp;C2&amp;D2&amp;$Q$1&amp;E2&amp;$Q$1&amp;H2&amp;$Q$1&amp;I2&amp;")"</f>
        <v>self.start_screen_download_widget_down_url.setGeometry(dw*0.1,dh*0.2*0.5,dw*0.65,dh*0.06)</v>
      </c>
      <c r="Q2" s="9"/>
    </row>
    <row r="3" spans="1:17" x14ac:dyDescent="0.2">
      <c r="A3" t="s">
        <v>430</v>
      </c>
      <c r="B3" t="s">
        <v>287</v>
      </c>
      <c r="C3" t="s">
        <v>279</v>
      </c>
      <c r="D3" t="s">
        <v>288</v>
      </c>
      <c r="E3" t="str">
        <f t="shared" si="0"/>
        <v>dh*0.2*1</v>
      </c>
      <c r="F3">
        <v>1</v>
      </c>
      <c r="G3" s="1"/>
      <c r="H3" t="s">
        <v>292</v>
      </c>
      <c r="I3" t="s">
        <v>444</v>
      </c>
      <c r="J3" t="str">
        <f>B3&amp;C3&amp;D3&amp;$Q$1&amp;E3&amp;$Q$1&amp;H3&amp;$Q$1&amp;I3&amp;")"</f>
        <v>self.start_screen_btn_get_output_path.setGeometry(dw*0.1,dh*0.2*1,dw*0.05,dh*0.04)</v>
      </c>
      <c r="Q3" s="9"/>
    </row>
    <row r="4" spans="1:17" x14ac:dyDescent="0.2">
      <c r="A4" t="s">
        <v>431</v>
      </c>
      <c r="B4" t="s">
        <v>291</v>
      </c>
      <c r="C4" t="s">
        <v>279</v>
      </c>
      <c r="D4" t="s">
        <v>289</v>
      </c>
      <c r="E4" t="str">
        <f t="shared" si="0"/>
        <v>dh*0.2*0.9</v>
      </c>
      <c r="F4">
        <v>0.9</v>
      </c>
      <c r="G4" s="1"/>
      <c r="H4" t="s">
        <v>448</v>
      </c>
      <c r="I4" t="s">
        <v>425</v>
      </c>
      <c r="J4" t="str">
        <f>B4&amp;C4&amp;D4&amp;$Q$1&amp;E4&amp;$Q$1&amp;H4&amp;$Q$1&amp;I4&amp;")"</f>
        <v>self.start_screen_download_widget_output_file_path.setGeometry(dw*0.16,dh*0.2*0.9,dw*0.59,dh*0.06)</v>
      </c>
      <c r="Q4" s="9"/>
    </row>
    <row r="5" spans="1:17" x14ac:dyDescent="0.2">
      <c r="A5" t="s">
        <v>432</v>
      </c>
      <c r="B5" t="s">
        <v>290</v>
      </c>
      <c r="C5" t="s">
        <v>279</v>
      </c>
      <c r="D5" t="s">
        <v>443</v>
      </c>
      <c r="E5" t="str">
        <f t="shared" si="0"/>
        <v>dh*0.2*0.5</v>
      </c>
      <c r="F5">
        <v>0.5</v>
      </c>
      <c r="G5" s="1"/>
      <c r="H5" t="s">
        <v>438</v>
      </c>
      <c r="I5" t="s">
        <v>425</v>
      </c>
      <c r="J5" t="str">
        <f>B5&amp;C5&amp;D5&amp;$Q$1&amp;E5&amp;$Q$1&amp;H5&amp;$Q$1&amp;I5&amp;")"</f>
        <v>self.start_screen_download_widget_btn_download.setGeometry(dw*0.8,dh*0.2*0.5,dw*0.12,dh*0.06)</v>
      </c>
      <c r="Q5" s="9"/>
    </row>
    <row r="6" spans="1:17" x14ac:dyDescent="0.2">
      <c r="A6" t="s">
        <v>446</v>
      </c>
      <c r="B6" t="s">
        <v>445</v>
      </c>
      <c r="C6" t="s">
        <v>279</v>
      </c>
      <c r="D6" t="s">
        <v>443</v>
      </c>
      <c r="E6" t="str">
        <f t="shared" si="0"/>
        <v>dh*0.2*1</v>
      </c>
      <c r="F6">
        <v>1</v>
      </c>
      <c r="G6" s="1"/>
      <c r="H6" t="s">
        <v>438</v>
      </c>
      <c r="I6" t="s">
        <v>425</v>
      </c>
      <c r="J6" t="str">
        <f>B6&amp;C6&amp;D6&amp;$Q$1&amp;E6&amp;$Q$1&amp;H6&amp;$Q$1&amp;I6&amp;")"</f>
        <v>self.start_screen_download_widget_btn_translate.setGeometry(dw*0.8,dh*0.2*1,dw*0.12,dh*0.06)</v>
      </c>
      <c r="Q6" s="9"/>
    </row>
    <row r="7" spans="1:17" x14ac:dyDescent="0.2">
      <c r="A7" t="s">
        <v>450</v>
      </c>
      <c r="B7" t="s">
        <v>449</v>
      </c>
      <c r="C7" t="s">
        <v>279</v>
      </c>
      <c r="D7" t="s">
        <v>443</v>
      </c>
      <c r="E7" t="str">
        <f t="shared" ref="E7:E9" si="2">"dh*"&amp;$F$44&amp;"*"&amp;F7&amp;G7</f>
        <v>dh*0.2*1.5</v>
      </c>
      <c r="F7">
        <v>1.5</v>
      </c>
      <c r="G7" s="1"/>
      <c r="H7" t="s">
        <v>438</v>
      </c>
      <c r="I7" t="s">
        <v>425</v>
      </c>
      <c r="J7" t="str">
        <f t="shared" ref="J7:J8" si="3">B7&amp;C7&amp;D7&amp;$Q$1&amp;E7&amp;$Q$1&amp;H7&amp;$Q$1&amp;I7&amp;")"</f>
        <v>self.start_screen_download_widget_btn_burn_convert.setGeometry(dw*0.8,dh*0.2*1.5,dw*0.12,dh*0.06)</v>
      </c>
      <c r="Q7" s="9"/>
    </row>
    <row r="8" spans="1:17" x14ac:dyDescent="0.2">
      <c r="A8" t="s">
        <v>828</v>
      </c>
      <c r="B8" t="s">
        <v>831</v>
      </c>
      <c r="C8" t="s">
        <v>279</v>
      </c>
      <c r="D8" t="s">
        <v>443</v>
      </c>
      <c r="E8" t="str">
        <f t="shared" si="2"/>
        <v>dh*0.2*2</v>
      </c>
      <c r="F8">
        <v>2</v>
      </c>
      <c r="G8" s="1"/>
      <c r="H8" t="s">
        <v>438</v>
      </c>
      <c r="I8" t="s">
        <v>425</v>
      </c>
      <c r="J8" t="str">
        <f t="shared" si="3"/>
        <v>self.start_screen_download_widget_btn_upload_b.setGeometry(dw*0.8,dh*0.2*2,dw*0.12,dh*0.06)</v>
      </c>
      <c r="Q8" s="9"/>
    </row>
    <row r="9" spans="1:17" x14ac:dyDescent="0.2">
      <c r="A9" t="s">
        <v>829</v>
      </c>
      <c r="B9" t="s">
        <v>830</v>
      </c>
      <c r="C9" t="s">
        <v>279</v>
      </c>
      <c r="D9" t="s">
        <v>443</v>
      </c>
      <c r="E9" t="str">
        <f t="shared" si="2"/>
        <v>dh*0.2*2.5</v>
      </c>
      <c r="F9">
        <v>2.5</v>
      </c>
      <c r="G9" s="1"/>
      <c r="H9" t="s">
        <v>438</v>
      </c>
      <c r="I9" t="s">
        <v>425</v>
      </c>
      <c r="J9" t="str">
        <f t="shared" ref="J9" si="4">B9&amp;C9&amp;D9&amp;$Q$1&amp;E9&amp;$Q$1&amp;H9&amp;$Q$1&amp;I9&amp;")"</f>
        <v>self.start_screen_download_widget_btn_upload_wp.setGeometry(dw*0.8,dh*0.2*2.5,dw*0.12,dh*0.06)</v>
      </c>
      <c r="Q9" s="9"/>
    </row>
    <row r="10" spans="1:17" x14ac:dyDescent="0.2">
      <c r="A10" t="s">
        <v>837</v>
      </c>
      <c r="B10" t="s">
        <v>835</v>
      </c>
      <c r="C10" t="s">
        <v>279</v>
      </c>
      <c r="D10" t="s">
        <v>839</v>
      </c>
      <c r="E10" t="str">
        <f t="shared" ref="E10:E12" si="5">"dh*"&amp;$F$44&amp;"*"&amp;F10&amp;G10</f>
        <v>dh*0.2*3.15</v>
      </c>
      <c r="F10">
        <v>3.15</v>
      </c>
      <c r="G10" s="1"/>
      <c r="H10" t="s">
        <v>284</v>
      </c>
      <c r="I10" t="s">
        <v>418</v>
      </c>
      <c r="J10" t="str">
        <f t="shared" ref="J10:J15" si="6">B10&amp;C10&amp;D10&amp;$Q$1&amp;E10&amp;$Q$1&amp;H10&amp;$Q$1&amp;I10&amp;")"</f>
        <v>self.start_screen_download_widget_btn_replace_en.setGeometry(dw*0.3,dh*0.2*3.15,dw*0.08,dh*0.05)</v>
      </c>
      <c r="Q10" s="9"/>
    </row>
    <row r="11" spans="1:17" x14ac:dyDescent="0.2">
      <c r="B11" t="s">
        <v>888</v>
      </c>
      <c r="C11" t="s">
        <v>279</v>
      </c>
      <c r="D11" t="s">
        <v>437</v>
      </c>
      <c r="E11" t="str">
        <f>"dh*"&amp;$F$44&amp;"*"&amp;F11&amp;G11</f>
        <v>dh*0.2*3.15</v>
      </c>
      <c r="F11">
        <v>3.15</v>
      </c>
      <c r="G11" s="1"/>
      <c r="H11" t="s">
        <v>284</v>
      </c>
      <c r="I11" t="s">
        <v>418</v>
      </c>
      <c r="J11" t="str">
        <f t="shared" si="6"/>
        <v>self.start_screen_download_widget_btn_translate.setGeometry(dw*0.4,dh*0.2*3.15,dw*0.08,dh*0.05)</v>
      </c>
      <c r="Q11" s="9"/>
    </row>
    <row r="12" spans="1:17" x14ac:dyDescent="0.2">
      <c r="A12" t="s">
        <v>838</v>
      </c>
      <c r="B12" t="s">
        <v>834</v>
      </c>
      <c r="C12" t="s">
        <v>279</v>
      </c>
      <c r="D12" t="s">
        <v>889</v>
      </c>
      <c r="E12" t="str">
        <f>"dh*"&amp;$F$44&amp;"*"&amp;F12&amp;G12</f>
        <v>dh*0.2*3.15</v>
      </c>
      <c r="F12">
        <v>3.15</v>
      </c>
      <c r="G12" s="1"/>
      <c r="H12" t="s">
        <v>284</v>
      </c>
      <c r="I12" t="s">
        <v>418</v>
      </c>
      <c r="J12" t="str">
        <f t="shared" si="6"/>
        <v>self.start_screen_download_widget_btn_replace_zh.setGeometry(dw*0.5,dh*0.2*3.15,dw*0.08,dh*0.05)</v>
      </c>
      <c r="Q12" s="9"/>
    </row>
    <row r="13" spans="1:17" x14ac:dyDescent="0.2">
      <c r="A13" t="s">
        <v>841</v>
      </c>
      <c r="B13" t="s">
        <v>840</v>
      </c>
      <c r="C13" t="s">
        <v>279</v>
      </c>
      <c r="D13" t="s">
        <v>890</v>
      </c>
      <c r="E13" t="str">
        <f t="shared" ref="E13" si="7">"dh*"&amp;$F$44&amp;"*"&amp;F13&amp;G13</f>
        <v>dh*0.2*3.15</v>
      </c>
      <c r="F13">
        <v>3.15</v>
      </c>
      <c r="G13" s="1"/>
      <c r="H13" t="s">
        <v>284</v>
      </c>
      <c r="I13" t="s">
        <v>418</v>
      </c>
      <c r="J13" t="str">
        <f t="shared" si="6"/>
        <v>self.start_screen_download_widget_btn_tow2one.setGeometry(dw*0.6,dh*0.2*3.15,dw*0.08,dh*0.05)</v>
      </c>
      <c r="Q13" s="9"/>
    </row>
    <row r="14" spans="1:17" x14ac:dyDescent="0.2">
      <c r="A14" t="s">
        <v>836</v>
      </c>
      <c r="B14" t="s">
        <v>832</v>
      </c>
      <c r="C14" t="s">
        <v>279</v>
      </c>
      <c r="D14" t="s">
        <v>833</v>
      </c>
      <c r="E14" t="str">
        <f t="shared" ref="E14" si="8">"dh*"&amp;$F$44&amp;"*"&amp;F14&amp;G14</f>
        <v>dh*0.2*3.15</v>
      </c>
      <c r="F14">
        <v>3.15</v>
      </c>
      <c r="G14" s="1"/>
      <c r="H14" t="s">
        <v>284</v>
      </c>
      <c r="I14" t="s">
        <v>418</v>
      </c>
      <c r="J14" t="str">
        <f t="shared" si="6"/>
        <v>self.start_screen_btn_get_file_path.setGeometry(dw*0.2,dh*0.2*3.15,dw*0.08,dh*0.05)</v>
      </c>
      <c r="Q14" s="9"/>
    </row>
    <row r="15" spans="1:17" x14ac:dyDescent="0.2">
      <c r="A15" t="s">
        <v>434</v>
      </c>
      <c r="B15" t="s">
        <v>427</v>
      </c>
      <c r="C15" t="s">
        <v>279</v>
      </c>
      <c r="D15" t="s">
        <v>288</v>
      </c>
      <c r="E15" t="str">
        <f t="shared" si="0"/>
        <v>dh*0.2*3.15</v>
      </c>
      <c r="F15">
        <v>3.15</v>
      </c>
      <c r="G15" s="1"/>
      <c r="H15" t="s">
        <v>284</v>
      </c>
      <c r="I15" t="s">
        <v>418</v>
      </c>
      <c r="J15" t="str">
        <f t="shared" si="6"/>
        <v>self.start_screen_btn_get_files_path.setGeometry(dw*0.1,dh*0.2*3.15,dw*0.08,dh*0.05)</v>
      </c>
      <c r="Q15" s="9"/>
    </row>
    <row r="16" spans="1:17" x14ac:dyDescent="0.2">
      <c r="G16" s="1"/>
      <c r="Q16" s="9"/>
    </row>
    <row r="17" spans="1:17" x14ac:dyDescent="0.2">
      <c r="A17" t="s">
        <v>435</v>
      </c>
      <c r="B17" t="s">
        <v>436</v>
      </c>
      <c r="C17" t="s">
        <v>279</v>
      </c>
      <c r="D17" t="s">
        <v>288</v>
      </c>
      <c r="E17" t="str">
        <f t="shared" si="0"/>
        <v>dh*0.2*1.5</v>
      </c>
      <c r="F17">
        <v>1.5</v>
      </c>
      <c r="G17" s="1"/>
      <c r="H17" t="s">
        <v>442</v>
      </c>
      <c r="I17" t="s">
        <v>439</v>
      </c>
      <c r="J17" t="str">
        <f t="shared" ref="J15:J17" si="9">B17&amp;C17&amp;D17&amp;$Q$1&amp;E17&amp;$Q$1&amp;H17&amp;$Q$1&amp;I17&amp;")"</f>
        <v>self.start_screen_download_widget_files.setGeometry(dw*0.1,dh*0.2*1.5,dw*0.65,dh*0.3)</v>
      </c>
      <c r="Q17" s="9"/>
    </row>
    <row r="18" spans="1:17" x14ac:dyDescent="0.2">
      <c r="G18" s="1"/>
      <c r="Q18" s="9"/>
    </row>
    <row r="19" spans="1:17" x14ac:dyDescent="0.2">
      <c r="B19" t="s">
        <v>269</v>
      </c>
      <c r="C19" t="s">
        <v>279</v>
      </c>
      <c r="D19" t="s">
        <v>417</v>
      </c>
      <c r="E19" t="str">
        <f>"dh*"&amp;$F$44&amp;"*"&amp;F19&amp;G19</f>
        <v>dh*0.2*3.8-35</v>
      </c>
      <c r="F19">
        <v>3.8</v>
      </c>
      <c r="G19" s="1" t="s">
        <v>285</v>
      </c>
      <c r="H19" t="s">
        <v>288</v>
      </c>
      <c r="I19" t="s">
        <v>418</v>
      </c>
      <c r="J19" t="str">
        <f t="shared" si="1"/>
        <v>self.start_screen_download_widget_label_download_mode.setGeometry(dw*0.1,dh*0.2*3.8-35,dw*0.1,dh*0.05)</v>
      </c>
    </row>
    <row r="20" spans="1:17" x14ac:dyDescent="0.2">
      <c r="B20" t="s">
        <v>270</v>
      </c>
      <c r="C20" t="s">
        <v>279</v>
      </c>
      <c r="D20" t="s">
        <v>417</v>
      </c>
      <c r="E20" t="str">
        <f t="shared" ref="E20:E28" si="10">"dh*"&amp;$F$44&amp;"*"&amp;F20&amp;G20</f>
        <v>dh*0.2*4.5-35</v>
      </c>
      <c r="F20">
        <v>4.5</v>
      </c>
      <c r="G20" s="1" t="s">
        <v>285</v>
      </c>
      <c r="H20" t="s">
        <v>288</v>
      </c>
      <c r="I20" t="s">
        <v>418</v>
      </c>
      <c r="J20" t="str">
        <f t="shared" si="1"/>
        <v>self.start_screen_download_widget_label_languages.setGeometry(dw*0.1,dh*0.2*4.5-35,dw*0.1,dh*0.05)</v>
      </c>
    </row>
    <row r="21" spans="1:17" x14ac:dyDescent="0.2">
      <c r="B21" t="s">
        <v>852</v>
      </c>
      <c r="C21" t="s">
        <v>279</v>
      </c>
      <c r="D21" t="s">
        <v>440</v>
      </c>
      <c r="E21" t="str">
        <f t="shared" si="10"/>
        <v>dh*0.2*3.8-35</v>
      </c>
      <c r="F21">
        <v>3.8</v>
      </c>
      <c r="G21" s="1" t="s">
        <v>285</v>
      </c>
      <c r="H21" t="s">
        <v>288</v>
      </c>
      <c r="I21" t="s">
        <v>418</v>
      </c>
      <c r="J21" t="str">
        <f t="shared" si="1"/>
        <v>self.start_screen_download_widget_label_glossary_en.setGeometry(dw*0.25,dh*0.2*3.8-35,dw*0.1,dh*0.05)</v>
      </c>
    </row>
    <row r="22" spans="1:17" x14ac:dyDescent="0.2">
      <c r="B22" t="s">
        <v>853</v>
      </c>
      <c r="C22" t="s">
        <v>279</v>
      </c>
      <c r="D22" t="s">
        <v>440</v>
      </c>
      <c r="E22" t="str">
        <f t="shared" si="10"/>
        <v>dh*0.2*4.5-35</v>
      </c>
      <c r="F22">
        <v>4.5</v>
      </c>
      <c r="G22" s="1" t="s">
        <v>285</v>
      </c>
      <c r="H22" t="s">
        <v>288</v>
      </c>
      <c r="I22" t="s">
        <v>418</v>
      </c>
      <c r="J22" t="str">
        <f t="shared" si="1"/>
        <v>self.start_screen_download_widget_label_glossary_zh.setGeometry(dw*0.25,dh*0.2*4.5-35,dw*0.1,dh*0.05)</v>
      </c>
    </row>
    <row r="23" spans="1:17" x14ac:dyDescent="0.2">
      <c r="B23" t="s">
        <v>419</v>
      </c>
      <c r="C23" t="s">
        <v>279</v>
      </c>
      <c r="D23" t="s">
        <v>437</v>
      </c>
      <c r="E23" t="str">
        <f t="shared" si="10"/>
        <v>dh*0.2*3.8-35</v>
      </c>
      <c r="F23">
        <v>3.8</v>
      </c>
      <c r="G23" s="1" t="s">
        <v>285</v>
      </c>
      <c r="H23" t="s">
        <v>288</v>
      </c>
      <c r="I23" t="s">
        <v>418</v>
      </c>
      <c r="J23" t="str">
        <f t="shared" si="1"/>
        <v>self.start_screen_download_widget_label_download_engine.setGeometry(dw*0.4,dh*0.2*3.8-35,dw*0.1,dh*0.05)</v>
      </c>
    </row>
    <row r="24" spans="1:17" x14ac:dyDescent="0.2">
      <c r="B24" t="s">
        <v>271</v>
      </c>
      <c r="C24" t="s">
        <v>279</v>
      </c>
      <c r="D24" t="s">
        <v>437</v>
      </c>
      <c r="E24" t="str">
        <f t="shared" si="10"/>
        <v>dh*0.2*4.5-35</v>
      </c>
      <c r="F24">
        <v>4.5</v>
      </c>
      <c r="G24" s="1" t="s">
        <v>285</v>
      </c>
      <c r="H24" t="s">
        <v>288</v>
      </c>
      <c r="I24" t="s">
        <v>418</v>
      </c>
      <c r="J24" t="str">
        <f t="shared" si="1"/>
        <v>self.start_screen_download_widget_label_combine.setGeometry(dw*0.4,dh*0.2*4.5-35,dw*0.1,dh*0.05)</v>
      </c>
    </row>
    <row r="25" spans="1:17" x14ac:dyDescent="0.2">
      <c r="B25" t="s">
        <v>272</v>
      </c>
      <c r="C25" t="s">
        <v>279</v>
      </c>
      <c r="D25" t="s">
        <v>441</v>
      </c>
      <c r="E25" t="str">
        <f t="shared" si="10"/>
        <v>dh*0.2*3.8-35</v>
      </c>
      <c r="F25">
        <v>3.8</v>
      </c>
      <c r="G25" s="1" t="s">
        <v>285</v>
      </c>
      <c r="H25" t="s">
        <v>288</v>
      </c>
      <c r="I25" t="s">
        <v>418</v>
      </c>
      <c r="J25" t="str">
        <f t="shared" si="1"/>
        <v>self.start_screen_download_widget_label_translation.setGeometry(dw*0.55,dh*0.2*3.8-35,dw*0.1,dh*0.05)</v>
      </c>
    </row>
    <row r="26" spans="1:17" x14ac:dyDescent="0.2">
      <c r="A26" t="s">
        <v>846</v>
      </c>
      <c r="B26" t="s">
        <v>848</v>
      </c>
      <c r="C26" t="s">
        <v>279</v>
      </c>
      <c r="D26" t="s">
        <v>441</v>
      </c>
      <c r="E26" t="str">
        <f t="shared" si="10"/>
        <v>dh*0.2*4.5-35</v>
      </c>
      <c r="F26">
        <v>4.5</v>
      </c>
      <c r="G26" s="1" t="s">
        <v>285</v>
      </c>
      <c r="H26" t="s">
        <v>288</v>
      </c>
      <c r="I26" t="s">
        <v>418</v>
      </c>
      <c r="J26" t="str">
        <f t="shared" si="1"/>
        <v>self.start_screen_download_widget_label_sub_postfix.setGeometry(dw*0.55,dh*0.2*4.5-35,dw*0.1,dh*0.05)</v>
      </c>
    </row>
    <row r="27" spans="1:17" x14ac:dyDescent="0.2">
      <c r="A27" t="s">
        <v>847</v>
      </c>
      <c r="B27" t="s">
        <v>849</v>
      </c>
      <c r="C27" t="s">
        <v>279</v>
      </c>
      <c r="D27" t="s">
        <v>857</v>
      </c>
      <c r="E27" t="str">
        <f t="shared" si="10"/>
        <v>dh*0.2*3.8-35</v>
      </c>
      <c r="F27">
        <v>3.8</v>
      </c>
      <c r="G27" s="1" t="s">
        <v>285</v>
      </c>
      <c r="H27" t="s">
        <v>288</v>
      </c>
      <c r="I27" t="s">
        <v>418</v>
      </c>
      <c r="J27" t="str">
        <f t="shared" si="1"/>
        <v>self.start_screen_download_widget_label_sub_combine.setGeometry(dw*0.7,dh*0.2*3.8-35,dw*0.1,dh*0.05)</v>
      </c>
    </row>
    <row r="28" spans="1:17" x14ac:dyDescent="0.2">
      <c r="A28" t="s">
        <v>859</v>
      </c>
      <c r="B28" t="s">
        <v>858</v>
      </c>
      <c r="C28" t="s">
        <v>279</v>
      </c>
      <c r="D28" t="s">
        <v>857</v>
      </c>
      <c r="E28" t="str">
        <f t="shared" si="10"/>
        <v>dh*0.2*4.5-35</v>
      </c>
      <c r="F28">
        <v>4.5</v>
      </c>
      <c r="G28" s="1" t="s">
        <v>285</v>
      </c>
      <c r="H28" t="s">
        <v>288</v>
      </c>
      <c r="I28" t="s">
        <v>418</v>
      </c>
      <c r="J28" t="str">
        <f t="shared" si="1"/>
        <v>self.start_screen_download_widget_label_import.setGeometry(dw*0.7,dh*0.2*4.5-35,dw*0.1,dh*0.05)</v>
      </c>
    </row>
    <row r="29" spans="1:17" x14ac:dyDescent="0.2">
      <c r="G29" s="1"/>
    </row>
    <row r="30" spans="1:17" x14ac:dyDescent="0.2">
      <c r="B30" t="s">
        <v>293</v>
      </c>
      <c r="C30" t="s">
        <v>279</v>
      </c>
      <c r="D30" t="s">
        <v>417</v>
      </c>
      <c r="E30" t="str">
        <f t="shared" ref="E30:E39" si="11">"dh*"&amp;$F$44&amp;"*"&amp;F30&amp;G30</f>
        <v>dh*0.2*3.8</v>
      </c>
      <c r="F30">
        <v>3.8</v>
      </c>
      <c r="G30" s="1"/>
      <c r="H30" t="s">
        <v>288</v>
      </c>
      <c r="I30" t="s">
        <v>425</v>
      </c>
      <c r="J30" t="str">
        <f t="shared" si="1"/>
        <v>self.start_screen_download_widget_sub_video_download_mode.setGeometry(dw*0.1,dh*0.2*3.8,dw*0.1,dh*0.06)</v>
      </c>
    </row>
    <row r="31" spans="1:17" x14ac:dyDescent="0.2">
      <c r="B31" t="s">
        <v>278</v>
      </c>
      <c r="C31" t="s">
        <v>279</v>
      </c>
      <c r="D31" t="s">
        <v>417</v>
      </c>
      <c r="E31" t="str">
        <f t="shared" si="11"/>
        <v>dh*0.2*4.5</v>
      </c>
      <c r="F31">
        <v>4.5</v>
      </c>
      <c r="G31" s="1"/>
      <c r="H31" t="s">
        <v>288</v>
      </c>
      <c r="I31" t="s">
        <v>425</v>
      </c>
      <c r="J31" t="str">
        <f t="shared" si="1"/>
        <v>self.start_screen_download_widget_sub_download_language.setGeometry(dw*0.1,dh*0.2*4.5,dw*0.1,dh*0.06)</v>
      </c>
    </row>
    <row r="32" spans="1:17" x14ac:dyDescent="0.2">
      <c r="B32" t="s">
        <v>850</v>
      </c>
      <c r="C32" t="s">
        <v>279</v>
      </c>
      <c r="D32" t="s">
        <v>440</v>
      </c>
      <c r="E32" t="str">
        <f t="shared" si="11"/>
        <v>dh*0.2*3.8</v>
      </c>
      <c r="F32">
        <v>3.8</v>
      </c>
      <c r="G32" s="1"/>
      <c r="H32" t="s">
        <v>288</v>
      </c>
      <c r="I32" t="s">
        <v>425</v>
      </c>
      <c r="J32" t="str">
        <f t="shared" si="1"/>
        <v>self.start_screen_download_widget_glossary_en.setGeometry(dw*0.25,dh*0.2*3.8,dw*0.1,dh*0.06)</v>
      </c>
    </row>
    <row r="33" spans="1:10" x14ac:dyDescent="0.2">
      <c r="B33" t="s">
        <v>851</v>
      </c>
      <c r="C33" t="s">
        <v>279</v>
      </c>
      <c r="D33" t="s">
        <v>440</v>
      </c>
      <c r="E33" t="str">
        <f t="shared" si="11"/>
        <v>dh*0.2*4.5</v>
      </c>
      <c r="F33">
        <v>4.5</v>
      </c>
      <c r="G33" s="1"/>
      <c r="H33" t="s">
        <v>288</v>
      </c>
      <c r="I33" t="s">
        <v>425</v>
      </c>
      <c r="J33" t="str">
        <f t="shared" si="1"/>
        <v>self.start_screen_download_widget_glossary_zh.setGeometry(dw*0.25,dh*0.2*4.5,dw*0.1,dh*0.06)</v>
      </c>
    </row>
    <row r="34" spans="1:10" x14ac:dyDescent="0.2">
      <c r="B34" t="s">
        <v>420</v>
      </c>
      <c r="C34" t="s">
        <v>279</v>
      </c>
      <c r="D34" t="s">
        <v>437</v>
      </c>
      <c r="E34" t="str">
        <f t="shared" si="11"/>
        <v>dh*0.2*3.8</v>
      </c>
      <c r="F34">
        <v>3.8</v>
      </c>
      <c r="G34" s="1"/>
      <c r="H34" t="s">
        <v>288</v>
      </c>
      <c r="I34" t="s">
        <v>425</v>
      </c>
      <c r="J34" t="str">
        <f t="shared" si="1"/>
        <v>self.start_screen_download_widget_download_engine.setGeometry(dw*0.4,dh*0.2*3.8,dw*0.1,dh*0.06)</v>
      </c>
    </row>
    <row r="35" spans="1:10" x14ac:dyDescent="0.2">
      <c r="B35" t="s">
        <v>277</v>
      </c>
      <c r="C35" t="s">
        <v>279</v>
      </c>
      <c r="D35" t="s">
        <v>437</v>
      </c>
      <c r="E35" t="str">
        <f t="shared" si="11"/>
        <v>dh*0.2*4.5</v>
      </c>
      <c r="F35">
        <v>4.5</v>
      </c>
      <c r="G35" s="1"/>
      <c r="H35" t="s">
        <v>288</v>
      </c>
      <c r="I35" t="s">
        <v>425</v>
      </c>
      <c r="J35" t="str">
        <f t="shared" si="1"/>
        <v>self.start_screen_download_widget_combine.setGeometry(dw*0.4,dh*0.2*4.5,dw*0.1,dh*0.06)</v>
      </c>
    </row>
    <row r="36" spans="1:10" x14ac:dyDescent="0.2">
      <c r="B36" t="s">
        <v>855</v>
      </c>
      <c r="C36" t="s">
        <v>279</v>
      </c>
      <c r="D36" t="s">
        <v>441</v>
      </c>
      <c r="E36" t="str">
        <f t="shared" si="11"/>
        <v>dh*0.2*3.8</v>
      </c>
      <c r="F36">
        <v>3.8</v>
      </c>
      <c r="G36" s="1"/>
      <c r="H36" t="s">
        <v>288</v>
      </c>
      <c r="I36" t="s">
        <v>425</v>
      </c>
      <c r="J36" t="str">
        <f t="shared" si="1"/>
        <v>self.start_screen_download_widget_translate_mode.setGeometry(dw*0.55,dh*0.2*3.8,dw*0.1,dh*0.06)</v>
      </c>
    </row>
    <row r="37" spans="1:10" x14ac:dyDescent="0.2">
      <c r="B37" t="s">
        <v>854</v>
      </c>
      <c r="C37" t="s">
        <v>279</v>
      </c>
      <c r="D37" t="s">
        <v>441</v>
      </c>
      <c r="E37" t="str">
        <f t="shared" si="11"/>
        <v>dh*0.2*4.5</v>
      </c>
      <c r="F37">
        <v>4.5</v>
      </c>
      <c r="G37" s="1"/>
      <c r="H37" t="s">
        <v>288</v>
      </c>
      <c r="I37" t="s">
        <v>425</v>
      </c>
      <c r="J37" t="str">
        <f t="shared" si="1"/>
        <v>self.start_screen_download_widget_sub_postfix.setGeometry(dw*0.55,dh*0.2*4.5,dw*0.1,dh*0.06)</v>
      </c>
    </row>
    <row r="38" spans="1:10" x14ac:dyDescent="0.2">
      <c r="B38" t="s">
        <v>856</v>
      </c>
      <c r="C38" t="s">
        <v>279</v>
      </c>
      <c r="D38" t="s">
        <v>857</v>
      </c>
      <c r="E38" t="str">
        <f t="shared" si="11"/>
        <v>dh*0.2*3.8</v>
      </c>
      <c r="F38">
        <v>3.8</v>
      </c>
      <c r="G38" s="1"/>
      <c r="H38" t="s">
        <v>288</v>
      </c>
      <c r="I38" t="s">
        <v>425</v>
      </c>
      <c r="J38" t="str">
        <f t="shared" si="1"/>
        <v>self.start_screen_download_widget_sub_correct.setGeometry(dw*0.7,dh*0.2*3.8,dw*0.1,dh*0.06)</v>
      </c>
    </row>
    <row r="39" spans="1:10" x14ac:dyDescent="0.2">
      <c r="A39" t="s">
        <v>433</v>
      </c>
      <c r="B39" t="s">
        <v>426</v>
      </c>
      <c r="C39" t="s">
        <v>279</v>
      </c>
      <c r="D39" t="s">
        <v>857</v>
      </c>
      <c r="E39" t="str">
        <f t="shared" si="11"/>
        <v>dh*0.2*4.5</v>
      </c>
      <c r="F39">
        <v>4.5</v>
      </c>
      <c r="G39" s="1"/>
      <c r="H39" t="s">
        <v>288</v>
      </c>
      <c r="I39" t="s">
        <v>425</v>
      </c>
      <c r="J39" t="str">
        <f t="shared" si="1"/>
        <v>self.start_screen_download_widget_import.setGeometry(dw*0.7,dh*0.2*4.5,dw*0.1,dh*0.06)</v>
      </c>
    </row>
    <row r="40" spans="1:10" x14ac:dyDescent="0.2">
      <c r="G40" s="1"/>
    </row>
    <row r="44" spans="1:10" x14ac:dyDescent="0.2">
      <c r="D44" t="s">
        <v>421</v>
      </c>
      <c r="E44" s="1" t="s">
        <v>424</v>
      </c>
      <c r="F44" s="15">
        <f>E44/5</f>
        <v>0.2</v>
      </c>
      <c r="G44" s="10"/>
    </row>
    <row r="45" spans="1:10" x14ac:dyDescent="0.2">
      <c r="E45" t="s">
        <v>422</v>
      </c>
      <c r="F45" s="6">
        <v>6</v>
      </c>
    </row>
    <row r="46" spans="1:10" x14ac:dyDescent="0.2">
      <c r="E46" t="s">
        <v>423</v>
      </c>
      <c r="F46" s="14"/>
      <c r="I46" s="13">
        <f>ROUND($F$44*10/$F$45*(ROW(B1)-0.5),2)</f>
        <v>0.17</v>
      </c>
    </row>
    <row r="47" spans="1:10" x14ac:dyDescent="0.2">
      <c r="I47" s="13">
        <f>ROUND($F$44*10/$F$45*(ROW(B2)-0.5),2)</f>
        <v>0.5</v>
      </c>
    </row>
    <row r="48" spans="1:10" x14ac:dyDescent="0.2">
      <c r="I48" s="13">
        <f>ROUND($F$44*10/$F$45*(ROW(B3)-0.5),2)</f>
        <v>0.83</v>
      </c>
    </row>
    <row r="49" spans="2:15" x14ac:dyDescent="0.2">
      <c r="I49" s="13">
        <f>ROUND($F$44*10/$F$45*(ROW(B4)-0.5),2)</f>
        <v>1.17</v>
      </c>
    </row>
    <row r="50" spans="2:15" x14ac:dyDescent="0.2">
      <c r="I50" s="13">
        <f>ROUND($F$44*10/$F$45*(ROW(B5)-0.5),2)</f>
        <v>1.5</v>
      </c>
      <c r="J50" s="10"/>
    </row>
    <row r="51" spans="2:15" x14ac:dyDescent="0.2">
      <c r="I51" s="13">
        <f>ROUND($F$44*10/$F$45*(ROW(B39)-0.5),2)</f>
        <v>12.83</v>
      </c>
      <c r="O51">
        <f>0.07*5.5</f>
        <v>0.38500000000000001</v>
      </c>
    </row>
    <row r="52" spans="2:15" x14ac:dyDescent="0.2">
      <c r="I52" s="13">
        <f>ROUND($F$44*10/$F$45*(ROW(B15)-0.5),2)</f>
        <v>4.83</v>
      </c>
    </row>
    <row r="53" spans="2:15" x14ac:dyDescent="0.2">
      <c r="D53" t="s">
        <v>283</v>
      </c>
      <c r="I53" s="13">
        <f>ROUND($F$44*10/$F$45*(ROW(B19)-0.5),2)</f>
        <v>6.17</v>
      </c>
      <c r="J53">
        <v>0.23</v>
      </c>
    </row>
    <row r="54" spans="2:15" x14ac:dyDescent="0.2">
      <c r="I54" s="13">
        <f>ROUND($F$44*10/$F$45*(ROW(B20)-0.5),2)</f>
        <v>6.5</v>
      </c>
      <c r="J54">
        <v>-0.05</v>
      </c>
    </row>
    <row r="55" spans="2:15" x14ac:dyDescent="0.2">
      <c r="B55" t="s">
        <v>286</v>
      </c>
      <c r="C55" t="str">
        <f>B55&amp;".setCurrentText()"</f>
        <v>self.start_screen_download_widget_down_url.setCurrentText()</v>
      </c>
      <c r="I55" s="13">
        <f>ROUND($F$44*10/$F$45*(ROW(B21)-0.5),2)</f>
        <v>6.83</v>
      </c>
      <c r="J55">
        <v>-0.08</v>
      </c>
    </row>
    <row r="56" spans="2:15" x14ac:dyDescent="0.2">
      <c r="B56" t="s">
        <v>273</v>
      </c>
      <c r="C56" t="str">
        <f t="shared" ref="C56:C61" si="12">B56&amp;".setCurrentText()"</f>
        <v>self.start_screen_download_widget_sub_video_download_mode.setCurrentText()</v>
      </c>
      <c r="G56">
        <v>0.13</v>
      </c>
      <c r="I56" s="13">
        <f>ROUND($F$44*10/$F$45*(ROW(B23)-0.5),2)</f>
        <v>7.5</v>
      </c>
    </row>
    <row r="57" spans="2:15" x14ac:dyDescent="0.2">
      <c r="B57" t="s">
        <v>278</v>
      </c>
      <c r="C57" t="str">
        <f t="shared" si="12"/>
        <v>self.start_screen_download_widget_sub_download_language.setCurrentText()</v>
      </c>
      <c r="I57" s="13">
        <f>ROUND($F$44*10/$F$45*(ROW(B24)-0.5),2)</f>
        <v>7.83</v>
      </c>
    </row>
    <row r="58" spans="2:15" x14ac:dyDescent="0.2">
      <c r="B58" t="s">
        <v>274</v>
      </c>
      <c r="C58" t="str">
        <f t="shared" si="12"/>
        <v>self.start_screen_download_widget_glossary.setCurrentText()</v>
      </c>
    </row>
    <row r="59" spans="2:15" x14ac:dyDescent="0.2">
      <c r="B59" t="s">
        <v>275</v>
      </c>
      <c r="C59" t="str">
        <f t="shared" si="12"/>
        <v>self.start_screen_download_widget_dfLanguage.setCurrentText()</v>
      </c>
    </row>
    <row r="60" spans="2:15" x14ac:dyDescent="0.2">
      <c r="B60" t="s">
        <v>277</v>
      </c>
      <c r="C60" t="str">
        <f t="shared" si="12"/>
        <v>self.start_screen_download_widget_combine.setCurrentText()</v>
      </c>
    </row>
    <row r="61" spans="2:15" x14ac:dyDescent="0.2">
      <c r="B61" t="s">
        <v>276</v>
      </c>
      <c r="C61" t="str">
        <f t="shared" si="12"/>
        <v>self.start_screen_download_widget_translate_mode.setCurrentText()</v>
      </c>
    </row>
    <row r="64" spans="2:15" x14ac:dyDescent="0.2">
      <c r="B64">
        <v>1500</v>
      </c>
      <c r="C64">
        <v>300</v>
      </c>
    </row>
    <row r="65" spans="2:3" x14ac:dyDescent="0.2">
      <c r="B65">
        <v>2500</v>
      </c>
      <c r="C65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opLeftCell="A22" workbookViewId="0">
      <selection activeCell="E56" sqref="E56"/>
    </sheetView>
  </sheetViews>
  <sheetFormatPr defaultRowHeight="14.25" x14ac:dyDescent="0.2"/>
  <cols>
    <col min="2" max="2" width="22.125" customWidth="1"/>
    <col min="3" max="3" width="18.375" customWidth="1"/>
  </cols>
  <sheetData>
    <row r="1" spans="1:6" x14ac:dyDescent="0.2">
      <c r="A1" t="s">
        <v>2</v>
      </c>
      <c r="B1" t="s">
        <v>3</v>
      </c>
      <c r="D1" t="s">
        <v>55</v>
      </c>
      <c r="E1" t="s">
        <v>57</v>
      </c>
      <c r="F1" t="s">
        <v>54</v>
      </c>
    </row>
    <row r="2" spans="1:6" x14ac:dyDescent="0.2">
      <c r="B2" t="s">
        <v>4</v>
      </c>
      <c r="E2" t="s">
        <v>57</v>
      </c>
      <c r="F2" t="s">
        <v>56</v>
      </c>
    </row>
    <row r="3" spans="1:6" x14ac:dyDescent="0.2">
      <c r="B3" t="s">
        <v>5</v>
      </c>
      <c r="E3" t="s">
        <v>57</v>
      </c>
      <c r="F3" t="s">
        <v>85</v>
      </c>
    </row>
    <row r="4" spans="1:6" x14ac:dyDescent="0.2">
      <c r="B4" t="s">
        <v>59</v>
      </c>
    </row>
    <row r="5" spans="1:6" x14ac:dyDescent="0.2">
      <c r="B5" t="s">
        <v>60</v>
      </c>
    </row>
    <row r="6" spans="1:6" x14ac:dyDescent="0.2">
      <c r="A6" t="s">
        <v>21</v>
      </c>
      <c r="B6" t="s">
        <v>7</v>
      </c>
      <c r="E6" t="s">
        <v>57</v>
      </c>
      <c r="F6" t="s">
        <v>89</v>
      </c>
    </row>
    <row r="7" spans="1:6" x14ac:dyDescent="0.2">
      <c r="B7" t="s">
        <v>8</v>
      </c>
      <c r="E7" t="s">
        <v>57</v>
      </c>
      <c r="F7" t="s">
        <v>88</v>
      </c>
    </row>
    <row r="8" spans="1:6" x14ac:dyDescent="0.2">
      <c r="B8" t="s">
        <v>60</v>
      </c>
    </row>
    <row r="9" spans="1:6" x14ac:dyDescent="0.2">
      <c r="A9" t="s">
        <v>10</v>
      </c>
      <c r="B9" t="s">
        <v>9</v>
      </c>
      <c r="E9" t="s">
        <v>57</v>
      </c>
      <c r="F9" t="s">
        <v>87</v>
      </c>
    </row>
    <row r="10" spans="1:6" x14ac:dyDescent="0.2">
      <c r="B10" t="s">
        <v>61</v>
      </c>
      <c r="E10" t="s">
        <v>57</v>
      </c>
      <c r="F10" t="s">
        <v>86</v>
      </c>
    </row>
    <row r="11" spans="1:6" x14ac:dyDescent="0.2">
      <c r="B11" t="s">
        <v>36</v>
      </c>
    </row>
    <row r="12" spans="1:6" x14ac:dyDescent="0.2">
      <c r="B12" t="s">
        <v>92</v>
      </c>
      <c r="E12" t="s">
        <v>57</v>
      </c>
      <c r="F12" t="s">
        <v>90</v>
      </c>
    </row>
    <row r="13" spans="1:6" x14ac:dyDescent="0.2">
      <c r="A13" t="s">
        <v>13</v>
      </c>
      <c r="B13" t="s">
        <v>62</v>
      </c>
      <c r="E13" t="s">
        <v>57</v>
      </c>
      <c r="F13" t="s">
        <v>91</v>
      </c>
    </row>
    <row r="14" spans="1:6" x14ac:dyDescent="0.2">
      <c r="B14" t="s">
        <v>60</v>
      </c>
    </row>
    <row r="15" spans="1:6" x14ac:dyDescent="0.2">
      <c r="A15" t="s">
        <v>22</v>
      </c>
      <c r="B15" t="s">
        <v>63</v>
      </c>
      <c r="E15" t="s">
        <v>57</v>
      </c>
      <c r="F15" t="s">
        <v>102</v>
      </c>
    </row>
    <row r="16" spans="1:6" x14ac:dyDescent="0.2">
      <c r="B16" t="s">
        <v>23</v>
      </c>
      <c r="E16" t="s">
        <v>57</v>
      </c>
      <c r="F16" t="s">
        <v>103</v>
      </c>
    </row>
    <row r="17" spans="1:6" x14ac:dyDescent="0.2">
      <c r="B17" t="s">
        <v>60</v>
      </c>
    </row>
    <row r="18" spans="1:6" x14ac:dyDescent="0.2">
      <c r="A18" t="s">
        <v>25</v>
      </c>
      <c r="B18" t="s">
        <v>26</v>
      </c>
      <c r="E18" t="s">
        <v>57</v>
      </c>
      <c r="F18" t="s">
        <v>93</v>
      </c>
    </row>
    <row r="19" spans="1:6" x14ac:dyDescent="0.2">
      <c r="B19" t="s">
        <v>50</v>
      </c>
      <c r="E19" t="s">
        <v>57</v>
      </c>
      <c r="F19" t="s">
        <v>94</v>
      </c>
    </row>
    <row r="20" spans="1:6" x14ac:dyDescent="0.2">
      <c r="B20" t="s">
        <v>64</v>
      </c>
      <c r="E20" t="s">
        <v>57</v>
      </c>
      <c r="F20" t="s">
        <v>95</v>
      </c>
    </row>
    <row r="21" spans="1:6" x14ac:dyDescent="0.2">
      <c r="A21" t="s">
        <v>15</v>
      </c>
      <c r="B21" t="s">
        <v>16</v>
      </c>
      <c r="E21" t="s">
        <v>57</v>
      </c>
      <c r="F21" t="s">
        <v>96</v>
      </c>
    </row>
    <row r="22" spans="1:6" x14ac:dyDescent="0.2">
      <c r="B22" t="s">
        <v>65</v>
      </c>
      <c r="E22" t="s">
        <v>57</v>
      </c>
      <c r="F22" t="s">
        <v>97</v>
      </c>
    </row>
    <row r="23" spans="1:6" x14ac:dyDescent="0.2">
      <c r="B23" t="s">
        <v>42</v>
      </c>
      <c r="D23" t="s">
        <v>43</v>
      </c>
      <c r="E23" t="s">
        <v>57</v>
      </c>
      <c r="F23" t="s">
        <v>98</v>
      </c>
    </row>
    <row r="24" spans="1:6" x14ac:dyDescent="0.2">
      <c r="A24" t="s">
        <v>35</v>
      </c>
      <c r="B24" t="s">
        <v>0</v>
      </c>
      <c r="E24" t="s">
        <v>57</v>
      </c>
      <c r="F24" t="s">
        <v>99</v>
      </c>
    </row>
    <row r="25" spans="1:6" x14ac:dyDescent="0.2">
      <c r="B25" t="s">
        <v>1</v>
      </c>
      <c r="E25" t="s">
        <v>57</v>
      </c>
      <c r="F25" t="s">
        <v>100</v>
      </c>
    </row>
    <row r="26" spans="1:6" x14ac:dyDescent="0.2">
      <c r="B26" t="s">
        <v>66</v>
      </c>
      <c r="E26" t="s">
        <v>57</v>
      </c>
      <c r="F26" t="s">
        <v>101</v>
      </c>
    </row>
    <row r="27" spans="1:6" x14ac:dyDescent="0.2">
      <c r="B27" t="s">
        <v>60</v>
      </c>
    </row>
    <row r="28" spans="1:6" x14ac:dyDescent="0.2">
      <c r="A28" t="s">
        <v>17</v>
      </c>
      <c r="B28" t="s">
        <v>18</v>
      </c>
      <c r="E28" t="s">
        <v>57</v>
      </c>
    </row>
    <row r="29" spans="1:6" x14ac:dyDescent="0.2">
      <c r="B29" t="s">
        <v>67</v>
      </c>
      <c r="E29" t="s">
        <v>57</v>
      </c>
    </row>
    <row r="30" spans="1:6" x14ac:dyDescent="0.2">
      <c r="B30" t="s">
        <v>20</v>
      </c>
      <c r="E30" t="s">
        <v>57</v>
      </c>
    </row>
    <row r="31" spans="1:6" x14ac:dyDescent="0.2">
      <c r="B31" t="s">
        <v>60</v>
      </c>
    </row>
    <row r="32" spans="1:6" x14ac:dyDescent="0.2">
      <c r="A32" t="s">
        <v>27</v>
      </c>
      <c r="B32" t="s">
        <v>28</v>
      </c>
      <c r="E32" t="s">
        <v>57</v>
      </c>
      <c r="F32" t="s">
        <v>104</v>
      </c>
    </row>
    <row r="33" spans="2:6" x14ac:dyDescent="0.2">
      <c r="B33" t="s">
        <v>29</v>
      </c>
      <c r="E33" t="s">
        <v>57</v>
      </c>
      <c r="F33" t="s">
        <v>105</v>
      </c>
    </row>
    <row r="34" spans="2:6" x14ac:dyDescent="0.2">
      <c r="B34" t="s">
        <v>30</v>
      </c>
      <c r="E34" t="s">
        <v>57</v>
      </c>
      <c r="F34" t="s">
        <v>106</v>
      </c>
    </row>
    <row r="35" spans="2:6" x14ac:dyDescent="0.2">
      <c r="B35" t="s">
        <v>68</v>
      </c>
    </row>
    <row r="36" spans="2:6" x14ac:dyDescent="0.2">
      <c r="B36" t="s">
        <v>69</v>
      </c>
      <c r="E36" t="s">
        <v>57</v>
      </c>
      <c r="F36" t="s">
        <v>107</v>
      </c>
    </row>
    <row r="37" spans="2:6" x14ac:dyDescent="0.2">
      <c r="B37" t="s">
        <v>70</v>
      </c>
      <c r="E37" t="s">
        <v>57</v>
      </c>
      <c r="F37" t="s">
        <v>108</v>
      </c>
    </row>
    <row r="38" spans="2:6" x14ac:dyDescent="0.2">
      <c r="B38" t="s">
        <v>71</v>
      </c>
      <c r="E38" t="s">
        <v>57</v>
      </c>
      <c r="F38" t="s">
        <v>109</v>
      </c>
    </row>
    <row r="39" spans="2:6" x14ac:dyDescent="0.2">
      <c r="B39" t="s">
        <v>72</v>
      </c>
      <c r="E39" t="s">
        <v>57</v>
      </c>
      <c r="F39" t="s">
        <v>110</v>
      </c>
    </row>
    <row r="40" spans="2:6" x14ac:dyDescent="0.2">
      <c r="B40" t="s">
        <v>112</v>
      </c>
      <c r="E40" t="s">
        <v>57</v>
      </c>
      <c r="F40" t="s">
        <v>111</v>
      </c>
    </row>
    <row r="41" spans="2:6" x14ac:dyDescent="0.2">
      <c r="B41" t="s">
        <v>73</v>
      </c>
    </row>
    <row r="42" spans="2:6" x14ac:dyDescent="0.2">
      <c r="B42" t="s">
        <v>114</v>
      </c>
      <c r="F42" t="s">
        <v>115</v>
      </c>
    </row>
    <row r="43" spans="2:6" x14ac:dyDescent="0.2">
      <c r="B43" t="s">
        <v>60</v>
      </c>
    </row>
    <row r="44" spans="2:6" x14ac:dyDescent="0.2">
      <c r="B44" t="s">
        <v>74</v>
      </c>
      <c r="E44" t="s">
        <v>57</v>
      </c>
      <c r="F44" t="s">
        <v>113</v>
      </c>
    </row>
    <row r="45" spans="2:6" x14ac:dyDescent="0.2">
      <c r="B45" t="s">
        <v>60</v>
      </c>
    </row>
    <row r="46" spans="2:6" x14ac:dyDescent="0.2">
      <c r="B46" t="s">
        <v>39</v>
      </c>
      <c r="E46" t="s">
        <v>57</v>
      </c>
      <c r="F46" t="s">
        <v>116</v>
      </c>
    </row>
    <row r="47" spans="2:6" x14ac:dyDescent="0.2">
      <c r="B47" t="s">
        <v>60</v>
      </c>
    </row>
    <row r="48" spans="2:6" x14ac:dyDescent="0.2">
      <c r="B48" t="s">
        <v>40</v>
      </c>
      <c r="F48" t="s">
        <v>117</v>
      </c>
    </row>
    <row r="49" spans="2:6" x14ac:dyDescent="0.2">
      <c r="B49" t="s">
        <v>60</v>
      </c>
    </row>
    <row r="50" spans="2:6" x14ac:dyDescent="0.2">
      <c r="B50" t="s">
        <v>75</v>
      </c>
    </row>
    <row r="51" spans="2:6" x14ac:dyDescent="0.2">
      <c r="B51" t="s">
        <v>60</v>
      </c>
    </row>
    <row r="52" spans="2:6" x14ac:dyDescent="0.2">
      <c r="B52" t="s">
        <v>76</v>
      </c>
      <c r="E52" t="s">
        <v>57</v>
      </c>
      <c r="F52" t="s">
        <v>118</v>
      </c>
    </row>
    <row r="53" spans="2:6" x14ac:dyDescent="0.2">
      <c r="B53" t="s">
        <v>60</v>
      </c>
    </row>
    <row r="54" spans="2:6" x14ac:dyDescent="0.2">
      <c r="B54" t="s">
        <v>60</v>
      </c>
    </row>
    <row r="55" spans="2:6" x14ac:dyDescent="0.2">
      <c r="B55" t="s">
        <v>77</v>
      </c>
    </row>
    <row r="56" spans="2:6" x14ac:dyDescent="0.2">
      <c r="B56" t="s">
        <v>31</v>
      </c>
    </row>
    <row r="57" spans="2:6" x14ac:dyDescent="0.2">
      <c r="B57" t="s">
        <v>32</v>
      </c>
    </row>
    <row r="58" spans="2:6" x14ac:dyDescent="0.2">
      <c r="B58" t="s">
        <v>78</v>
      </c>
    </row>
    <row r="59" spans="2:6" x14ac:dyDescent="0.2">
      <c r="B59" t="s">
        <v>44</v>
      </c>
    </row>
    <row r="60" spans="2:6" x14ac:dyDescent="0.2">
      <c r="B60" t="s">
        <v>60</v>
      </c>
    </row>
    <row r="61" spans="2:6" x14ac:dyDescent="0.2">
      <c r="B61" t="s">
        <v>60</v>
      </c>
    </row>
    <row r="62" spans="2:6" x14ac:dyDescent="0.2">
      <c r="B62" t="s">
        <v>79</v>
      </c>
    </row>
    <row r="63" spans="2:6" x14ac:dyDescent="0.2">
      <c r="B63" t="s">
        <v>60</v>
      </c>
    </row>
    <row r="64" spans="2:6" x14ac:dyDescent="0.2">
      <c r="B64" t="s">
        <v>80</v>
      </c>
    </row>
    <row r="65" spans="2:2" x14ac:dyDescent="0.2">
      <c r="B65" t="s">
        <v>60</v>
      </c>
    </row>
    <row r="66" spans="2:2" x14ac:dyDescent="0.2">
      <c r="B66" t="s">
        <v>60</v>
      </c>
    </row>
    <row r="67" spans="2:2" x14ac:dyDescent="0.2">
      <c r="B67" t="s">
        <v>81</v>
      </c>
    </row>
    <row r="68" spans="2:2" x14ac:dyDescent="0.2">
      <c r="B68" t="s">
        <v>60</v>
      </c>
    </row>
    <row r="69" spans="2:2" x14ac:dyDescent="0.2">
      <c r="B69" t="s">
        <v>82</v>
      </c>
    </row>
    <row r="70" spans="2:2" x14ac:dyDescent="0.2">
      <c r="B70" t="s">
        <v>60</v>
      </c>
    </row>
    <row r="71" spans="2:2" x14ac:dyDescent="0.2">
      <c r="B71" t="s">
        <v>83</v>
      </c>
    </row>
    <row r="72" spans="2:2" x14ac:dyDescent="0.2">
      <c r="B72" t="s">
        <v>58</v>
      </c>
    </row>
    <row r="73" spans="2:2" x14ac:dyDescent="0.2">
      <c r="B73" t="s">
        <v>84</v>
      </c>
    </row>
    <row r="74" spans="2:2" x14ac:dyDescent="0.2">
      <c r="B74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D866-B9A9-46F7-9F89-EF6BD60CF883}">
  <dimension ref="A1:C35"/>
  <sheetViews>
    <sheetView workbookViewId="0">
      <selection activeCell="C2" sqref="C2"/>
    </sheetView>
  </sheetViews>
  <sheetFormatPr defaultRowHeight="14.25" x14ac:dyDescent="0.2"/>
  <cols>
    <col min="1" max="1" width="135.25" customWidth="1"/>
  </cols>
  <sheetData>
    <row r="1" spans="1:3" x14ac:dyDescent="0.2">
      <c r="A1" s="16" t="s">
        <v>485</v>
      </c>
      <c r="B1" t="s">
        <v>486</v>
      </c>
      <c r="C1" t="s">
        <v>487</v>
      </c>
    </row>
    <row r="2" spans="1:3" x14ac:dyDescent="0.2">
      <c r="A2" t="s">
        <v>451</v>
      </c>
      <c r="B2" t="str">
        <f t="shared" ref="B2:B35" si="0">$A$1&amp;A2&amp;".mp4"&amp;"|"&amp;A2</f>
        <v>https://pan.yuelili.com/Videos/Youtube/PlayerList/World%20of%20Expressions/101 表达式概述(Expressions Overview.mp4|101 表达式概述(Expressions Overview</v>
      </c>
      <c r="C2" t="str">
        <f>$A$1&amp;A2&amp;".mp4"</f>
        <v>https://pan.yuelili.com/Videos/Youtube/PlayerList/World%20of%20Expressions/101 表达式概述(Expressions Overview.mp4</v>
      </c>
    </row>
    <row r="3" spans="1:3" x14ac:dyDescent="0.2">
      <c r="A3" t="s">
        <v>452</v>
      </c>
      <c r="B3" t="str">
        <f t="shared" si="0"/>
        <v>https://pan.yuelili.com/Videos/Youtube/PlayerList/World%20of%20Expressions/102 表达展示(Expression Showcase.mp4|102 表达展示(Expression Showcase</v>
      </c>
      <c r="C3" t="str">
        <f t="shared" ref="C3:C35" si="1">$A$1&amp;A3&amp;".mp4"</f>
        <v>https://pan.yuelili.com/Videos/Youtube/PlayerList/World%20of%20Expressions/102 表达展示(Expression Showcase.mp4</v>
      </c>
    </row>
    <row r="4" spans="1:3" x14ac:dyDescent="0.2">
      <c r="A4" t="s">
        <v>453</v>
      </c>
      <c r="B4" t="str">
        <f t="shared" si="0"/>
        <v>https://pan.yuelili.com/Videos/Youtube/PlayerList/World%20of%20Expressions/103 启动表达式(Launch Into Expressions.mp4|103 启动表达式(Launch Into Expressions</v>
      </c>
      <c r="C4" t="str">
        <f t="shared" si="1"/>
        <v>https://pan.yuelili.com/Videos/Youtube/PlayerList/World%20of%20Expressions/103 启动表达式(Launch Into Expressions.mp4</v>
      </c>
    </row>
    <row r="5" spans="1:3" x14ac:dyDescent="0.2">
      <c r="A5" t="s">
        <v>454</v>
      </c>
      <c r="B5" t="str">
        <f t="shared" si="0"/>
        <v>https://pan.yuelili.com/Videos/Youtube/PlayerList/World%20of%20Expressions/104 表达工具(Expression Tools.mp4|104 表达工具(Expression Tools</v>
      </c>
      <c r="C5" t="str">
        <f t="shared" si="1"/>
        <v>https://pan.yuelili.com/Videos/Youtube/PlayerList/World%20of%20Expressions/104 表达工具(Expression Tools.mp4</v>
      </c>
    </row>
    <row r="6" spans="1:3" x14ac:dyDescent="0.2">
      <c r="A6" t="s">
        <v>455</v>
      </c>
      <c r="B6" t="str">
        <f t="shared" si="0"/>
        <v>https://pan.yuelili.com/Videos/Youtube/PlayerList/World%20of%20Expressions/105 复制和链接(Copying &amp; Linking.mp4|105 复制和链接(Copying &amp; Linking</v>
      </c>
      <c r="C6" t="str">
        <f t="shared" si="1"/>
        <v>https://pan.yuelili.com/Videos/Youtube/PlayerList/World%20of%20Expressions/105 复制和链接(Copying &amp; Linking.mp4</v>
      </c>
    </row>
    <row r="7" spans="1:3" x14ac:dyDescent="0.2">
      <c r="A7" t="s">
        <v>456</v>
      </c>
      <c r="B7" t="str">
        <f t="shared" si="0"/>
        <v>https://pan.yuelili.com/Videos/Youtube/PlayerList/World%20of%20Expressions/106 创建表达式(Creating Expressions.mp4|106 创建表达式(Creating Expressions</v>
      </c>
      <c r="C7" t="str">
        <f t="shared" si="1"/>
        <v>https://pan.yuelili.com/Videos/Youtube/PlayerList/World%20of%20Expressions/106 创建表达式(Creating Expressions.mp4</v>
      </c>
    </row>
    <row r="8" spans="1:3" x14ac:dyDescent="0.2">
      <c r="A8" t="s">
        <v>457</v>
      </c>
      <c r="B8" t="str">
        <f t="shared" si="0"/>
        <v>https://pan.yuelili.com/Videos/Youtube/PlayerList/World%20of%20Expressions/201  Wiggle Expression(Wiggle Expression.mp4|201  Wiggle Expression(Wiggle Expression</v>
      </c>
      <c r="C8" t="str">
        <f t="shared" si="1"/>
        <v>https://pan.yuelili.com/Videos/Youtube/PlayerList/World%20of%20Expressions/201  Wiggle Expression(Wiggle Expression.mp4</v>
      </c>
    </row>
    <row r="9" spans="1:3" x14ac:dyDescent="0.2">
      <c r="A9" t="s">
        <v>458</v>
      </c>
      <c r="B9" t="str">
        <f t="shared" si="0"/>
        <v>https://pan.yuelili.com/Videos/Youtube/PlayerList/World%20of%20Expressions/202 时间表达(Time Expression.mp4|202 时间表达(Time Expression</v>
      </c>
      <c r="C9" t="str">
        <f t="shared" si="1"/>
        <v>https://pan.yuelili.com/Videos/Youtube/PlayerList/World%20of%20Expressions/202 时间表达(Time Expression.mp4</v>
      </c>
    </row>
    <row r="10" spans="1:3" x14ac:dyDescent="0.2">
      <c r="A10" t="s">
        <v>459</v>
      </c>
      <c r="B10" t="str">
        <f t="shared" si="0"/>
        <v>https://pan.yuelili.com/Videos/Youtube/PlayerList/World%20of%20Expressions/203 价值表达(Value Expression.mp4|203 价值表达(Value Expression</v>
      </c>
      <c r="C10" t="str">
        <f t="shared" si="1"/>
        <v>https://pan.yuelili.com/Videos/Youtube/PlayerList/World%20of%20Expressions/203 价值表达(Value Expression.mp4</v>
      </c>
    </row>
    <row r="11" spans="1:3" x14ac:dyDescent="0.2">
      <c r="A11" t="s">
        <v>460</v>
      </c>
      <c r="B11" t="str">
        <f t="shared" si="0"/>
        <v>https://pan.yuelili.com/Videos/Youtube/PlayerList/World%20of%20Expressions/204 速度和速度(Speed &amp; Velocity.mp4|204 速度和速度(Speed &amp; Velocity</v>
      </c>
      <c r="C11" t="str">
        <f t="shared" si="1"/>
        <v>https://pan.yuelili.com/Videos/Youtube/PlayerList/World%20of%20Expressions/204 速度和速度(Speed &amp; Velocity.mp4</v>
      </c>
    </row>
    <row r="12" spans="1:3" x14ac:dyDescent="0.2">
      <c r="A12" t="s">
        <v>461</v>
      </c>
      <c r="B12" t="str">
        <f t="shared" si="0"/>
        <v>https://pan.yuelili.com/Videos/Youtube/PlayerList/World%20of%20Expressions/205 线性和舒适(Linear &amp; Ease.mp4|205 线性和舒适(Linear &amp; Ease</v>
      </c>
      <c r="C12" t="str">
        <f t="shared" si="1"/>
        <v>https://pan.yuelili.com/Videos/Youtube/PlayerList/World%20of%20Expressions/205 线性和舒适(Linear &amp; Ease.mp4</v>
      </c>
    </row>
    <row r="13" spans="1:3" x14ac:dyDescent="0.2">
      <c r="A13" t="s">
        <v>462</v>
      </c>
      <c r="B13" t="str">
        <f t="shared" si="0"/>
        <v>https://pan.yuelili.com/Videos/Youtube/PlayerList/World%20of%20Expressions/206 循环表达式(Loop Expressions.mp4|206 循环表达式(Loop Expressions</v>
      </c>
      <c r="C13" t="str">
        <f t="shared" si="1"/>
        <v>https://pan.yuelili.com/Videos/Youtube/PlayerList/World%20of%20Expressions/206 循环表达式(Loop Expressions.mp4</v>
      </c>
    </row>
    <row r="14" spans="1:3" x14ac:dyDescent="0.2">
      <c r="A14" t="s">
        <v>463</v>
      </c>
      <c r="B14" t="str">
        <f t="shared" si="0"/>
        <v>https://pan.yuelili.com/Videos/Youtube/PlayerList/World%20of%20Expressions/301 号码(Numbers.mp4|301 号码(Numbers</v>
      </c>
      <c r="C14" t="str">
        <f t="shared" si="1"/>
        <v>https://pan.yuelili.com/Videos/Youtube/PlayerList/World%20of%20Expressions/301 号码(Numbers.mp4</v>
      </c>
    </row>
    <row r="15" spans="1:3" x14ac:dyDescent="0.2">
      <c r="A15" t="s">
        <v>464</v>
      </c>
      <c r="B15" t="str">
        <f t="shared" si="0"/>
        <v>https://pan.yuelili.com/Videos/Youtube/PlayerList/World%20of%20Expressions/302 高级数字(Advanced Numbers.mp4|302 高级数字(Advanced Numbers</v>
      </c>
      <c r="C15" t="str">
        <f t="shared" si="1"/>
        <v>https://pan.yuelili.com/Videos/Youtube/PlayerList/World%20of%20Expressions/302 高级数字(Advanced Numbers.mp4</v>
      </c>
    </row>
    <row r="16" spans="1:3" x14ac:dyDescent="0.2">
      <c r="A16" t="s">
        <v>465</v>
      </c>
      <c r="B16" t="str">
        <f t="shared" si="0"/>
        <v>https://pan.yuelili.com/Videos/Youtube/PlayerList/World%20of%20Expressions/303 阵列(Arrays.mp4|303 阵列(Arrays</v>
      </c>
      <c r="C16" t="str">
        <f t="shared" si="1"/>
        <v>https://pan.yuelili.com/Videos/Youtube/PlayerList/World%20of%20Expressions/303 阵列(Arrays.mp4</v>
      </c>
    </row>
    <row r="17" spans="1:3" x14ac:dyDescent="0.2">
      <c r="A17" t="s">
        <v>466</v>
      </c>
      <c r="B17" t="str">
        <f t="shared" si="0"/>
        <v>https://pan.yuelili.com/Videos/Youtube/PlayerList/World%20of%20Expressions/304  2D和3D位置(2D &amp; 3D Position.mp4|304  2D和3D位置(2D &amp; 3D Position</v>
      </c>
      <c r="C17" t="str">
        <f t="shared" si="1"/>
        <v>https://pan.yuelili.com/Videos/Youtube/PlayerList/World%20of%20Expressions/304  2D和3D位置(2D &amp; 3D Position.mp4</v>
      </c>
    </row>
    <row r="18" spans="1:3" x14ac:dyDescent="0.2">
      <c r="A18" t="s">
        <v>467</v>
      </c>
      <c r="B18" t="str">
        <f t="shared" si="0"/>
        <v>https://pan.yuelili.com/Videos/Youtube/PlayerList/World%20of%20Expressions/305 文字(Text.mp4|305 文字(Text</v>
      </c>
      <c r="C18" t="str">
        <f t="shared" si="1"/>
        <v>https://pan.yuelili.com/Videos/Youtube/PlayerList/World%20of%20Expressions/305 文字(Text.mp4</v>
      </c>
    </row>
    <row r="19" spans="1:3" x14ac:dyDescent="0.2">
      <c r="A19" t="s">
        <v>468</v>
      </c>
      <c r="B19" t="str">
        <f t="shared" si="0"/>
        <v>https://pan.yuelili.com/Videos/Youtube/PlayerList/World%20of%20Expressions/306 高级文本(Advanced Text.mp4|306 高级文本(Advanced Text</v>
      </c>
      <c r="C19" t="str">
        <f t="shared" si="1"/>
        <v>https://pan.yuelili.com/Videos/Youtube/PlayerList/World%20of%20Expressions/306 高级文本(Advanced Text.mp4</v>
      </c>
    </row>
    <row r="20" spans="1:3" x14ac:dyDescent="0.2">
      <c r="A20" t="s">
        <v>469</v>
      </c>
      <c r="B20" t="str">
        <f t="shared" si="0"/>
        <v>https://pan.yuelili.com/Videos/Youtube/PlayerList/World%20of%20Expressions/307 颜色(Color.mp4|307 颜色(Color</v>
      </c>
      <c r="C20" t="str">
        <f t="shared" si="1"/>
        <v>https://pan.yuelili.com/Videos/Youtube/PlayerList/World%20of%20Expressions/307 颜色(Color.mp4</v>
      </c>
    </row>
    <row r="21" spans="1:3" x14ac:dyDescent="0.2">
      <c r="A21" t="s">
        <v>470</v>
      </c>
      <c r="B21" t="str">
        <f t="shared" si="0"/>
        <v>https://pan.yuelili.com/Videos/Youtube/PlayerList/World%20of%20Expressions/308 控制(Controls.mp4|308 控制(Controls</v>
      </c>
      <c r="C21" t="str">
        <f t="shared" si="1"/>
        <v>https://pan.yuelili.com/Videos/Youtube/PlayerList/World%20of%20Expressions/308 控制(Controls.mp4</v>
      </c>
    </row>
    <row r="22" spans="1:3" x14ac:dyDescent="0.2">
      <c r="A22" t="s">
        <v>471</v>
      </c>
      <c r="B22" t="str">
        <f t="shared" si="0"/>
        <v>https://pan.yuelili.com/Videos/Youtube/PlayerList/World%20of%20Expressions/401 有用的表达(Useful Expressions.mp4|401 有用的表达(Useful Expressions</v>
      </c>
      <c r="C22" t="str">
        <f t="shared" si="1"/>
        <v>https://pan.yuelili.com/Videos/Youtube/PlayerList/World%20of%20Expressions/401 有用的表达(Useful Expressions.mp4</v>
      </c>
    </row>
    <row r="23" spans="1:3" x14ac:dyDescent="0.2">
      <c r="A23" t="s">
        <v>472</v>
      </c>
      <c r="B23" t="str">
        <f t="shared" si="0"/>
        <v>https://pan.yuelili.com/Videos/Youtube/PlayerList/World%20of%20Expressions/402 强大的表达(Powerful Expressions.mp4|402 强大的表达(Powerful Expressions</v>
      </c>
      <c r="C23" t="str">
        <f t="shared" si="1"/>
        <v>https://pan.yuelili.com/Videos/Youtube/PlayerList/World%20of%20Expressions/402 强大的表达(Powerful Expressions.mp4</v>
      </c>
    </row>
    <row r="24" spans="1:3" x14ac:dyDescent="0.2">
      <c r="A24" t="s">
        <v>473</v>
      </c>
      <c r="B24" t="str">
        <f t="shared" si="0"/>
        <v>https://pan.yuelili.com/Videos/Youtube/PlayerList/World%20of%20Expressions/403 使用标记触发(Triggers Using Markers.mp4|403 使用标记触发(Triggers Using Markers</v>
      </c>
      <c r="C24" t="str">
        <f t="shared" si="1"/>
        <v>https://pan.yuelili.com/Videos/Youtube/PlayerList/World%20of%20Expressions/403 使用标记触发(Triggers Using Markers.mp4</v>
      </c>
    </row>
    <row r="25" spans="1:3" x14ac:dyDescent="0.2">
      <c r="A25" t="s">
        <v>474</v>
      </c>
      <c r="B25" t="str">
        <f t="shared" si="0"/>
        <v>https://pan.yuelili.com/Videos/Youtube/PlayerList/World%20of%20Expressions/404 预设和伪效果(Presets &amp; Pseudo Effects.mp4|404 预设和伪效果(Presets &amp; Pseudo Effects</v>
      </c>
      <c r="C25" t="str">
        <f t="shared" si="1"/>
        <v>https://pan.yuelili.com/Videos/Youtube/PlayerList/World%20of%20Expressions/404 预设和伪效果(Presets &amp; Pseudo Effects.mp4</v>
      </c>
    </row>
    <row r="26" spans="1:3" x14ac:dyDescent="0.2">
      <c r="A26" t="s">
        <v>475</v>
      </c>
      <c r="B26" t="str">
        <f t="shared" si="0"/>
        <v>https://pan.yuelili.com/Videos/Youtube/PlayerList/World%20of%20Expressions/405 外部代码和JSON(External Code &amp; JSON.mp4|405 外部代码和JSON(External Code &amp; JSON</v>
      </c>
      <c r="C26" t="str">
        <f t="shared" si="1"/>
        <v>https://pan.yuelili.com/Videos/Youtube/PlayerList/World%20of%20Expressions/405 外部代码和JSON(External Code &amp; JSON.mp4</v>
      </c>
    </row>
    <row r="27" spans="1:3" x14ac:dyDescent="0.2">
      <c r="A27" t="s">
        <v>476</v>
      </c>
      <c r="B27" t="str">
        <f t="shared" si="0"/>
        <v>https://pan.yuelili.com/Videos/Youtube/PlayerList/World%20of%20Expressions/406 性能和修复错误(Performance &amp; Fixing Errors.mp4|406 性能和修复错误(Performance &amp; Fixing Errors</v>
      </c>
      <c r="C27" t="str">
        <f t="shared" si="1"/>
        <v>https://pan.yuelili.com/Videos/Youtube/PlayerList/World%20of%20Expressions/406 性能和修复错误(Performance &amp; Fixing Errors.mp4</v>
      </c>
    </row>
    <row r="28" spans="1:3" x14ac:dyDescent="0.2">
      <c r="A28" t="s">
        <v>477</v>
      </c>
      <c r="B28" t="str">
        <f t="shared" si="0"/>
        <v>https://pan.yuelili.com/Videos/Youtube/PlayerList/World%20of%20Expressions/407 计划表达(Planning Expressions.mp4|407 计划表达(Planning Expressions</v>
      </c>
      <c r="C28" t="str">
        <f t="shared" si="1"/>
        <v>https://pan.yuelili.com/Videos/Youtube/PlayerList/World%20of%20Expressions/407 计划表达(Planning Expressions.mp4</v>
      </c>
    </row>
    <row r="29" spans="1:3" x14ac:dyDescent="0.2">
      <c r="A29" t="s">
        <v>478</v>
      </c>
      <c r="B29" t="str">
        <f t="shared" si="0"/>
        <v>https://pan.yuelili.com/Videos/Youtube/PlayerList/World%20of%20Expressions/501 概述和术语(verview &amp; Terminology.mp4|501 概述和术语(verview &amp; Terminology</v>
      </c>
      <c r="C29" t="str">
        <f t="shared" si="1"/>
        <v>https://pan.yuelili.com/Videos/Youtube/PlayerList/World%20of%20Expressions/501 概述和术语(verview &amp; Terminology.mp4</v>
      </c>
    </row>
    <row r="30" spans="1:3" x14ac:dyDescent="0.2">
      <c r="A30" t="s">
        <v>479</v>
      </c>
      <c r="B30" t="str">
        <f t="shared" si="0"/>
        <v>https://pan.yuelili.com/Videos/Youtube/PlayerList/World%20of%20Expressions/502  JavaScript语法(avaScript Syntax.mp4|502  JavaScript语法(avaScript Syntax</v>
      </c>
      <c r="C30" t="str">
        <f t="shared" si="1"/>
        <v>https://pan.yuelili.com/Videos/Youtube/PlayerList/World%20of%20Expressions/502  JavaScript语法(avaScript Syntax.mp4</v>
      </c>
    </row>
    <row r="31" spans="1:3" x14ac:dyDescent="0.2">
      <c r="A31" t="s">
        <v>480</v>
      </c>
      <c r="B31" t="str">
        <f t="shared" si="0"/>
        <v>https://pan.yuelili.com/Videos/Youtube/PlayerList/World%20of%20Expressions/503 对象和属性(bjects &amp; Properties.mp4|503 对象和属性(bjects &amp; Properties</v>
      </c>
      <c r="C31" t="str">
        <f t="shared" si="1"/>
        <v>https://pan.yuelili.com/Videos/Youtube/PlayerList/World%20of%20Expressions/503 对象和属性(bjects &amp; Properties.mp4</v>
      </c>
    </row>
    <row r="32" spans="1:3" x14ac:dyDescent="0.2">
      <c r="A32" t="s">
        <v>481</v>
      </c>
      <c r="B32" t="str">
        <f t="shared" si="0"/>
        <v>https://pan.yuelili.com/Videos/Youtube/PlayerList/World%20of%20Expressions/504 变量和数据类型(ariables &amp; Data Types.mp4|504 变量和数据类型(ariables &amp; Data Types</v>
      </c>
      <c r="C32" t="str">
        <f t="shared" si="1"/>
        <v>https://pan.yuelili.com/Videos/Youtube/PlayerList/World%20of%20Expressions/504 变量和数据类型(ariables &amp; Data Types.mp4</v>
      </c>
    </row>
    <row r="33" spans="1:3" x14ac:dyDescent="0.2">
      <c r="A33" t="s">
        <v>482</v>
      </c>
      <c r="B33" t="str">
        <f t="shared" si="0"/>
        <v>https://pan.yuelili.com/Videos/Youtube/PlayerList/World%20of%20Expressions/505 条件陈述(onditional Statements.mp4|505 条件陈述(onditional Statements</v>
      </c>
      <c r="C33" t="str">
        <f t="shared" si="1"/>
        <v>https://pan.yuelili.com/Videos/Youtube/PlayerList/World%20of%20Expressions/505 条件陈述(onditional Statements.mp4</v>
      </c>
    </row>
    <row r="34" spans="1:3" x14ac:dyDescent="0.2">
      <c r="A34" t="s">
        <v>483</v>
      </c>
      <c r="B34" t="str">
        <f t="shared" si="0"/>
        <v>https://pan.yuelili.com/Videos/Youtube/PlayerList/World%20of%20Expressions/506 循环和尝试语句(oops &amp; Try Statements.mp4|506 循环和尝试语句(oops &amp; Try Statements</v>
      </c>
      <c r="C34" t="str">
        <f t="shared" si="1"/>
        <v>https://pan.yuelili.com/Videos/Youtube/PlayerList/World%20of%20Expressions/506 循环和尝试语句(oops &amp; Try Statements.mp4</v>
      </c>
    </row>
    <row r="35" spans="1:3" x14ac:dyDescent="0.2">
      <c r="A35" t="s">
        <v>484</v>
      </c>
      <c r="B35" t="str">
        <f t="shared" si="0"/>
        <v>https://pan.yuelili.com/Videos/Youtube/PlayerList/World%20of%20Expressions/507 全部放在一起(utting It All Together.mp4|507 全部放在一起(utting It All Together</v>
      </c>
      <c r="C35" t="str">
        <f t="shared" si="1"/>
        <v>https://pan.yuelili.com/Videos/Youtube/PlayerList/World%20of%20Expressions/507 全部放在一起(utting It All Together.mp4</v>
      </c>
    </row>
  </sheetData>
  <phoneticPr fontId="1" type="noConversion"/>
  <hyperlinks>
    <hyperlink ref="A1" r:id="rId1" xr:uid="{AB7C19DD-5231-41DE-B755-C6C8BF94BD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903B-BDD2-4539-82DD-8A7D7A5D888D}">
  <dimension ref="A1:E1"/>
  <sheetViews>
    <sheetView workbookViewId="0">
      <selection activeCell="C1" sqref="C1"/>
    </sheetView>
  </sheetViews>
  <sheetFormatPr defaultRowHeight="14.25" x14ac:dyDescent="0.2"/>
  <cols>
    <col min="1" max="1" width="17.25" customWidth="1"/>
    <col min="3" max="3" width="56.125" customWidth="1"/>
    <col min="4" max="4" width="107.25" customWidth="1"/>
  </cols>
  <sheetData>
    <row r="1" spans="1:5" x14ac:dyDescent="0.2">
      <c r="A1" t="s">
        <v>842</v>
      </c>
      <c r="C1" t="s">
        <v>845</v>
      </c>
      <c r="D1" t="s">
        <v>843</v>
      </c>
      <c r="E1" t="s">
        <v>844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DB49-4E76-488D-ACFE-487716289C02}">
  <dimension ref="A1:B179"/>
  <sheetViews>
    <sheetView workbookViewId="0">
      <selection activeCell="I12" sqref="I12"/>
    </sheetView>
  </sheetViews>
  <sheetFormatPr defaultRowHeight="14.25" x14ac:dyDescent="0.2"/>
  <cols>
    <col min="1" max="2" width="34" customWidth="1"/>
  </cols>
  <sheetData>
    <row r="1" spans="1:2" x14ac:dyDescent="0.2">
      <c r="A1" s="18" t="s">
        <v>488</v>
      </c>
      <c r="B1" s="17" t="s">
        <v>650</v>
      </c>
    </row>
    <row r="2" spans="1:2" x14ac:dyDescent="0.2">
      <c r="A2" s="17" t="s">
        <v>489</v>
      </c>
      <c r="B2" s="17" t="s">
        <v>651</v>
      </c>
    </row>
    <row r="3" spans="1:2" x14ac:dyDescent="0.2">
      <c r="A3" s="17" t="s">
        <v>490</v>
      </c>
      <c r="B3" s="17" t="s">
        <v>652</v>
      </c>
    </row>
    <row r="4" spans="1:2" x14ac:dyDescent="0.2">
      <c r="A4" s="17" t="s">
        <v>491</v>
      </c>
      <c r="B4" s="17" t="s">
        <v>653</v>
      </c>
    </row>
    <row r="5" spans="1:2" x14ac:dyDescent="0.2">
      <c r="A5" s="17" t="s">
        <v>492</v>
      </c>
      <c r="B5" s="17" t="s">
        <v>817</v>
      </c>
    </row>
    <row r="6" spans="1:2" x14ac:dyDescent="0.2">
      <c r="A6" s="17" t="s">
        <v>493</v>
      </c>
      <c r="B6" s="17" t="s">
        <v>654</v>
      </c>
    </row>
    <row r="7" spans="1:2" x14ac:dyDescent="0.2">
      <c r="A7" s="17" t="s">
        <v>494</v>
      </c>
      <c r="B7" s="17" t="s">
        <v>655</v>
      </c>
    </row>
    <row r="8" spans="1:2" x14ac:dyDescent="0.2">
      <c r="A8" s="17" t="s">
        <v>495</v>
      </c>
      <c r="B8" s="17" t="s">
        <v>656</v>
      </c>
    </row>
    <row r="9" spans="1:2" x14ac:dyDescent="0.2">
      <c r="A9" s="17"/>
    </row>
    <row r="10" spans="1:2" x14ac:dyDescent="0.2">
      <c r="A10" s="18" t="s">
        <v>827</v>
      </c>
      <c r="B10" s="17" t="s">
        <v>657</v>
      </c>
    </row>
    <row r="11" spans="1:2" x14ac:dyDescent="0.2">
      <c r="A11" s="17" t="s">
        <v>496</v>
      </c>
      <c r="B11" s="17" t="s">
        <v>658</v>
      </c>
    </row>
    <row r="12" spans="1:2" x14ac:dyDescent="0.2">
      <c r="A12" s="17" t="s">
        <v>497</v>
      </c>
      <c r="B12" s="17" t="s">
        <v>659</v>
      </c>
    </row>
    <row r="13" spans="1:2" x14ac:dyDescent="0.2">
      <c r="A13" s="17" t="s">
        <v>498</v>
      </c>
      <c r="B13" s="17" t="s">
        <v>660</v>
      </c>
    </row>
    <row r="14" spans="1:2" x14ac:dyDescent="0.2">
      <c r="A14" s="17" t="s">
        <v>499</v>
      </c>
      <c r="B14" s="17" t="s">
        <v>661</v>
      </c>
    </row>
    <row r="15" spans="1:2" x14ac:dyDescent="0.2">
      <c r="A15" s="17" t="s">
        <v>500</v>
      </c>
      <c r="B15" s="17" t="s">
        <v>662</v>
      </c>
    </row>
    <row r="16" spans="1:2" x14ac:dyDescent="0.2">
      <c r="A16" s="17" t="s">
        <v>501</v>
      </c>
      <c r="B16" s="17" t="s">
        <v>663</v>
      </c>
    </row>
    <row r="17" spans="1:2" x14ac:dyDescent="0.2">
      <c r="A17" s="17" t="s">
        <v>502</v>
      </c>
      <c r="B17" s="17" t="s">
        <v>664</v>
      </c>
    </row>
    <row r="18" spans="1:2" x14ac:dyDescent="0.2">
      <c r="A18" s="17" t="s">
        <v>503</v>
      </c>
      <c r="B18" s="17" t="s">
        <v>665</v>
      </c>
    </row>
    <row r="19" spans="1:2" x14ac:dyDescent="0.2">
      <c r="A19" s="17" t="s">
        <v>504</v>
      </c>
      <c r="B19" s="17" t="s">
        <v>666</v>
      </c>
    </row>
    <row r="20" spans="1:2" x14ac:dyDescent="0.2">
      <c r="A20" s="17" t="s">
        <v>505</v>
      </c>
      <c r="B20" s="17" t="s">
        <v>667</v>
      </c>
    </row>
    <row r="21" spans="1:2" x14ac:dyDescent="0.2">
      <c r="A21" s="17" t="s">
        <v>506</v>
      </c>
      <c r="B21" s="17" t="s">
        <v>668</v>
      </c>
    </row>
    <row r="22" spans="1:2" x14ac:dyDescent="0.2">
      <c r="A22" s="17"/>
    </row>
    <row r="23" spans="1:2" x14ac:dyDescent="0.2">
      <c r="A23" s="18" t="s">
        <v>826</v>
      </c>
      <c r="B23" s="17" t="s">
        <v>669</v>
      </c>
    </row>
    <row r="24" spans="1:2" x14ac:dyDescent="0.2">
      <c r="A24" s="17" t="s">
        <v>507</v>
      </c>
      <c r="B24" s="17" t="s">
        <v>670</v>
      </c>
    </row>
    <row r="25" spans="1:2" x14ac:dyDescent="0.2">
      <c r="A25" s="17" t="s">
        <v>508</v>
      </c>
      <c r="B25" s="17" t="s">
        <v>671</v>
      </c>
    </row>
    <row r="26" spans="1:2" x14ac:dyDescent="0.2">
      <c r="A26" s="17" t="s">
        <v>509</v>
      </c>
      <c r="B26" s="17" t="s">
        <v>672</v>
      </c>
    </row>
    <row r="27" spans="1:2" x14ac:dyDescent="0.2">
      <c r="A27" s="17" t="s">
        <v>510</v>
      </c>
      <c r="B27" s="17" t="s">
        <v>673</v>
      </c>
    </row>
    <row r="28" spans="1:2" x14ac:dyDescent="0.2">
      <c r="A28" s="17" t="s">
        <v>511</v>
      </c>
      <c r="B28" s="17" t="s">
        <v>674</v>
      </c>
    </row>
    <row r="29" spans="1:2" x14ac:dyDescent="0.2">
      <c r="A29" s="17"/>
    </row>
    <row r="30" spans="1:2" x14ac:dyDescent="0.2">
      <c r="A30" s="18" t="s">
        <v>825</v>
      </c>
      <c r="B30" s="17" t="s">
        <v>675</v>
      </c>
    </row>
    <row r="31" spans="1:2" x14ac:dyDescent="0.2">
      <c r="A31" s="17" t="s">
        <v>512</v>
      </c>
      <c r="B31" s="17" t="s">
        <v>676</v>
      </c>
    </row>
    <row r="32" spans="1:2" x14ac:dyDescent="0.2">
      <c r="A32" s="17" t="s">
        <v>513</v>
      </c>
      <c r="B32" s="17" t="s">
        <v>677</v>
      </c>
    </row>
    <row r="33" spans="1:2" x14ac:dyDescent="0.2">
      <c r="A33" s="17" t="s">
        <v>514</v>
      </c>
      <c r="B33" s="17" t="s">
        <v>818</v>
      </c>
    </row>
    <row r="34" spans="1:2" x14ac:dyDescent="0.2">
      <c r="A34" s="17" t="s">
        <v>515</v>
      </c>
      <c r="B34" s="17" t="s">
        <v>678</v>
      </c>
    </row>
    <row r="35" spans="1:2" x14ac:dyDescent="0.2">
      <c r="A35" s="17" t="s">
        <v>516</v>
      </c>
      <c r="B35" s="17" t="s">
        <v>679</v>
      </c>
    </row>
    <row r="36" spans="1:2" x14ac:dyDescent="0.2">
      <c r="A36" s="17" t="s">
        <v>517</v>
      </c>
      <c r="B36" s="17" t="s">
        <v>680</v>
      </c>
    </row>
    <row r="37" spans="1:2" ht="27" x14ac:dyDescent="0.2">
      <c r="A37" s="17" t="s">
        <v>518</v>
      </c>
      <c r="B37" s="17" t="s">
        <v>681</v>
      </c>
    </row>
    <row r="38" spans="1:2" x14ac:dyDescent="0.2">
      <c r="A38" s="17" t="s">
        <v>519</v>
      </c>
      <c r="B38" s="17" t="s">
        <v>682</v>
      </c>
    </row>
    <row r="39" spans="1:2" x14ac:dyDescent="0.2">
      <c r="A39" s="17" t="s">
        <v>520</v>
      </c>
      <c r="B39" s="17" t="s">
        <v>683</v>
      </c>
    </row>
    <row r="40" spans="1:2" x14ac:dyDescent="0.2">
      <c r="A40" s="17" t="s">
        <v>521</v>
      </c>
      <c r="B40" s="17" t="s">
        <v>684</v>
      </c>
    </row>
    <row r="41" spans="1:2" x14ac:dyDescent="0.2">
      <c r="A41" s="17" t="s">
        <v>522</v>
      </c>
      <c r="B41" s="17" t="s">
        <v>685</v>
      </c>
    </row>
    <row r="42" spans="1:2" x14ac:dyDescent="0.2">
      <c r="A42" s="17" t="s">
        <v>523</v>
      </c>
      <c r="B42" s="17" t="s">
        <v>686</v>
      </c>
    </row>
    <row r="43" spans="1:2" x14ac:dyDescent="0.2">
      <c r="A43" s="17" t="s">
        <v>524</v>
      </c>
      <c r="B43" s="17" t="s">
        <v>687</v>
      </c>
    </row>
    <row r="44" spans="1:2" x14ac:dyDescent="0.2">
      <c r="A44" s="17" t="s">
        <v>525</v>
      </c>
      <c r="B44" s="17" t="s">
        <v>688</v>
      </c>
    </row>
    <row r="45" spans="1:2" x14ac:dyDescent="0.2">
      <c r="A45" s="17" t="s">
        <v>526</v>
      </c>
      <c r="B45" s="17" t="s">
        <v>689</v>
      </c>
    </row>
    <row r="46" spans="1:2" x14ac:dyDescent="0.2">
      <c r="A46" s="17" t="s">
        <v>527</v>
      </c>
      <c r="B46" s="17" t="s">
        <v>690</v>
      </c>
    </row>
    <row r="47" spans="1:2" x14ac:dyDescent="0.2">
      <c r="A47" s="17" t="s">
        <v>528</v>
      </c>
      <c r="B47" s="17" t="s">
        <v>691</v>
      </c>
    </row>
    <row r="48" spans="1:2" x14ac:dyDescent="0.2">
      <c r="A48" s="17"/>
    </row>
    <row r="49" spans="1:2" x14ac:dyDescent="0.2">
      <c r="A49" s="18" t="s">
        <v>824</v>
      </c>
      <c r="B49" s="17" t="s">
        <v>692</v>
      </c>
    </row>
    <row r="50" spans="1:2" x14ac:dyDescent="0.2">
      <c r="A50" s="17" t="s">
        <v>529</v>
      </c>
      <c r="B50" s="17" t="s">
        <v>693</v>
      </c>
    </row>
    <row r="51" spans="1:2" x14ac:dyDescent="0.2">
      <c r="A51" s="17" t="s">
        <v>530</v>
      </c>
      <c r="B51" s="17" t="s">
        <v>694</v>
      </c>
    </row>
    <row r="52" spans="1:2" x14ac:dyDescent="0.2">
      <c r="A52" s="17" t="s">
        <v>531</v>
      </c>
      <c r="B52" s="17" t="s">
        <v>695</v>
      </c>
    </row>
    <row r="53" spans="1:2" x14ac:dyDescent="0.2">
      <c r="A53" s="17" t="s">
        <v>532</v>
      </c>
      <c r="B53" s="17" t="s">
        <v>696</v>
      </c>
    </row>
    <row r="54" spans="1:2" x14ac:dyDescent="0.2">
      <c r="A54" s="17" t="s">
        <v>533</v>
      </c>
      <c r="B54" s="17" t="s">
        <v>697</v>
      </c>
    </row>
    <row r="55" spans="1:2" x14ac:dyDescent="0.2">
      <c r="A55" s="17" t="s">
        <v>534</v>
      </c>
      <c r="B55" s="17" t="s">
        <v>698</v>
      </c>
    </row>
    <row r="56" spans="1:2" x14ac:dyDescent="0.2">
      <c r="A56" s="17" t="s">
        <v>535</v>
      </c>
      <c r="B56" s="17" t="s">
        <v>699</v>
      </c>
    </row>
    <row r="57" spans="1:2" x14ac:dyDescent="0.2">
      <c r="A57" s="17" t="s">
        <v>536</v>
      </c>
      <c r="B57" s="17" t="s">
        <v>700</v>
      </c>
    </row>
    <row r="58" spans="1:2" x14ac:dyDescent="0.2">
      <c r="A58" s="17" t="s">
        <v>537</v>
      </c>
      <c r="B58" s="17" t="s">
        <v>701</v>
      </c>
    </row>
    <row r="59" spans="1:2" x14ac:dyDescent="0.2">
      <c r="A59" s="17" t="s">
        <v>538</v>
      </c>
      <c r="B59" s="17" t="s">
        <v>702</v>
      </c>
    </row>
    <row r="60" spans="1:2" x14ac:dyDescent="0.2">
      <c r="A60" s="17" t="s">
        <v>539</v>
      </c>
      <c r="B60" s="17" t="s">
        <v>703</v>
      </c>
    </row>
    <row r="61" spans="1:2" x14ac:dyDescent="0.2">
      <c r="A61" s="17" t="s">
        <v>540</v>
      </c>
      <c r="B61" s="17" t="s">
        <v>704</v>
      </c>
    </row>
    <row r="62" spans="1:2" x14ac:dyDescent="0.2">
      <c r="A62" s="17" t="s">
        <v>541</v>
      </c>
      <c r="B62" s="17" t="s">
        <v>705</v>
      </c>
    </row>
    <row r="63" spans="1:2" x14ac:dyDescent="0.2">
      <c r="A63" s="17" t="s">
        <v>542</v>
      </c>
      <c r="B63" s="17" t="s">
        <v>706</v>
      </c>
    </row>
    <row r="64" spans="1:2" x14ac:dyDescent="0.2">
      <c r="A64" s="17" t="s">
        <v>543</v>
      </c>
      <c r="B64" s="17" t="s">
        <v>707</v>
      </c>
    </row>
    <row r="65" spans="1:2" x14ac:dyDescent="0.2">
      <c r="A65" s="17" t="s">
        <v>544</v>
      </c>
      <c r="B65" s="17" t="s">
        <v>708</v>
      </c>
    </row>
    <row r="66" spans="1:2" x14ac:dyDescent="0.2">
      <c r="A66" s="17" t="s">
        <v>545</v>
      </c>
      <c r="B66" s="17" t="s">
        <v>709</v>
      </c>
    </row>
    <row r="67" spans="1:2" x14ac:dyDescent="0.2">
      <c r="A67" s="17"/>
    </row>
    <row r="68" spans="1:2" x14ac:dyDescent="0.2">
      <c r="A68" s="18" t="s">
        <v>823</v>
      </c>
      <c r="B68" s="17" t="s">
        <v>710</v>
      </c>
    </row>
    <row r="69" spans="1:2" x14ac:dyDescent="0.2">
      <c r="A69" s="17" t="s">
        <v>546</v>
      </c>
      <c r="B69" s="17" t="s">
        <v>711</v>
      </c>
    </row>
    <row r="70" spans="1:2" x14ac:dyDescent="0.2">
      <c r="A70" s="17" t="s">
        <v>547</v>
      </c>
      <c r="B70" s="17" t="s">
        <v>712</v>
      </c>
    </row>
    <row r="71" spans="1:2" x14ac:dyDescent="0.2">
      <c r="A71" s="17" t="s">
        <v>548</v>
      </c>
      <c r="B71" s="17" t="s">
        <v>713</v>
      </c>
    </row>
    <row r="72" spans="1:2" x14ac:dyDescent="0.2">
      <c r="A72" s="17" t="s">
        <v>549</v>
      </c>
      <c r="B72" s="17" t="s">
        <v>714</v>
      </c>
    </row>
    <row r="73" spans="1:2" x14ac:dyDescent="0.2">
      <c r="A73" s="17" t="s">
        <v>550</v>
      </c>
      <c r="B73" s="17" t="s">
        <v>715</v>
      </c>
    </row>
    <row r="74" spans="1:2" x14ac:dyDescent="0.2">
      <c r="A74" s="17" t="s">
        <v>551</v>
      </c>
      <c r="B74" s="17" t="s">
        <v>716</v>
      </c>
    </row>
    <row r="75" spans="1:2" x14ac:dyDescent="0.2">
      <c r="A75" s="17" t="s">
        <v>552</v>
      </c>
      <c r="B75" s="17" t="s">
        <v>717</v>
      </c>
    </row>
    <row r="76" spans="1:2" x14ac:dyDescent="0.2">
      <c r="A76" s="17" t="s">
        <v>553</v>
      </c>
      <c r="B76" s="17" t="s">
        <v>718</v>
      </c>
    </row>
    <row r="77" spans="1:2" x14ac:dyDescent="0.2">
      <c r="A77" s="17" t="s">
        <v>554</v>
      </c>
      <c r="B77" s="17" t="s">
        <v>719</v>
      </c>
    </row>
    <row r="78" spans="1:2" x14ac:dyDescent="0.2">
      <c r="A78" s="17" t="s">
        <v>555</v>
      </c>
      <c r="B78" s="17" t="s">
        <v>720</v>
      </c>
    </row>
    <row r="79" spans="1:2" x14ac:dyDescent="0.2">
      <c r="A79" s="17" t="s">
        <v>556</v>
      </c>
      <c r="B79" s="17" t="s">
        <v>721</v>
      </c>
    </row>
    <row r="80" spans="1:2" x14ac:dyDescent="0.2">
      <c r="A80" s="17" t="s">
        <v>557</v>
      </c>
      <c r="B80" s="17" t="s">
        <v>722</v>
      </c>
    </row>
    <row r="81" spans="1:2" x14ac:dyDescent="0.2">
      <c r="A81" s="17" t="s">
        <v>558</v>
      </c>
      <c r="B81" s="17" t="s">
        <v>723</v>
      </c>
    </row>
    <row r="82" spans="1:2" x14ac:dyDescent="0.2">
      <c r="A82" s="17" t="s">
        <v>559</v>
      </c>
      <c r="B82" s="17" t="s">
        <v>724</v>
      </c>
    </row>
    <row r="83" spans="1:2" x14ac:dyDescent="0.2">
      <c r="A83" s="17" t="s">
        <v>560</v>
      </c>
      <c r="B83" s="17" t="s">
        <v>725</v>
      </c>
    </row>
    <row r="84" spans="1:2" x14ac:dyDescent="0.2">
      <c r="A84" s="17" t="s">
        <v>561</v>
      </c>
      <c r="B84" s="17" t="s">
        <v>726</v>
      </c>
    </row>
    <row r="85" spans="1:2" x14ac:dyDescent="0.2">
      <c r="A85" s="17" t="s">
        <v>562</v>
      </c>
      <c r="B85" s="17" t="s">
        <v>727</v>
      </c>
    </row>
    <row r="86" spans="1:2" x14ac:dyDescent="0.2">
      <c r="A86" s="17" t="s">
        <v>563</v>
      </c>
      <c r="B86" s="17" t="s">
        <v>728</v>
      </c>
    </row>
    <row r="87" spans="1:2" x14ac:dyDescent="0.2">
      <c r="A87" s="17" t="s">
        <v>564</v>
      </c>
      <c r="B87" s="17" t="s">
        <v>729</v>
      </c>
    </row>
    <row r="88" spans="1:2" x14ac:dyDescent="0.2">
      <c r="A88" s="17" t="s">
        <v>565</v>
      </c>
      <c r="B88" s="17" t="s">
        <v>730</v>
      </c>
    </row>
    <row r="89" spans="1:2" x14ac:dyDescent="0.2">
      <c r="A89" s="17"/>
    </row>
    <row r="90" spans="1:2" x14ac:dyDescent="0.2">
      <c r="A90" s="18" t="s">
        <v>822</v>
      </c>
      <c r="B90" s="17" t="s">
        <v>731</v>
      </c>
    </row>
    <row r="91" spans="1:2" x14ac:dyDescent="0.2">
      <c r="A91" s="17" t="s">
        <v>566</v>
      </c>
      <c r="B91" s="17" t="s">
        <v>732</v>
      </c>
    </row>
    <row r="92" spans="1:2" x14ac:dyDescent="0.2">
      <c r="A92" s="17" t="s">
        <v>567</v>
      </c>
      <c r="B92" s="17" t="s">
        <v>733</v>
      </c>
    </row>
    <row r="93" spans="1:2" x14ac:dyDescent="0.2">
      <c r="A93" s="17" t="s">
        <v>568</v>
      </c>
      <c r="B93" s="17" t="s">
        <v>734</v>
      </c>
    </row>
    <row r="94" spans="1:2" x14ac:dyDescent="0.2">
      <c r="A94" s="17" t="s">
        <v>569</v>
      </c>
      <c r="B94" s="17" t="s">
        <v>735</v>
      </c>
    </row>
    <row r="95" spans="1:2" x14ac:dyDescent="0.2">
      <c r="A95" s="17" t="s">
        <v>570</v>
      </c>
      <c r="B95" s="17" t="s">
        <v>736</v>
      </c>
    </row>
    <row r="96" spans="1:2" x14ac:dyDescent="0.2">
      <c r="A96" s="17" t="s">
        <v>571</v>
      </c>
      <c r="B96" s="17" t="s">
        <v>737</v>
      </c>
    </row>
    <row r="97" spans="1:2" x14ac:dyDescent="0.2">
      <c r="A97" s="17" t="s">
        <v>572</v>
      </c>
      <c r="B97" s="17" t="s">
        <v>738</v>
      </c>
    </row>
    <row r="98" spans="1:2" x14ac:dyDescent="0.2">
      <c r="A98" s="17" t="s">
        <v>573</v>
      </c>
      <c r="B98" s="17" t="s">
        <v>739</v>
      </c>
    </row>
    <row r="99" spans="1:2" x14ac:dyDescent="0.2">
      <c r="A99" s="17" t="s">
        <v>574</v>
      </c>
      <c r="B99" s="17" t="s">
        <v>740</v>
      </c>
    </row>
    <row r="100" spans="1:2" x14ac:dyDescent="0.2">
      <c r="A100" s="17" t="s">
        <v>575</v>
      </c>
      <c r="B100" s="17" t="s">
        <v>741</v>
      </c>
    </row>
    <row r="101" spans="1:2" x14ac:dyDescent="0.2">
      <c r="A101" s="17" t="s">
        <v>576</v>
      </c>
      <c r="B101" s="17" t="s">
        <v>742</v>
      </c>
    </row>
    <row r="102" spans="1:2" x14ac:dyDescent="0.2">
      <c r="A102" s="17" t="s">
        <v>577</v>
      </c>
      <c r="B102" s="17" t="s">
        <v>743</v>
      </c>
    </row>
    <row r="103" spans="1:2" x14ac:dyDescent="0.2">
      <c r="A103" s="17" t="s">
        <v>578</v>
      </c>
      <c r="B103" s="17" t="s">
        <v>744</v>
      </c>
    </row>
    <row r="104" spans="1:2" x14ac:dyDescent="0.2">
      <c r="A104" s="17" t="s">
        <v>579</v>
      </c>
      <c r="B104" s="17" t="s">
        <v>745</v>
      </c>
    </row>
    <row r="105" spans="1:2" x14ac:dyDescent="0.2">
      <c r="A105" s="17" t="s">
        <v>580</v>
      </c>
      <c r="B105" s="17" t="s">
        <v>746</v>
      </c>
    </row>
    <row r="106" spans="1:2" x14ac:dyDescent="0.2">
      <c r="A106" s="17" t="s">
        <v>581</v>
      </c>
      <c r="B106" s="17" t="s">
        <v>747</v>
      </c>
    </row>
    <row r="107" spans="1:2" x14ac:dyDescent="0.2">
      <c r="A107" s="17" t="s">
        <v>582</v>
      </c>
      <c r="B107" s="17" t="s">
        <v>748</v>
      </c>
    </row>
    <row r="108" spans="1:2" x14ac:dyDescent="0.2">
      <c r="A108" s="17" t="s">
        <v>583</v>
      </c>
      <c r="B108" s="17" t="s">
        <v>749</v>
      </c>
    </row>
    <row r="109" spans="1:2" x14ac:dyDescent="0.2">
      <c r="A109" s="17" t="s">
        <v>584</v>
      </c>
      <c r="B109" s="17" t="s">
        <v>750</v>
      </c>
    </row>
    <row r="110" spans="1:2" x14ac:dyDescent="0.2">
      <c r="A110" s="17" t="s">
        <v>585</v>
      </c>
      <c r="B110" s="17" t="s">
        <v>819</v>
      </c>
    </row>
    <row r="111" spans="1:2" x14ac:dyDescent="0.2">
      <c r="A111" s="17" t="s">
        <v>586</v>
      </c>
      <c r="B111" s="17" t="s">
        <v>751</v>
      </c>
    </row>
    <row r="112" spans="1:2" x14ac:dyDescent="0.2">
      <c r="A112" s="17" t="s">
        <v>587</v>
      </c>
      <c r="B112" s="17" t="s">
        <v>752</v>
      </c>
    </row>
    <row r="113" spans="1:2" x14ac:dyDescent="0.2">
      <c r="A113" s="17" t="s">
        <v>588</v>
      </c>
      <c r="B113" s="17" t="s">
        <v>753</v>
      </c>
    </row>
    <row r="114" spans="1:2" x14ac:dyDescent="0.2">
      <c r="A114" s="17" t="s">
        <v>589</v>
      </c>
      <c r="B114" s="17" t="s">
        <v>754</v>
      </c>
    </row>
    <row r="115" spans="1:2" x14ac:dyDescent="0.2">
      <c r="A115" s="17" t="s">
        <v>590</v>
      </c>
      <c r="B115" s="17" t="s">
        <v>755</v>
      </c>
    </row>
    <row r="116" spans="1:2" x14ac:dyDescent="0.2">
      <c r="A116" s="17" t="s">
        <v>591</v>
      </c>
      <c r="B116" s="17" t="s">
        <v>756</v>
      </c>
    </row>
    <row r="117" spans="1:2" x14ac:dyDescent="0.2">
      <c r="A117" s="17" t="s">
        <v>592</v>
      </c>
      <c r="B117" s="17" t="s">
        <v>757</v>
      </c>
    </row>
    <row r="118" spans="1:2" x14ac:dyDescent="0.2">
      <c r="A118" s="17" t="s">
        <v>593</v>
      </c>
      <c r="B118" s="17" t="s">
        <v>758</v>
      </c>
    </row>
    <row r="119" spans="1:2" x14ac:dyDescent="0.2">
      <c r="A119" s="17" t="s">
        <v>594</v>
      </c>
      <c r="B119" s="17" t="s">
        <v>759</v>
      </c>
    </row>
    <row r="120" spans="1:2" x14ac:dyDescent="0.2">
      <c r="A120" s="17" t="s">
        <v>595</v>
      </c>
      <c r="B120" s="17" t="s">
        <v>760</v>
      </c>
    </row>
    <row r="121" spans="1:2" x14ac:dyDescent="0.2">
      <c r="A121" s="17" t="s">
        <v>596</v>
      </c>
      <c r="B121" s="17" t="s">
        <v>761</v>
      </c>
    </row>
    <row r="122" spans="1:2" x14ac:dyDescent="0.2">
      <c r="A122" s="17" t="s">
        <v>597</v>
      </c>
      <c r="B122" s="17" t="s">
        <v>762</v>
      </c>
    </row>
    <row r="123" spans="1:2" x14ac:dyDescent="0.2">
      <c r="A123" s="17" t="s">
        <v>598</v>
      </c>
      <c r="B123" s="17" t="s">
        <v>763</v>
      </c>
    </row>
    <row r="124" spans="1:2" x14ac:dyDescent="0.2">
      <c r="A124" s="17"/>
    </row>
    <row r="125" spans="1:2" x14ac:dyDescent="0.2">
      <c r="A125" s="18" t="s">
        <v>821</v>
      </c>
      <c r="B125" s="17" t="s">
        <v>764</v>
      </c>
    </row>
    <row r="126" spans="1:2" x14ac:dyDescent="0.2">
      <c r="A126" s="17" t="s">
        <v>599</v>
      </c>
      <c r="B126" s="17" t="s">
        <v>765</v>
      </c>
    </row>
    <row r="127" spans="1:2" x14ac:dyDescent="0.2">
      <c r="A127" s="17" t="s">
        <v>600</v>
      </c>
      <c r="B127" s="17" t="s">
        <v>766</v>
      </c>
    </row>
    <row r="128" spans="1:2" x14ac:dyDescent="0.2">
      <c r="A128" s="17" t="s">
        <v>601</v>
      </c>
      <c r="B128" s="17" t="s">
        <v>767</v>
      </c>
    </row>
    <row r="129" spans="1:2" x14ac:dyDescent="0.2">
      <c r="A129" s="17" t="s">
        <v>602</v>
      </c>
      <c r="B129" s="17" t="s">
        <v>768</v>
      </c>
    </row>
    <row r="130" spans="1:2" x14ac:dyDescent="0.2">
      <c r="A130" s="17" t="s">
        <v>603</v>
      </c>
      <c r="B130" s="17" t="s">
        <v>769</v>
      </c>
    </row>
    <row r="131" spans="1:2" x14ac:dyDescent="0.2">
      <c r="A131" s="17" t="s">
        <v>604</v>
      </c>
      <c r="B131" s="17" t="s">
        <v>770</v>
      </c>
    </row>
    <row r="132" spans="1:2" x14ac:dyDescent="0.2">
      <c r="A132" s="17" t="s">
        <v>605</v>
      </c>
      <c r="B132" s="17" t="s">
        <v>771</v>
      </c>
    </row>
    <row r="133" spans="1:2" x14ac:dyDescent="0.2">
      <c r="A133" s="17" t="s">
        <v>606</v>
      </c>
      <c r="B133" s="17" t="s">
        <v>772</v>
      </c>
    </row>
    <row r="134" spans="1:2" x14ac:dyDescent="0.2">
      <c r="A134" s="17" t="s">
        <v>607</v>
      </c>
      <c r="B134" s="17" t="s">
        <v>773</v>
      </c>
    </row>
    <row r="135" spans="1:2" x14ac:dyDescent="0.2">
      <c r="A135" s="17" t="s">
        <v>608</v>
      </c>
      <c r="B135" s="17" t="s">
        <v>774</v>
      </c>
    </row>
    <row r="136" spans="1:2" x14ac:dyDescent="0.2">
      <c r="A136" s="17" t="s">
        <v>609</v>
      </c>
      <c r="B136" s="17" t="s">
        <v>775</v>
      </c>
    </row>
    <row r="137" spans="1:2" x14ac:dyDescent="0.2">
      <c r="A137" s="17" t="s">
        <v>610</v>
      </c>
      <c r="B137" s="17" t="s">
        <v>776</v>
      </c>
    </row>
    <row r="138" spans="1:2" x14ac:dyDescent="0.2">
      <c r="A138" s="17" t="s">
        <v>611</v>
      </c>
      <c r="B138" s="17" t="s">
        <v>777</v>
      </c>
    </row>
    <row r="139" spans="1:2" x14ac:dyDescent="0.2">
      <c r="A139" s="17" t="s">
        <v>612</v>
      </c>
      <c r="B139" s="17" t="s">
        <v>778</v>
      </c>
    </row>
    <row r="140" spans="1:2" x14ac:dyDescent="0.2">
      <c r="A140" s="17" t="s">
        <v>613</v>
      </c>
      <c r="B140" s="17" t="s">
        <v>779</v>
      </c>
    </row>
    <row r="141" spans="1:2" x14ac:dyDescent="0.2">
      <c r="A141" s="17" t="s">
        <v>614</v>
      </c>
      <c r="B141" s="17" t="s">
        <v>780</v>
      </c>
    </row>
    <row r="142" spans="1:2" x14ac:dyDescent="0.2">
      <c r="A142" s="17" t="s">
        <v>615</v>
      </c>
      <c r="B142" s="17" t="s">
        <v>781</v>
      </c>
    </row>
    <row r="143" spans="1:2" x14ac:dyDescent="0.2">
      <c r="A143" s="17" t="s">
        <v>616</v>
      </c>
      <c r="B143" s="17" t="s">
        <v>782</v>
      </c>
    </row>
    <row r="144" spans="1:2" x14ac:dyDescent="0.2">
      <c r="A144" s="17" t="s">
        <v>617</v>
      </c>
      <c r="B144" s="17" t="s">
        <v>783</v>
      </c>
    </row>
    <row r="145" spans="1:2" x14ac:dyDescent="0.2">
      <c r="A145" s="17" t="s">
        <v>618</v>
      </c>
      <c r="B145" s="17" t="s">
        <v>784</v>
      </c>
    </row>
    <row r="146" spans="1:2" x14ac:dyDescent="0.2">
      <c r="A146" s="17" t="s">
        <v>619</v>
      </c>
      <c r="B146" s="17" t="s">
        <v>785</v>
      </c>
    </row>
    <row r="147" spans="1:2" x14ac:dyDescent="0.2">
      <c r="A147" s="17" t="s">
        <v>620</v>
      </c>
      <c r="B147" s="17" t="s">
        <v>786</v>
      </c>
    </row>
    <row r="148" spans="1:2" x14ac:dyDescent="0.2">
      <c r="A148" s="17" t="s">
        <v>621</v>
      </c>
      <c r="B148" s="17" t="s">
        <v>787</v>
      </c>
    </row>
    <row r="149" spans="1:2" x14ac:dyDescent="0.2">
      <c r="A149" s="17" t="s">
        <v>622</v>
      </c>
      <c r="B149" s="17" t="s">
        <v>788</v>
      </c>
    </row>
    <row r="150" spans="1:2" x14ac:dyDescent="0.2">
      <c r="A150" s="17"/>
    </row>
    <row r="151" spans="1:2" x14ac:dyDescent="0.2">
      <c r="A151" s="18" t="s">
        <v>820</v>
      </c>
      <c r="B151" s="17" t="s">
        <v>789</v>
      </c>
    </row>
    <row r="152" spans="1:2" x14ac:dyDescent="0.2">
      <c r="A152" s="17" t="s">
        <v>623</v>
      </c>
      <c r="B152" s="17" t="s">
        <v>790</v>
      </c>
    </row>
    <row r="153" spans="1:2" x14ac:dyDescent="0.2">
      <c r="A153" s="17" t="s">
        <v>624</v>
      </c>
      <c r="B153" s="17" t="s">
        <v>791</v>
      </c>
    </row>
    <row r="154" spans="1:2" x14ac:dyDescent="0.2">
      <c r="A154" s="17" t="s">
        <v>625</v>
      </c>
      <c r="B154" s="17" t="s">
        <v>792</v>
      </c>
    </row>
    <row r="155" spans="1:2" x14ac:dyDescent="0.2">
      <c r="A155" s="17" t="s">
        <v>626</v>
      </c>
      <c r="B155" s="17" t="s">
        <v>793</v>
      </c>
    </row>
    <row r="156" spans="1:2" x14ac:dyDescent="0.2">
      <c r="A156" s="17" t="s">
        <v>627</v>
      </c>
      <c r="B156" s="17" t="s">
        <v>794</v>
      </c>
    </row>
    <row r="157" spans="1:2" x14ac:dyDescent="0.2">
      <c r="A157" s="17" t="s">
        <v>628</v>
      </c>
      <c r="B157" s="17" t="s">
        <v>795</v>
      </c>
    </row>
    <row r="158" spans="1:2" x14ac:dyDescent="0.2">
      <c r="A158" s="17" t="s">
        <v>629</v>
      </c>
      <c r="B158" s="17" t="s">
        <v>796</v>
      </c>
    </row>
    <row r="159" spans="1:2" x14ac:dyDescent="0.2">
      <c r="A159" s="17" t="s">
        <v>630</v>
      </c>
      <c r="B159" s="17" t="s">
        <v>797</v>
      </c>
    </row>
    <row r="160" spans="1:2" x14ac:dyDescent="0.2">
      <c r="A160" s="17" t="s">
        <v>631</v>
      </c>
      <c r="B160" s="17" t="s">
        <v>798</v>
      </c>
    </row>
    <row r="161" spans="1:2" x14ac:dyDescent="0.2">
      <c r="A161" s="17" t="s">
        <v>632</v>
      </c>
      <c r="B161" s="17" t="s">
        <v>799</v>
      </c>
    </row>
    <row r="162" spans="1:2" x14ac:dyDescent="0.2">
      <c r="A162" s="17" t="s">
        <v>633</v>
      </c>
      <c r="B162" s="17" t="s">
        <v>800</v>
      </c>
    </row>
    <row r="163" spans="1:2" x14ac:dyDescent="0.2">
      <c r="A163" s="17" t="s">
        <v>634</v>
      </c>
      <c r="B163" s="17" t="s">
        <v>801</v>
      </c>
    </row>
    <row r="164" spans="1:2" x14ac:dyDescent="0.2">
      <c r="A164" s="17" t="s">
        <v>635</v>
      </c>
      <c r="B164" s="17" t="s">
        <v>802</v>
      </c>
    </row>
    <row r="165" spans="1:2" x14ac:dyDescent="0.2">
      <c r="A165" s="17" t="s">
        <v>636</v>
      </c>
      <c r="B165" s="17" t="s">
        <v>803</v>
      </c>
    </row>
    <row r="166" spans="1:2" x14ac:dyDescent="0.2">
      <c r="A166" s="17" t="s">
        <v>637</v>
      </c>
      <c r="B166" s="17" t="s">
        <v>804</v>
      </c>
    </row>
    <row r="167" spans="1:2" x14ac:dyDescent="0.2">
      <c r="A167" s="17" t="s">
        <v>638</v>
      </c>
      <c r="B167" s="17" t="s">
        <v>805</v>
      </c>
    </row>
    <row r="168" spans="1:2" x14ac:dyDescent="0.2">
      <c r="A168" s="17" t="s">
        <v>639</v>
      </c>
      <c r="B168" s="17" t="s">
        <v>806</v>
      </c>
    </row>
    <row r="169" spans="1:2" x14ac:dyDescent="0.2">
      <c r="A169" s="17" t="s">
        <v>640</v>
      </c>
      <c r="B169" s="17" t="s">
        <v>807</v>
      </c>
    </row>
    <row r="170" spans="1:2" x14ac:dyDescent="0.2">
      <c r="A170" s="17" t="s">
        <v>641</v>
      </c>
      <c r="B170" s="17" t="s">
        <v>808</v>
      </c>
    </row>
    <row r="171" spans="1:2" x14ac:dyDescent="0.2">
      <c r="A171" s="17" t="s">
        <v>642</v>
      </c>
      <c r="B171" s="17" t="s">
        <v>809</v>
      </c>
    </row>
    <row r="172" spans="1:2" x14ac:dyDescent="0.2">
      <c r="A172" s="17" t="s">
        <v>643</v>
      </c>
      <c r="B172" s="17" t="s">
        <v>810</v>
      </c>
    </row>
    <row r="173" spans="1:2" x14ac:dyDescent="0.2">
      <c r="A173" s="17" t="s">
        <v>644</v>
      </c>
      <c r="B173" s="17" t="s">
        <v>811</v>
      </c>
    </row>
    <row r="174" spans="1:2" x14ac:dyDescent="0.2">
      <c r="A174" s="17" t="s">
        <v>645</v>
      </c>
      <c r="B174" s="17" t="s">
        <v>812</v>
      </c>
    </row>
    <row r="175" spans="1:2" x14ac:dyDescent="0.2">
      <c r="A175" s="17" t="s">
        <v>646</v>
      </c>
      <c r="B175" s="17" t="s">
        <v>813</v>
      </c>
    </row>
    <row r="176" spans="1:2" x14ac:dyDescent="0.2">
      <c r="A176" s="17" t="s">
        <v>647</v>
      </c>
      <c r="B176" s="17" t="s">
        <v>814</v>
      </c>
    </row>
    <row r="177" spans="1:2" x14ac:dyDescent="0.2">
      <c r="A177" s="17" t="s">
        <v>648</v>
      </c>
      <c r="B177" s="17" t="s">
        <v>815</v>
      </c>
    </row>
    <row r="178" spans="1:2" x14ac:dyDescent="0.2">
      <c r="A178" s="17" t="s">
        <v>649</v>
      </c>
      <c r="B178" s="17" t="s">
        <v>816</v>
      </c>
    </row>
    <row r="179" spans="1:2" x14ac:dyDescent="0.2">
      <c r="A179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2D82-1128-4D81-B5B5-B2589391AD74}">
  <dimension ref="A1:D40"/>
  <sheetViews>
    <sheetView zoomScale="130" zoomScaleNormal="130" workbookViewId="0">
      <selection activeCell="J18" sqref="J18"/>
    </sheetView>
  </sheetViews>
  <sheetFormatPr defaultRowHeight="14.25" x14ac:dyDescent="0.2"/>
  <cols>
    <col min="1" max="1" width="23.375" customWidth="1"/>
    <col min="3" max="3" width="20.375" bestFit="1" customWidth="1"/>
    <col min="4" max="4" width="20.5" bestFit="1" customWidth="1"/>
  </cols>
  <sheetData>
    <row r="1" spans="1:4" x14ac:dyDescent="0.2">
      <c r="A1" t="s">
        <v>16</v>
      </c>
      <c r="C1" t="str">
        <f>PROPER(A1)</f>
        <v>Aftercodecs</v>
      </c>
      <c r="D1" t="str">
        <f t="shared" ref="D1:D20" si="0">PROPER(A21)</f>
        <v>Motion Tools</v>
      </c>
    </row>
    <row r="2" spans="1:4" x14ac:dyDescent="0.2">
      <c r="A2" t="s">
        <v>40</v>
      </c>
      <c r="C2" t="str">
        <f t="shared" ref="C2:C20" si="1">PROPER(A2)</f>
        <v>Animation Composer</v>
      </c>
      <c r="D2" t="str">
        <f t="shared" si="0"/>
        <v>Newton</v>
      </c>
    </row>
    <row r="3" spans="1:4" x14ac:dyDescent="0.2">
      <c r="A3" t="s">
        <v>29</v>
      </c>
      <c r="C3" t="str">
        <f t="shared" si="1"/>
        <v>Autocrop</v>
      </c>
      <c r="D3" t="str">
        <f t="shared" si="0"/>
        <v>Optical Flares</v>
      </c>
    </row>
    <row r="4" spans="1:4" x14ac:dyDescent="0.2">
      <c r="A4" t="s">
        <v>46</v>
      </c>
      <c r="C4" t="str">
        <f t="shared" si="1"/>
        <v>Beat Edit</v>
      </c>
      <c r="D4" t="str">
        <f t="shared" si="0"/>
        <v>Overlord</v>
      </c>
    </row>
    <row r="5" spans="1:4" x14ac:dyDescent="0.2">
      <c r="A5" t="s">
        <v>1</v>
      </c>
      <c r="C5" t="str">
        <f t="shared" si="1"/>
        <v>Deep Glow</v>
      </c>
      <c r="D5" t="str">
        <f t="shared" si="0"/>
        <v>Pt_Textedit</v>
      </c>
    </row>
    <row r="6" spans="1:4" x14ac:dyDescent="0.2">
      <c r="A6" t="s">
        <v>33</v>
      </c>
      <c r="C6" t="str">
        <f t="shared" si="1"/>
        <v>Duik</v>
      </c>
      <c r="D6" t="str">
        <f t="shared" si="0"/>
        <v>Quick</v>
      </c>
    </row>
    <row r="7" spans="1:4" x14ac:dyDescent="0.2">
      <c r="A7" t="s">
        <v>20</v>
      </c>
      <c r="C7" t="str">
        <f t="shared" si="1"/>
        <v>E3D</v>
      </c>
      <c r="D7" t="str">
        <f t="shared" si="0"/>
        <v>Quick Menu</v>
      </c>
    </row>
    <row r="8" spans="1:4" x14ac:dyDescent="0.2">
      <c r="A8" t="s">
        <v>52</v>
      </c>
      <c r="C8" t="str">
        <f t="shared" si="1"/>
        <v>Ease Copy</v>
      </c>
      <c r="D8" t="str">
        <f t="shared" si="0"/>
        <v>Ray Dynamic Color</v>
      </c>
    </row>
    <row r="9" spans="1:4" x14ac:dyDescent="0.2">
      <c r="A9" t="s">
        <v>53</v>
      </c>
      <c r="C9" t="str">
        <f t="shared" si="1"/>
        <v>Explode Shape Layers</v>
      </c>
      <c r="D9" t="str">
        <f t="shared" si="0"/>
        <v>Saber</v>
      </c>
    </row>
    <row r="10" spans="1:4" x14ac:dyDescent="0.2">
      <c r="A10" t="s">
        <v>9</v>
      </c>
      <c r="C10" t="str">
        <f t="shared" si="1"/>
        <v>Expressionist</v>
      </c>
      <c r="D10" t="str">
        <f t="shared" si="0"/>
        <v>Slice It Up</v>
      </c>
    </row>
    <row r="11" spans="1:4" x14ac:dyDescent="0.2">
      <c r="A11" t="s">
        <v>26</v>
      </c>
      <c r="C11" t="str">
        <f t="shared" si="1"/>
        <v>Flow</v>
      </c>
      <c r="D11" t="str">
        <f t="shared" si="0"/>
        <v>Snap</v>
      </c>
    </row>
    <row r="12" spans="1:4" x14ac:dyDescent="0.2">
      <c r="A12" t="s">
        <v>24</v>
      </c>
      <c r="C12" t="str">
        <f t="shared" si="1"/>
        <v>Fx Console</v>
      </c>
      <c r="D12" t="str">
        <f t="shared" si="0"/>
        <v>Stardust</v>
      </c>
    </row>
    <row r="13" spans="1:4" x14ac:dyDescent="0.2">
      <c r="A13" t="s">
        <v>37</v>
      </c>
      <c r="C13" t="str">
        <f t="shared" si="1"/>
        <v>Gif Gun</v>
      </c>
      <c r="D13" t="str">
        <f t="shared" si="0"/>
        <v>Trapcode Suit</v>
      </c>
    </row>
    <row r="14" spans="1:4" x14ac:dyDescent="0.2">
      <c r="A14" t="s">
        <v>48</v>
      </c>
      <c r="C14" t="str">
        <f t="shared" si="1"/>
        <v>Handy Cam</v>
      </c>
      <c r="D14" t="str">
        <f t="shared" si="0"/>
        <v>True Comp Duplicator</v>
      </c>
    </row>
    <row r="15" spans="1:4" x14ac:dyDescent="0.2">
      <c r="A15" t="s">
        <v>45</v>
      </c>
      <c r="C15" t="str">
        <f t="shared" si="1"/>
        <v>Iexpression</v>
      </c>
      <c r="D15" t="str">
        <f t="shared" si="0"/>
        <v>Twitch</v>
      </c>
    </row>
    <row r="16" spans="1:4" x14ac:dyDescent="0.2">
      <c r="A16" t="s">
        <v>6</v>
      </c>
      <c r="C16" t="str">
        <f t="shared" si="1"/>
        <v>Kbar</v>
      </c>
      <c r="D16" t="str">
        <f t="shared" si="0"/>
        <v>Universal Audio</v>
      </c>
    </row>
    <row r="17" spans="1:4" x14ac:dyDescent="0.2">
      <c r="A17" t="s">
        <v>8</v>
      </c>
      <c r="C17" t="str">
        <f t="shared" si="1"/>
        <v>Label</v>
      </c>
      <c r="D17" t="str">
        <f t="shared" si="0"/>
        <v>Utility Box</v>
      </c>
    </row>
    <row r="18" spans="1:4" x14ac:dyDescent="0.2">
      <c r="A18" t="s">
        <v>39</v>
      </c>
      <c r="C18" t="str">
        <f t="shared" si="1"/>
        <v>Mercury</v>
      </c>
      <c r="D18" t="str">
        <f t="shared" si="0"/>
        <v>Watchover</v>
      </c>
    </row>
    <row r="19" spans="1:4" x14ac:dyDescent="0.2">
      <c r="A19" t="s">
        <v>11</v>
      </c>
      <c r="C19" t="str">
        <f t="shared" si="1"/>
        <v>Mocode</v>
      </c>
      <c r="D19" t="str">
        <f t="shared" si="0"/>
        <v>Zero Tangents</v>
      </c>
    </row>
    <row r="20" spans="1:4" x14ac:dyDescent="0.2">
      <c r="A20" t="s">
        <v>3</v>
      </c>
      <c r="C20" t="str">
        <f t="shared" si="1"/>
        <v>Motion 3</v>
      </c>
      <c r="D20" t="str">
        <f t="shared" si="0"/>
        <v>表达式修复</v>
      </c>
    </row>
    <row r="21" spans="1:4" x14ac:dyDescent="0.2">
      <c r="A21" t="s">
        <v>4</v>
      </c>
    </row>
    <row r="22" spans="1:4" x14ac:dyDescent="0.2">
      <c r="A22" t="s">
        <v>31</v>
      </c>
    </row>
    <row r="23" spans="1:4" x14ac:dyDescent="0.2">
      <c r="A23" t="s">
        <v>0</v>
      </c>
    </row>
    <row r="24" spans="1:4" x14ac:dyDescent="0.2">
      <c r="A24" t="s">
        <v>44</v>
      </c>
    </row>
    <row r="25" spans="1:4" x14ac:dyDescent="0.2">
      <c r="A25" t="s">
        <v>14</v>
      </c>
    </row>
    <row r="26" spans="1:4" x14ac:dyDescent="0.2">
      <c r="A26" t="s">
        <v>12</v>
      </c>
    </row>
    <row r="27" spans="1:4" x14ac:dyDescent="0.2">
      <c r="A27" t="s">
        <v>23</v>
      </c>
    </row>
    <row r="28" spans="1:4" x14ac:dyDescent="0.2">
      <c r="A28" t="s">
        <v>49</v>
      </c>
    </row>
    <row r="29" spans="1:4" x14ac:dyDescent="0.2">
      <c r="A29" t="s">
        <v>34</v>
      </c>
    </row>
    <row r="30" spans="1:4" x14ac:dyDescent="0.2">
      <c r="A30" t="s">
        <v>38</v>
      </c>
    </row>
    <row r="31" spans="1:4" x14ac:dyDescent="0.2">
      <c r="A31" t="s">
        <v>42</v>
      </c>
    </row>
    <row r="32" spans="1:4" x14ac:dyDescent="0.2">
      <c r="A32" t="s">
        <v>19</v>
      </c>
    </row>
    <row r="33" spans="1:1" x14ac:dyDescent="0.2">
      <c r="A33" t="s">
        <v>18</v>
      </c>
    </row>
    <row r="34" spans="1:1" x14ac:dyDescent="0.2">
      <c r="A34" t="s">
        <v>28</v>
      </c>
    </row>
    <row r="35" spans="1:1" x14ac:dyDescent="0.2">
      <c r="A35" t="s">
        <v>32</v>
      </c>
    </row>
    <row r="36" spans="1:1" x14ac:dyDescent="0.2">
      <c r="A36" t="s">
        <v>30</v>
      </c>
    </row>
    <row r="37" spans="1:1" x14ac:dyDescent="0.2">
      <c r="A37" t="s">
        <v>5</v>
      </c>
    </row>
    <row r="38" spans="1:1" x14ac:dyDescent="0.2">
      <c r="A38" t="s">
        <v>47</v>
      </c>
    </row>
    <row r="39" spans="1:1" x14ac:dyDescent="0.2">
      <c r="A39" t="s">
        <v>41</v>
      </c>
    </row>
    <row r="40" spans="1:1" x14ac:dyDescent="0.2">
      <c r="A40" t="s">
        <v>36</v>
      </c>
    </row>
  </sheetData>
  <sortState xmlns:xlrd2="http://schemas.microsoft.com/office/spreadsheetml/2017/richdata2" ref="A1:B64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subtild</vt:lpstr>
      <vt:lpstr>global-property</vt:lpstr>
      <vt:lpstr>变量名</vt:lpstr>
      <vt:lpstr>start screen</vt:lpstr>
      <vt:lpstr>Sheet1</vt:lpstr>
      <vt:lpstr>生成播放地址</vt:lpstr>
      <vt:lpstr>链接们</vt:lpstr>
      <vt:lpstr>Sheet5</vt:lpstr>
      <vt:lpstr>Sheet2</vt:lpstr>
      <vt:lpstr>Sheet3</vt:lpstr>
      <vt:lpstr>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2015-06-05T18:19:34Z</dcterms:created>
  <dcterms:modified xsi:type="dcterms:W3CDTF">2021-11-08T13:31:55Z</dcterms:modified>
</cp:coreProperties>
</file>