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00_Workspace\00_YTP_GoodProject\020_System\40_Design\"/>
    </mc:Choice>
  </mc:AlternateContent>
  <xr:revisionPtr revIDLastSave="0" documentId="13_ncr:1_{BCE6EA53-DC6E-4822-92A6-9BD1D4E5D9D7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1" l="1"/>
  <c r="L28" i="1"/>
  <c r="L30" i="1" s="1"/>
  <c r="L29" i="1"/>
  <c r="L31" i="1" s="1"/>
  <c r="D29" i="1"/>
  <c r="D33" i="1" s="1"/>
  <c r="E29" i="1"/>
  <c r="E31" i="1" s="1"/>
  <c r="F29" i="1"/>
  <c r="F31" i="1" s="1"/>
  <c r="G29" i="1"/>
  <c r="G31" i="1" s="1"/>
  <c r="H29" i="1"/>
  <c r="H31" i="1" s="1"/>
  <c r="I29" i="1"/>
  <c r="I31" i="1" s="1"/>
  <c r="J29" i="1"/>
  <c r="J31" i="1" s="1"/>
  <c r="K29" i="1"/>
  <c r="K31" i="1" s="1"/>
  <c r="E28" i="1"/>
  <c r="E30" i="1" s="1"/>
  <c r="F28" i="1"/>
  <c r="F30" i="1" s="1"/>
  <c r="G28" i="1"/>
  <c r="G30" i="1" s="1"/>
  <c r="H28" i="1"/>
  <c r="H30" i="1" s="1"/>
  <c r="I28" i="1"/>
  <c r="I30" i="1" s="1"/>
  <c r="J28" i="1"/>
  <c r="J30" i="1" s="1"/>
  <c r="K28" i="1"/>
  <c r="K30" i="1" s="1"/>
  <c r="D28" i="1"/>
  <c r="D30" i="1" s="1"/>
  <c r="O8" i="1"/>
  <c r="D17" i="1"/>
  <c r="F17" i="1" s="1"/>
  <c r="D18" i="1"/>
  <c r="E18" i="1" s="1"/>
  <c r="D16" i="1"/>
  <c r="E16" i="1" s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E7" i="1"/>
  <c r="D7" i="1"/>
  <c r="N30" i="1" l="1"/>
  <c r="O30" i="1" s="1"/>
  <c r="L32" i="1"/>
  <c r="L33" i="1"/>
  <c r="I32" i="1"/>
  <c r="D32" i="1"/>
  <c r="K32" i="1"/>
  <c r="K33" i="1"/>
  <c r="F16" i="1"/>
  <c r="J33" i="1"/>
  <c r="H33" i="1"/>
  <c r="J32" i="1"/>
  <c r="I33" i="1"/>
  <c r="G13" i="1"/>
  <c r="G33" i="1"/>
  <c r="G32" i="1"/>
  <c r="F33" i="1"/>
  <c r="H32" i="1"/>
  <c r="D31" i="1"/>
  <c r="F32" i="1"/>
  <c r="E33" i="1"/>
  <c r="E32" i="1"/>
  <c r="G12" i="1"/>
  <c r="G8" i="1"/>
  <c r="G14" i="1"/>
  <c r="G10" i="1"/>
  <c r="F18" i="1"/>
  <c r="E17" i="1"/>
  <c r="G11" i="1"/>
  <c r="G9" i="1"/>
  <c r="G7" i="1"/>
  <c r="N31" i="1" l="1"/>
  <c r="O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" authorId="0" shapeId="0" xr:uid="{D319BB4B-6548-4B87-BF5D-8AFBC5844F60}">
      <text>
        <r>
          <rPr>
            <sz val="9"/>
            <color indexed="81"/>
            <rFont val="Tahoma"/>
            <family val="2"/>
          </rPr>
          <t>prefix with"I_" represent Internal DID</t>
        </r>
      </text>
    </comment>
  </commentList>
</comments>
</file>

<file path=xl/sharedStrings.xml><?xml version="1.0" encoding="utf-8"?>
<sst xmlns="http://schemas.openxmlformats.org/spreadsheetml/2006/main" count="176" uniqueCount="90">
  <si>
    <t>Step1</t>
    <phoneticPr fontId="1" type="noConversion"/>
  </si>
  <si>
    <t>Step2</t>
    <phoneticPr fontId="1" type="noConversion"/>
  </si>
  <si>
    <t>Mode1</t>
    <phoneticPr fontId="1" type="noConversion"/>
  </si>
  <si>
    <t>Mode2</t>
  </si>
  <si>
    <t>Mode3</t>
  </si>
  <si>
    <t>Mode4</t>
  </si>
  <si>
    <t>Mode5</t>
  </si>
  <si>
    <t>Mode6</t>
  </si>
  <si>
    <t>Mode7</t>
  </si>
  <si>
    <t>Mode8</t>
  </si>
  <si>
    <t>ValueStep1</t>
    <phoneticPr fontId="1" type="noConversion"/>
  </si>
  <si>
    <t>ValueStep2</t>
    <phoneticPr fontId="1" type="noConversion"/>
  </si>
  <si>
    <t>Code</t>
    <phoneticPr fontId="1" type="noConversion"/>
  </si>
  <si>
    <t>Unsigned</t>
  </si>
  <si>
    <t>DID Range</t>
    <phoneticPr fontId="1" type="noConversion"/>
  </si>
  <si>
    <t>DID</t>
    <phoneticPr fontId="1" type="noConversion"/>
  </si>
  <si>
    <t>Name</t>
    <phoneticPr fontId="1" type="noConversion"/>
  </si>
  <si>
    <t>R/W</t>
    <phoneticPr fontId="1" type="noConversion"/>
  </si>
  <si>
    <t>SAL</t>
    <phoneticPr fontId="1" type="noConversion"/>
  </si>
  <si>
    <t>Length</t>
    <phoneticPr fontId="1" type="noConversion"/>
  </si>
  <si>
    <t>Byte</t>
    <phoneticPr fontId="1" type="noConversion"/>
  </si>
  <si>
    <t>Bit</t>
    <phoneticPr fontId="1" type="noConversion"/>
  </si>
  <si>
    <t>Sub Data Name</t>
    <phoneticPr fontId="1" type="noConversion"/>
  </si>
  <si>
    <t>Range</t>
  </si>
  <si>
    <t>Default</t>
  </si>
  <si>
    <t>Conversion</t>
    <phoneticPr fontId="1" type="noConversion"/>
  </si>
  <si>
    <t>Resolution</t>
    <phoneticPr fontId="1" type="noConversion"/>
  </si>
  <si>
    <t>Offset</t>
    <phoneticPr fontId="1" type="noConversion"/>
  </si>
  <si>
    <t>Unit</t>
    <phoneticPr fontId="1" type="noConversion"/>
  </si>
  <si>
    <t>Data Type</t>
    <phoneticPr fontId="1" type="noConversion"/>
  </si>
  <si>
    <t>Storage position</t>
  </si>
  <si>
    <t>Notes</t>
  </si>
  <si>
    <t>FD00-FD3F</t>
    <phoneticPr fontId="1" type="noConversion"/>
  </si>
  <si>
    <t>0xFD00</t>
  </si>
  <si>
    <t>R/-</t>
    <phoneticPr fontId="1" type="noConversion"/>
  </si>
  <si>
    <t>All</t>
    <phoneticPr fontId="1" type="noConversion"/>
  </si>
  <si>
    <t>0 - 100</t>
  </si>
  <si>
    <t>Linear</t>
    <phoneticPr fontId="1" type="noConversion"/>
  </si>
  <si>
    <t>-</t>
    <phoneticPr fontId="1" type="noConversion"/>
  </si>
  <si>
    <t>Unsigned</t>
    <phoneticPr fontId="1" type="noConversion"/>
  </si>
  <si>
    <t>0xFD01</t>
  </si>
  <si>
    <t>S/-</t>
  </si>
  <si>
    <t>FEF0-FEFF</t>
    <phoneticPr fontId="1" type="noConversion"/>
  </si>
  <si>
    <t>0xFEF0</t>
  </si>
  <si>
    <t>R/-</t>
  </si>
  <si>
    <t>0 - 14</t>
    <phoneticPr fontId="1" type="noConversion"/>
  </si>
  <si>
    <t>project name</t>
    <phoneticPr fontId="1" type="noConversion"/>
  </si>
  <si>
    <t>ASCII</t>
    <phoneticPr fontId="1" type="noConversion"/>
  </si>
  <si>
    <t>ROM</t>
  </si>
  <si>
    <t>15 - 17</t>
    <phoneticPr fontId="1" type="noConversion"/>
  </si>
  <si>
    <t>internal version</t>
    <phoneticPr fontId="1" type="noConversion"/>
  </si>
  <si>
    <t>0xFEF1</t>
  </si>
  <si>
    <t>All</t>
  </si>
  <si>
    <t>-</t>
  </si>
  <si>
    <t>YT_ModePosition</t>
  </si>
  <si>
    <t>modeNum</t>
  </si>
  <si>
    <t>firstPosition</t>
  </si>
  <si>
    <t>secondPosition</t>
  </si>
  <si>
    <t>0 - 65535</t>
  </si>
  <si>
    <t>0</t>
  </si>
  <si>
    <t>[#0]0</t>
  </si>
  <si>
    <t>EEPROM</t>
  </si>
  <si>
    <t>YT_ModePositionSet</t>
  </si>
  <si>
    <t>-/W</t>
  </si>
  <si>
    <t>-/-</t>
  </si>
  <si>
    <t>2-3</t>
  </si>
  <si>
    <t>positionIndex</t>
  </si>
  <si>
    <t>position</t>
  </si>
  <si>
    <t>Enum</t>
  </si>
  <si>
    <t>0 - 1</t>
  </si>
  <si>
    <t>0 - 20</t>
  </si>
  <si>
    <t>[#0]1</t>
  </si>
  <si>
    <t>[#0]2-3</t>
  </si>
  <si>
    <t>[#0]4-5</t>
  </si>
  <si>
    <t>[#1-49] * 6</t>
  </si>
  <si>
    <t>120</t>
  </si>
  <si>
    <t>2</t>
  </si>
  <si>
    <t>same</t>
  </si>
  <si>
    <t>activeStatus</t>
  </si>
  <si>
    <t>0-1</t>
  </si>
  <si>
    <t>0:Disable
1:Enable</t>
  </si>
  <si>
    <t>YT_APP_SW_Version</t>
  </si>
  <si>
    <t>YT_FBL_SW_Version</t>
  </si>
  <si>
    <t>0xFD02</t>
  </si>
  <si>
    <t>YT_ModeActive</t>
  </si>
  <si>
    <t>4</t>
  </si>
  <si>
    <t>YT-GoodProject</t>
  </si>
  <si>
    <t>1.0</t>
  </si>
  <si>
    <t>First</t>
    <phoneticPr fontId="1" type="noConversion"/>
  </si>
  <si>
    <t>Second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</si>
</sst>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7"/>
      <name val="Small Fonts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14"/>
      <color theme="1"/>
      <name val="Calibri"/>
      <family val="3"/>
      <charset val="134"/>
      <scheme val="minor"/>
    </font>
    <font>
      <b/>
      <sz val="14"/>
      <color rgb="FFFF0000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1" borderId="1" applyFill="0" applyBorder="0" applyAlignment="0" applyProtection="0"/>
  </cellStyleXfs>
  <cellXfs count="19">
    <xf numFmtId="0" fontId="0" fillId="0" borderId="0" xfId="0"/>
    <xf numFmtId="49" fontId="4" fillId="0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4" fillId="0" borderId="2" xfId="0" quotePrefix="1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/>
    <xf numFmtId="49" fontId="4" fillId="0" borderId="2" xfId="0" applyNumberFormat="1" applyFont="1" applyFill="1" applyBorder="1"/>
    <xf numFmtId="49" fontId="4" fillId="0" borderId="2" xfId="0" applyNumberFormat="1" applyFont="1" applyFill="1" applyBorder="1" applyAlignment="1">
      <alignment horizontal="left" vertical="center"/>
    </xf>
    <xf numFmtId="49" fontId="4" fillId="0" borderId="2" xfId="0" quotePrefix="1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 wrapText="1"/>
    </xf>
    <xf numFmtId="0" fontId="0" fillId="3" borderId="2" xfId="0" applyFill="1" applyBorder="1"/>
    <xf numFmtId="0" fontId="0" fillId="0" borderId="2" xfId="0" applyBorder="1"/>
    <xf numFmtId="0" fontId="0" fillId="4" borderId="2" xfId="0" applyFill="1" applyBorder="1" applyAlignment="1">
      <alignment horizontal="left"/>
    </xf>
    <xf numFmtId="0" fontId="7" fillId="9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</cellXfs>
  <cellStyles count="2">
    <cellStyle name="Normal" xfId="0" builtinId="0"/>
    <cellStyle name="PIDs" xfId="1" xr:uid="{A966D7FC-5586-4BC6-B479-724B0B0D42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40"/>
  <sheetViews>
    <sheetView tabSelected="1" topLeftCell="A13" workbookViewId="0">
      <selection activeCell="G35" sqref="G35"/>
    </sheetView>
  </sheetViews>
  <sheetFormatPr defaultRowHeight="14.5"/>
  <cols>
    <col min="5" max="5" width="10" bestFit="1" customWidth="1"/>
    <col min="14" max="14" width="13.7265625" customWidth="1"/>
    <col min="15" max="15" width="77.453125" bestFit="1" customWidth="1"/>
  </cols>
  <sheetData>
    <row r="6" spans="1:15">
      <c r="B6" t="s">
        <v>0</v>
      </c>
      <c r="C6" t="s">
        <v>1</v>
      </c>
      <c r="D6" t="s">
        <v>10</v>
      </c>
      <c r="E6" t="s">
        <v>11</v>
      </c>
      <c r="G6" t="s">
        <v>12</v>
      </c>
    </row>
    <row r="7" spans="1:15">
      <c r="A7" t="s">
        <v>2</v>
      </c>
      <c r="B7">
        <v>100</v>
      </c>
      <c r="C7">
        <v>20</v>
      </c>
      <c r="D7">
        <f>ROUND(40950*B7/340,0)</f>
        <v>12044</v>
      </c>
      <c r="E7">
        <f>ROUND(40950*C7/340,0)</f>
        <v>2409</v>
      </c>
      <c r="G7" t="str">
        <f>"  {" &amp; D7 &amp; ", " &amp; E7 &amp;"},  /* First step is " &amp; B7 &amp; " Second step is " &amp;C7 &amp; " */"</f>
        <v xml:space="preserve">  {12044, 2409},  /* First step is 100 Second step is 20 */</v>
      </c>
      <c r="N7">
        <v>340</v>
      </c>
      <c r="O7">
        <v>40950</v>
      </c>
    </row>
    <row r="8" spans="1:15">
      <c r="A8" t="s">
        <v>3</v>
      </c>
      <c r="B8">
        <v>300</v>
      </c>
      <c r="C8">
        <v>30</v>
      </c>
      <c r="D8">
        <f t="shared" ref="D8:D14" si="0">ROUND(40950*B8/340,0)</f>
        <v>36132</v>
      </c>
      <c r="E8">
        <f t="shared" ref="E8:E14" si="1">ROUND(40950*C8/340,0)</f>
        <v>3613</v>
      </c>
      <c r="G8" t="str">
        <f t="shared" ref="G8:G14" si="2">"  {" &amp; D8 &amp; ", " &amp; E8 &amp;"},  /* First step is " &amp; B8 &amp; " Second step is " &amp;C8 &amp; " */"</f>
        <v xml:space="preserve">  {36132, 3613},  /* First step is 300 Second step is 30 */</v>
      </c>
      <c r="N8">
        <v>360</v>
      </c>
      <c r="O8">
        <f>N8*O7/N7</f>
        <v>43358.823529411762</v>
      </c>
    </row>
    <row r="9" spans="1:15">
      <c r="A9" t="s">
        <v>4</v>
      </c>
      <c r="B9">
        <v>200</v>
      </c>
      <c r="C9">
        <v>50</v>
      </c>
      <c r="D9">
        <f t="shared" si="0"/>
        <v>24088</v>
      </c>
      <c r="E9">
        <f t="shared" si="1"/>
        <v>6022</v>
      </c>
      <c r="G9" t="str">
        <f t="shared" si="2"/>
        <v xml:space="preserve">  {24088, 6022},  /* First step is 200 Second step is 50 */</v>
      </c>
    </row>
    <row r="10" spans="1:15">
      <c r="A10" t="s">
        <v>5</v>
      </c>
      <c r="B10">
        <v>110</v>
      </c>
      <c r="C10">
        <v>80</v>
      </c>
      <c r="D10">
        <f t="shared" si="0"/>
        <v>13249</v>
      </c>
      <c r="E10">
        <f t="shared" si="1"/>
        <v>9635</v>
      </c>
      <c r="G10" t="str">
        <f t="shared" si="2"/>
        <v xml:space="preserve">  {13249, 9635},  /* First step is 110 Second step is 80 */</v>
      </c>
    </row>
    <row r="11" spans="1:15">
      <c r="A11" t="s">
        <v>6</v>
      </c>
      <c r="B11">
        <v>320</v>
      </c>
      <c r="C11">
        <v>250</v>
      </c>
      <c r="D11">
        <f t="shared" si="0"/>
        <v>38541</v>
      </c>
      <c r="E11">
        <f t="shared" si="1"/>
        <v>30110</v>
      </c>
      <c r="G11" t="str">
        <f t="shared" si="2"/>
        <v xml:space="preserve">  {38541, 30110},  /* First step is 320 Second step is 250 */</v>
      </c>
    </row>
    <row r="12" spans="1:15">
      <c r="A12" t="s">
        <v>7</v>
      </c>
      <c r="B12">
        <v>320</v>
      </c>
      <c r="C12">
        <v>50</v>
      </c>
      <c r="D12">
        <f t="shared" si="0"/>
        <v>38541</v>
      </c>
      <c r="E12">
        <f t="shared" si="1"/>
        <v>6022</v>
      </c>
      <c r="G12" t="str">
        <f t="shared" si="2"/>
        <v xml:space="preserve">  {38541, 6022},  /* First step is 320 Second step is 50 */</v>
      </c>
    </row>
    <row r="13" spans="1:15">
      <c r="A13" t="s">
        <v>8</v>
      </c>
      <c r="B13">
        <v>270</v>
      </c>
      <c r="C13">
        <v>180</v>
      </c>
      <c r="D13">
        <f t="shared" si="0"/>
        <v>32519</v>
      </c>
      <c r="E13">
        <f t="shared" si="1"/>
        <v>21679</v>
      </c>
      <c r="G13" t="str">
        <f t="shared" si="2"/>
        <v xml:space="preserve">  {32519, 21679},  /* First step is 270 Second step is 180 */</v>
      </c>
    </row>
    <row r="14" spans="1:15">
      <c r="A14" t="s">
        <v>9</v>
      </c>
      <c r="B14">
        <v>200</v>
      </c>
      <c r="C14">
        <v>80</v>
      </c>
      <c r="D14">
        <f t="shared" si="0"/>
        <v>24088</v>
      </c>
      <c r="E14">
        <f t="shared" si="1"/>
        <v>9635</v>
      </c>
      <c r="G14" t="str">
        <f t="shared" si="2"/>
        <v xml:space="preserve">  {24088, 9635},  /* First step is 200 Second step is 80 */</v>
      </c>
    </row>
    <row r="16" spans="1:15">
      <c r="C16">
        <v>100</v>
      </c>
      <c r="D16">
        <f>ROUND(40950*C16/340,0)</f>
        <v>12044</v>
      </c>
      <c r="E16">
        <f>ROUND(D16/10,0)</f>
        <v>1204</v>
      </c>
      <c r="F16" t="str">
        <f>DEC2HEX(ROUND(D16/10,0))</f>
        <v>4B4</v>
      </c>
    </row>
    <row r="17" spans="3:15">
      <c r="C17">
        <v>180</v>
      </c>
      <c r="D17">
        <f t="shared" ref="D17:D18" si="3">ROUND(40950*C17/340,0)</f>
        <v>21679</v>
      </c>
      <c r="E17">
        <f t="shared" ref="E17:E18" si="4">ROUND(D17/10,0)</f>
        <v>2168</v>
      </c>
      <c r="F17" t="str">
        <f t="shared" ref="F17:F18" si="5">DEC2HEX(ROUND(D17/10,0))</f>
        <v>878</v>
      </c>
    </row>
    <row r="18" spans="3:15">
      <c r="C18">
        <v>460</v>
      </c>
      <c r="D18">
        <f t="shared" si="3"/>
        <v>55403</v>
      </c>
      <c r="E18">
        <f t="shared" si="4"/>
        <v>5540</v>
      </c>
      <c r="F18" t="str">
        <f t="shared" si="5"/>
        <v>15A4</v>
      </c>
    </row>
    <row r="25" spans="3:15">
      <c r="C25" s="11"/>
      <c r="D25" s="12">
        <v>0</v>
      </c>
      <c r="E25" s="12">
        <v>1</v>
      </c>
      <c r="F25" s="12">
        <v>2</v>
      </c>
      <c r="G25" s="12">
        <v>3</v>
      </c>
      <c r="H25" s="12">
        <v>4</v>
      </c>
      <c r="I25" s="12">
        <v>5</v>
      </c>
      <c r="J25" s="12">
        <v>6</v>
      </c>
      <c r="K25" s="12">
        <v>7</v>
      </c>
      <c r="L25" s="12">
        <v>8</v>
      </c>
    </row>
    <row r="26" spans="3:15" ht="18.5">
      <c r="C26" s="11" t="s">
        <v>88</v>
      </c>
      <c r="D26" s="13">
        <v>200</v>
      </c>
      <c r="E26" s="13">
        <v>230</v>
      </c>
      <c r="F26" s="13">
        <v>200</v>
      </c>
      <c r="G26" s="13">
        <v>80</v>
      </c>
      <c r="H26" s="13">
        <v>230</v>
      </c>
      <c r="I26" s="13">
        <v>250</v>
      </c>
      <c r="J26" s="13">
        <v>200</v>
      </c>
      <c r="K26" s="13">
        <v>150.5</v>
      </c>
      <c r="L26" s="13">
        <v>180.8</v>
      </c>
    </row>
    <row r="27" spans="3:15" ht="18.5">
      <c r="C27" s="11" t="s">
        <v>89</v>
      </c>
      <c r="D27" s="13">
        <v>100</v>
      </c>
      <c r="E27" s="13">
        <v>130</v>
      </c>
      <c r="F27" s="13">
        <v>150</v>
      </c>
      <c r="G27" s="13">
        <v>80</v>
      </c>
      <c r="H27" s="13">
        <v>80</v>
      </c>
      <c r="I27" s="13">
        <v>200</v>
      </c>
      <c r="J27" s="13">
        <v>50</v>
      </c>
      <c r="K27" s="13">
        <v>70</v>
      </c>
      <c r="L27" s="13">
        <v>80.8</v>
      </c>
    </row>
    <row r="28" spans="3:15">
      <c r="C28" s="11" t="s">
        <v>88</v>
      </c>
      <c r="D28" s="14">
        <f>ROUND(40950*D26/340,0)</f>
        <v>24088</v>
      </c>
      <c r="E28" s="14">
        <f t="shared" ref="E28:K29" si="6">ROUND(40950*E26/340,0)</f>
        <v>27701</v>
      </c>
      <c r="F28" s="14">
        <f t="shared" si="6"/>
        <v>24088</v>
      </c>
      <c r="G28" s="14">
        <f t="shared" si="6"/>
        <v>9635</v>
      </c>
      <c r="H28" s="14">
        <f t="shared" si="6"/>
        <v>27701</v>
      </c>
      <c r="I28" s="14">
        <f t="shared" si="6"/>
        <v>30110</v>
      </c>
      <c r="J28" s="14">
        <f t="shared" si="6"/>
        <v>24088</v>
      </c>
      <c r="K28" s="14">
        <f t="shared" si="6"/>
        <v>18126</v>
      </c>
      <c r="L28" s="14">
        <f t="shared" ref="L28" si="7">ROUND(40950*L26/340,0)</f>
        <v>21776</v>
      </c>
    </row>
    <row r="29" spans="3:15">
      <c r="C29" s="11" t="s">
        <v>89</v>
      </c>
      <c r="D29" s="14">
        <f>ROUND(40950*D27/340,0)</f>
        <v>12044</v>
      </c>
      <c r="E29" s="14">
        <f t="shared" si="6"/>
        <v>15657</v>
      </c>
      <c r="F29" s="14">
        <f t="shared" si="6"/>
        <v>18066</v>
      </c>
      <c r="G29" s="14">
        <f t="shared" si="6"/>
        <v>9635</v>
      </c>
      <c r="H29" s="14">
        <f t="shared" si="6"/>
        <v>9635</v>
      </c>
      <c r="I29" s="14">
        <f t="shared" si="6"/>
        <v>24088</v>
      </c>
      <c r="J29" s="14">
        <f t="shared" si="6"/>
        <v>6022</v>
      </c>
      <c r="K29" s="14">
        <f t="shared" si="6"/>
        <v>8431</v>
      </c>
      <c r="L29" s="14">
        <f t="shared" ref="L29" si="8">ROUND(40950*L27/340,0)</f>
        <v>9732</v>
      </c>
    </row>
    <row r="30" spans="3:15" ht="18.5">
      <c r="C30" s="11" t="s">
        <v>88</v>
      </c>
      <c r="D30" s="15">
        <f>ROUND(D28/10,0)</f>
        <v>2409</v>
      </c>
      <c r="E30" s="15">
        <f t="shared" ref="E30:K31" si="9">ROUND(E28/10,0)</f>
        <v>2770</v>
      </c>
      <c r="F30" s="15">
        <f t="shared" si="9"/>
        <v>2409</v>
      </c>
      <c r="G30" s="15">
        <f t="shared" si="9"/>
        <v>964</v>
      </c>
      <c r="H30" s="15">
        <f t="shared" si="9"/>
        <v>2770</v>
      </c>
      <c r="I30" s="15">
        <f t="shared" si="9"/>
        <v>3011</v>
      </c>
      <c r="J30" s="15">
        <f t="shared" si="9"/>
        <v>2409</v>
      </c>
      <c r="K30" s="15">
        <f t="shared" si="9"/>
        <v>1813</v>
      </c>
      <c r="L30" s="15">
        <f t="shared" ref="L30" si="10">ROUND(L28/10,0)</f>
        <v>2178</v>
      </c>
      <c r="N30" t="str">
        <f>D30&amp;", "&amp;E30&amp;", "&amp;F30&amp;", "&amp;G30&amp;", "&amp;H30&amp;", "&amp;I30&amp;", "&amp;J30&amp;", "&amp;K30&amp;", "&amp;L30</f>
        <v>2409, 2770, 2409, 964, 2770, 3011, 2409, 1813, 2178</v>
      </c>
      <c r="O30" s="10" t="str">
        <f>"word calibration"&amp;C30&amp;"PosArray[9] = {"&amp;N30&amp;"};"</f>
        <v>word calibrationFirstPosArray[9] = {2409, 2770, 2409, 964, 2770, 3011, 2409, 1813, 2178};</v>
      </c>
    </row>
    <row r="31" spans="3:15" ht="18.5">
      <c r="C31" s="11" t="s">
        <v>89</v>
      </c>
      <c r="D31" s="16">
        <f>ROUND(D29/10,0)</f>
        <v>1204</v>
      </c>
      <c r="E31" s="16">
        <f t="shared" si="9"/>
        <v>1566</v>
      </c>
      <c r="F31" s="16">
        <f t="shared" si="9"/>
        <v>1807</v>
      </c>
      <c r="G31" s="16">
        <f t="shared" si="9"/>
        <v>964</v>
      </c>
      <c r="H31" s="16">
        <f t="shared" si="9"/>
        <v>964</v>
      </c>
      <c r="I31" s="16">
        <f t="shared" si="9"/>
        <v>2409</v>
      </c>
      <c r="J31" s="16">
        <f t="shared" si="9"/>
        <v>602</v>
      </c>
      <c r="K31" s="16">
        <f t="shared" si="9"/>
        <v>843</v>
      </c>
      <c r="L31" s="16">
        <f t="shared" ref="L31" si="11">ROUND(L29/10,0)</f>
        <v>973</v>
      </c>
      <c r="N31" t="str">
        <f>D31&amp;", "&amp;E31&amp;", "&amp;F31&amp;", "&amp;G31&amp;", "&amp;H31&amp;", "&amp;I31&amp;", "&amp;J31&amp;", "&amp;K31&amp;", "&amp;L31</f>
        <v>1204, 1566, 1807, 964, 964, 2409, 602, 843, 973</v>
      </c>
      <c r="O31" s="10" t="str">
        <f>"word calibration"&amp;C31&amp;"PosArray[9] = {"&amp;N31&amp;"};"</f>
        <v>word calibrationSecondPosArray[9] = {1204, 1566, 1807, 964, 964, 2409, 602, 843, 973};</v>
      </c>
    </row>
    <row r="32" spans="3:15">
      <c r="C32" s="11" t="s">
        <v>88</v>
      </c>
      <c r="D32" s="17" t="str">
        <f>DEC2HEX(ROUND(D28/10,0))</f>
        <v>969</v>
      </c>
      <c r="E32" s="17" t="str">
        <f t="shared" ref="E32:K32" si="12">DEC2HEX(ROUND(E28/10,0))</f>
        <v>AD2</v>
      </c>
      <c r="F32" s="17" t="str">
        <f t="shared" si="12"/>
        <v>969</v>
      </c>
      <c r="G32" s="17" t="str">
        <f t="shared" si="12"/>
        <v>3C4</v>
      </c>
      <c r="H32" s="17" t="str">
        <f t="shared" si="12"/>
        <v>AD2</v>
      </c>
      <c r="I32" s="17" t="str">
        <f t="shared" si="12"/>
        <v>BC3</v>
      </c>
      <c r="J32" s="17" t="str">
        <f t="shared" si="12"/>
        <v>969</v>
      </c>
      <c r="K32" s="17" t="str">
        <f t="shared" si="12"/>
        <v>715</v>
      </c>
      <c r="L32" s="17" t="str">
        <f t="shared" ref="L32" si="13">DEC2HEX(ROUND(L28/10,0))</f>
        <v>882</v>
      </c>
    </row>
    <row r="33" spans="3:12">
      <c r="C33" s="11" t="s">
        <v>89</v>
      </c>
      <c r="D33" s="18" t="str">
        <f>DEC2HEX(ROUND(D29/10,0))</f>
        <v>4B4</v>
      </c>
      <c r="E33" s="18" t="str">
        <f t="shared" ref="E33:K33" si="14">DEC2HEX(ROUND(E29/10,0))</f>
        <v>61E</v>
      </c>
      <c r="F33" s="18" t="str">
        <f t="shared" si="14"/>
        <v>70F</v>
      </c>
      <c r="G33" s="18" t="str">
        <f t="shared" si="14"/>
        <v>3C4</v>
      </c>
      <c r="H33" s="18" t="str">
        <f t="shared" si="14"/>
        <v>3C4</v>
      </c>
      <c r="I33" s="18" t="str">
        <f t="shared" si="14"/>
        <v>969</v>
      </c>
      <c r="J33" s="18" t="str">
        <f t="shared" si="14"/>
        <v>25A</v>
      </c>
      <c r="K33" s="18" t="str">
        <f t="shared" si="14"/>
        <v>34B</v>
      </c>
      <c r="L33" s="18" t="str">
        <f t="shared" ref="L33" si="15">DEC2HEX(ROUND(L29/10,0))</f>
        <v>3CD</v>
      </c>
    </row>
    <row r="39" spans="3:12">
      <c r="E39">
        <v>10</v>
      </c>
      <c r="F39">
        <f>E39*F40/E40</f>
        <v>0.83028083028083033</v>
      </c>
    </row>
    <row r="40" spans="3:12">
      <c r="E40">
        <v>4095</v>
      </c>
      <c r="F40">
        <v>340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F32A-9B3A-4F81-AD96-0784476499BF}">
  <dimension ref="A2:R23"/>
  <sheetViews>
    <sheetView workbookViewId="0">
      <selection activeCell="C27" sqref="C27"/>
    </sheetView>
  </sheetViews>
  <sheetFormatPr defaultColWidth="8.7265625" defaultRowHeight="14.5"/>
  <cols>
    <col min="1" max="1" width="11.08984375" style="3" customWidth="1"/>
    <col min="2" max="2" width="9" style="3"/>
    <col min="3" max="3" width="49.6328125" style="3" bestFit="1" customWidth="1"/>
    <col min="4" max="4" width="5.26953125" style="3" bestFit="1" customWidth="1"/>
    <col min="5" max="5" width="5" style="3" bestFit="1" customWidth="1"/>
    <col min="6" max="6" width="7.7265625" style="3" bestFit="1" customWidth="1"/>
    <col min="7" max="7" width="10.453125" style="3" bestFit="1" customWidth="1"/>
    <col min="8" max="8" width="6.36328125" style="3" customWidth="1"/>
    <col min="9" max="9" width="26.90625" style="3" customWidth="1"/>
    <col min="10" max="10" width="12.7265625" style="3" customWidth="1"/>
    <col min="11" max="11" width="17.6328125" style="3" bestFit="1" customWidth="1"/>
    <col min="12" max="12" width="11.453125" style="3" bestFit="1" customWidth="1"/>
    <col min="13" max="13" width="12.08984375" style="3" customWidth="1"/>
    <col min="14" max="14" width="9.6328125" style="3" customWidth="1"/>
    <col min="15" max="15" width="11.36328125" style="3" customWidth="1"/>
    <col min="16" max="16" width="17.7265625" style="3" customWidth="1"/>
    <col min="17" max="17" width="16.7265625" style="3" customWidth="1"/>
    <col min="18" max="18" width="82.08984375" style="3" customWidth="1"/>
    <col min="19" max="16384" width="8.7265625" style="3"/>
  </cols>
  <sheetData>
    <row r="2" spans="1:18">
      <c r="A2" s="5" t="s">
        <v>14</v>
      </c>
      <c r="B2" s="5" t="s">
        <v>15</v>
      </c>
      <c r="C2" s="5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</row>
    <row r="3" spans="1:18">
      <c r="A3" s="6" t="s">
        <v>32</v>
      </c>
      <c r="B3" s="6" t="s">
        <v>33</v>
      </c>
      <c r="C3" s="6" t="s">
        <v>54</v>
      </c>
      <c r="D3" s="1" t="s">
        <v>34</v>
      </c>
      <c r="E3" s="1" t="s">
        <v>64</v>
      </c>
      <c r="F3" s="1" t="s">
        <v>75</v>
      </c>
      <c r="G3" s="1" t="s">
        <v>60</v>
      </c>
      <c r="H3" s="1" t="s">
        <v>52</v>
      </c>
      <c r="I3" s="1" t="s">
        <v>55</v>
      </c>
      <c r="J3" s="1" t="s">
        <v>36</v>
      </c>
      <c r="K3" s="1">
        <v>0</v>
      </c>
      <c r="L3" s="7" t="s">
        <v>37</v>
      </c>
      <c r="M3" s="1">
        <v>1</v>
      </c>
      <c r="N3" s="1">
        <v>0</v>
      </c>
      <c r="O3" s="1" t="s">
        <v>53</v>
      </c>
      <c r="P3" s="1" t="s">
        <v>13</v>
      </c>
      <c r="Q3" s="1" t="s">
        <v>61</v>
      </c>
      <c r="R3" s="7"/>
    </row>
    <row r="4" spans="1:18" ht="28">
      <c r="A4" s="6"/>
      <c r="B4" s="6"/>
      <c r="C4" s="6"/>
      <c r="D4" s="1"/>
      <c r="E4" s="1"/>
      <c r="F4" s="1"/>
      <c r="G4" s="1" t="s">
        <v>71</v>
      </c>
      <c r="H4" s="1" t="s">
        <v>52</v>
      </c>
      <c r="I4" s="1" t="s">
        <v>78</v>
      </c>
      <c r="J4" s="1" t="s">
        <v>79</v>
      </c>
      <c r="K4" s="1" t="s">
        <v>59</v>
      </c>
      <c r="L4" s="7" t="s">
        <v>68</v>
      </c>
      <c r="M4" s="1">
        <v>1</v>
      </c>
      <c r="N4" s="1">
        <v>0</v>
      </c>
      <c r="O4" s="1" t="s">
        <v>53</v>
      </c>
      <c r="P4" s="1" t="s">
        <v>13</v>
      </c>
      <c r="Q4" s="1" t="s">
        <v>61</v>
      </c>
      <c r="R4" s="9" t="s">
        <v>80</v>
      </c>
    </row>
    <row r="5" spans="1:18">
      <c r="A5" s="6"/>
      <c r="B5" s="6"/>
      <c r="C5" s="6"/>
      <c r="D5" s="1"/>
      <c r="E5" s="1"/>
      <c r="F5" s="1"/>
      <c r="G5" s="1" t="s">
        <v>72</v>
      </c>
      <c r="H5" s="1" t="s">
        <v>52</v>
      </c>
      <c r="I5" s="1" t="s">
        <v>56</v>
      </c>
      <c r="J5" s="1" t="s">
        <v>58</v>
      </c>
      <c r="K5" s="1">
        <v>0</v>
      </c>
      <c r="L5" s="7" t="s">
        <v>37</v>
      </c>
      <c r="M5" s="1">
        <v>1</v>
      </c>
      <c r="N5" s="1">
        <v>0</v>
      </c>
      <c r="O5" s="1" t="s">
        <v>53</v>
      </c>
      <c r="P5" s="1" t="s">
        <v>13</v>
      </c>
      <c r="Q5" s="1" t="s">
        <v>61</v>
      </c>
      <c r="R5" s="7"/>
    </row>
    <row r="6" spans="1:18">
      <c r="A6" s="6"/>
      <c r="B6" s="6"/>
      <c r="C6" s="6"/>
      <c r="D6" s="1"/>
      <c r="E6" s="1"/>
      <c r="F6" s="1"/>
      <c r="G6" s="1" t="s">
        <v>73</v>
      </c>
      <c r="H6" s="1" t="s">
        <v>52</v>
      </c>
      <c r="I6" s="1" t="s">
        <v>57</v>
      </c>
      <c r="J6" s="1" t="s">
        <v>58</v>
      </c>
      <c r="K6" s="1">
        <v>0</v>
      </c>
      <c r="L6" s="7" t="s">
        <v>37</v>
      </c>
      <c r="M6" s="1">
        <v>1</v>
      </c>
      <c r="N6" s="1">
        <v>0</v>
      </c>
      <c r="O6" s="1" t="s">
        <v>53</v>
      </c>
      <c r="P6" s="1" t="s">
        <v>13</v>
      </c>
      <c r="Q6" s="1" t="s">
        <v>61</v>
      </c>
      <c r="R6" s="7"/>
    </row>
    <row r="7" spans="1:18">
      <c r="A7" s="6"/>
      <c r="B7" s="6"/>
      <c r="C7" s="6"/>
      <c r="D7" s="1"/>
      <c r="E7" s="1"/>
      <c r="F7" s="1"/>
      <c r="G7" s="1" t="s">
        <v>74</v>
      </c>
      <c r="H7" s="1" t="s">
        <v>35</v>
      </c>
      <c r="I7" s="1" t="s">
        <v>77</v>
      </c>
      <c r="J7" s="1" t="s">
        <v>36</v>
      </c>
      <c r="K7" s="1">
        <v>0</v>
      </c>
      <c r="L7" s="7" t="s">
        <v>37</v>
      </c>
      <c r="M7" s="1">
        <v>1</v>
      </c>
      <c r="N7" s="1">
        <v>0</v>
      </c>
      <c r="O7" s="1" t="s">
        <v>53</v>
      </c>
      <c r="P7" s="1" t="s">
        <v>13</v>
      </c>
      <c r="Q7" s="1" t="s">
        <v>61</v>
      </c>
      <c r="R7" s="7"/>
    </row>
    <row r="8" spans="1:18">
      <c r="A8" s="6"/>
      <c r="B8" s="6"/>
      <c r="C8" s="6"/>
      <c r="D8" s="1"/>
      <c r="E8" s="1"/>
      <c r="F8" s="1"/>
      <c r="G8" s="1"/>
      <c r="H8" s="1"/>
      <c r="I8" s="1"/>
      <c r="J8" s="1"/>
      <c r="K8" s="1"/>
      <c r="L8" s="7"/>
      <c r="M8" s="1"/>
      <c r="N8" s="1"/>
      <c r="O8" s="1"/>
      <c r="P8" s="1"/>
      <c r="Q8" s="1"/>
      <c r="R8" s="7"/>
    </row>
    <row r="9" spans="1:18">
      <c r="A9" s="6"/>
      <c r="B9" s="6"/>
      <c r="C9" s="6"/>
      <c r="D9" s="1"/>
      <c r="E9" s="1"/>
      <c r="F9" s="1"/>
      <c r="G9" s="1"/>
      <c r="H9" s="1"/>
      <c r="I9" s="1"/>
      <c r="J9" s="1"/>
      <c r="K9" s="1"/>
      <c r="L9" s="7"/>
      <c r="M9" s="1"/>
      <c r="N9" s="1"/>
      <c r="O9" s="1"/>
      <c r="P9" s="1"/>
      <c r="Q9" s="1"/>
      <c r="R9" s="7"/>
    </row>
    <row r="10" spans="1:18">
      <c r="A10" s="6"/>
      <c r="B10" s="6" t="s">
        <v>40</v>
      </c>
      <c r="C10" s="6" t="s">
        <v>62</v>
      </c>
      <c r="D10" s="1" t="s">
        <v>63</v>
      </c>
      <c r="E10" s="1" t="s">
        <v>64</v>
      </c>
      <c r="F10" s="1" t="s">
        <v>85</v>
      </c>
      <c r="G10" s="1">
        <v>0</v>
      </c>
      <c r="H10" s="1" t="s">
        <v>35</v>
      </c>
      <c r="I10" s="1" t="s">
        <v>55</v>
      </c>
      <c r="J10" s="1" t="s">
        <v>70</v>
      </c>
      <c r="K10" s="1">
        <v>0</v>
      </c>
      <c r="L10" s="7" t="s">
        <v>37</v>
      </c>
      <c r="M10" s="1">
        <v>1</v>
      </c>
      <c r="N10" s="1">
        <v>0</v>
      </c>
      <c r="O10" s="1" t="s">
        <v>53</v>
      </c>
      <c r="P10" s="1" t="s">
        <v>39</v>
      </c>
      <c r="Q10" s="1" t="s">
        <v>61</v>
      </c>
      <c r="R10" s="7"/>
    </row>
    <row r="11" spans="1:18">
      <c r="A11" s="6"/>
      <c r="B11" s="6"/>
      <c r="C11" s="6"/>
      <c r="D11" s="1"/>
      <c r="E11" s="1"/>
      <c r="F11" s="1"/>
      <c r="G11" s="1">
        <v>1</v>
      </c>
      <c r="H11" s="1" t="s">
        <v>35</v>
      </c>
      <c r="I11" s="1" t="s">
        <v>66</v>
      </c>
      <c r="J11" s="1" t="s">
        <v>69</v>
      </c>
      <c r="K11" s="1">
        <v>0</v>
      </c>
      <c r="L11" s="7" t="s">
        <v>68</v>
      </c>
      <c r="M11" s="1">
        <v>1</v>
      </c>
      <c r="N11" s="1">
        <v>0</v>
      </c>
      <c r="O11" s="1" t="s">
        <v>53</v>
      </c>
      <c r="P11" s="1" t="s">
        <v>39</v>
      </c>
      <c r="Q11" s="1" t="s">
        <v>61</v>
      </c>
      <c r="R11" s="7"/>
    </row>
    <row r="12" spans="1:18">
      <c r="A12" s="6"/>
      <c r="B12" s="6"/>
      <c r="C12" s="6"/>
      <c r="D12" s="1"/>
      <c r="E12" s="1"/>
      <c r="F12" s="1"/>
      <c r="G12" s="1" t="s">
        <v>65</v>
      </c>
      <c r="H12" s="1" t="s">
        <v>35</v>
      </c>
      <c r="I12" s="1" t="s">
        <v>67</v>
      </c>
      <c r="J12" s="1" t="s">
        <v>36</v>
      </c>
      <c r="K12" s="1">
        <v>0</v>
      </c>
      <c r="L12" s="7" t="s">
        <v>37</v>
      </c>
      <c r="M12" s="1">
        <v>1</v>
      </c>
      <c r="N12" s="1">
        <v>0</v>
      </c>
      <c r="O12" s="1" t="s">
        <v>53</v>
      </c>
      <c r="P12" s="1" t="s">
        <v>39</v>
      </c>
      <c r="Q12" s="1" t="s">
        <v>61</v>
      </c>
      <c r="R12" s="7"/>
    </row>
    <row r="13" spans="1:18">
      <c r="A13" s="6"/>
      <c r="B13" s="6"/>
      <c r="C13" s="6"/>
      <c r="D13" s="1"/>
      <c r="E13" s="1"/>
      <c r="F13" s="1"/>
      <c r="G13" s="1"/>
      <c r="H13" s="1"/>
      <c r="I13" s="1"/>
      <c r="J13" s="1"/>
      <c r="K13" s="1"/>
      <c r="L13" s="7"/>
      <c r="M13" s="1"/>
      <c r="N13" s="1"/>
      <c r="O13" s="1"/>
      <c r="P13" s="1"/>
      <c r="Q13" s="1"/>
      <c r="R13" s="7"/>
    </row>
    <row r="14" spans="1:18">
      <c r="A14" s="6"/>
      <c r="B14" s="6" t="s">
        <v>83</v>
      </c>
      <c r="C14" s="6" t="s">
        <v>84</v>
      </c>
      <c r="D14" s="1" t="s">
        <v>63</v>
      </c>
      <c r="E14" s="1" t="s">
        <v>64</v>
      </c>
      <c r="F14" s="1" t="s">
        <v>76</v>
      </c>
      <c r="G14" s="1">
        <v>0</v>
      </c>
      <c r="H14" s="1" t="s">
        <v>35</v>
      </c>
      <c r="I14" s="1" t="s">
        <v>55</v>
      </c>
      <c r="J14" s="1" t="s">
        <v>70</v>
      </c>
      <c r="K14" s="1">
        <v>0</v>
      </c>
      <c r="L14" s="7" t="s">
        <v>37</v>
      </c>
      <c r="M14" s="1">
        <v>1</v>
      </c>
      <c r="N14" s="1">
        <v>0</v>
      </c>
      <c r="O14" s="1" t="s">
        <v>53</v>
      </c>
      <c r="P14" s="1" t="s">
        <v>39</v>
      </c>
      <c r="Q14" s="1" t="s">
        <v>61</v>
      </c>
      <c r="R14" s="7"/>
    </row>
    <row r="15" spans="1:18" ht="28">
      <c r="A15" s="6"/>
      <c r="B15" s="6"/>
      <c r="C15" s="6"/>
      <c r="D15" s="1"/>
      <c r="E15" s="1"/>
      <c r="F15" s="1"/>
      <c r="G15" s="1">
        <v>1</v>
      </c>
      <c r="H15" s="1" t="s">
        <v>35</v>
      </c>
      <c r="I15" s="1" t="s">
        <v>78</v>
      </c>
      <c r="J15" s="1" t="s">
        <v>79</v>
      </c>
      <c r="K15" s="1" t="s">
        <v>59</v>
      </c>
      <c r="L15" s="7" t="s">
        <v>68</v>
      </c>
      <c r="M15" s="1">
        <v>1</v>
      </c>
      <c r="N15" s="1">
        <v>0</v>
      </c>
      <c r="O15" s="1" t="s">
        <v>53</v>
      </c>
      <c r="P15" s="1" t="s">
        <v>13</v>
      </c>
      <c r="Q15" s="1" t="s">
        <v>61</v>
      </c>
      <c r="R15" s="9" t="s">
        <v>80</v>
      </c>
    </row>
    <row r="16" spans="1:18">
      <c r="A16" s="6"/>
      <c r="B16" s="6"/>
      <c r="C16" s="6"/>
      <c r="D16" s="1"/>
      <c r="E16" s="1"/>
      <c r="F16" s="1"/>
      <c r="G16" s="1"/>
      <c r="H16" s="1"/>
      <c r="I16" s="1"/>
      <c r="J16" s="1"/>
      <c r="K16" s="1"/>
      <c r="L16" s="7"/>
      <c r="M16" s="1"/>
      <c r="N16" s="1"/>
      <c r="O16" s="1"/>
      <c r="P16" s="1"/>
      <c r="Q16" s="1"/>
      <c r="R16" s="7"/>
    </row>
    <row r="17" spans="1:18">
      <c r="A17" s="6"/>
      <c r="B17" s="6"/>
      <c r="C17" s="6"/>
      <c r="D17" s="1"/>
      <c r="E17" s="1"/>
      <c r="F17" s="1"/>
      <c r="G17" s="1"/>
      <c r="H17" s="1"/>
      <c r="I17" s="1"/>
      <c r="J17" s="1"/>
      <c r="K17" s="1"/>
      <c r="L17" s="7"/>
      <c r="M17" s="1"/>
      <c r="N17" s="1"/>
      <c r="O17" s="1"/>
      <c r="P17" s="1"/>
      <c r="Q17" s="1"/>
      <c r="R17" s="7"/>
    </row>
    <row r="18" spans="1:18">
      <c r="A18" s="6" t="s">
        <v>42</v>
      </c>
      <c r="B18" s="6" t="s">
        <v>43</v>
      </c>
      <c r="C18" s="6" t="s">
        <v>81</v>
      </c>
      <c r="D18" s="4" t="s">
        <v>44</v>
      </c>
      <c r="E18" s="1" t="s">
        <v>41</v>
      </c>
      <c r="F18" s="1">
        <v>18</v>
      </c>
      <c r="G18" s="1" t="s">
        <v>45</v>
      </c>
      <c r="H18" s="1" t="s">
        <v>35</v>
      </c>
      <c r="I18" s="1" t="s">
        <v>46</v>
      </c>
      <c r="J18" s="1" t="s">
        <v>38</v>
      </c>
      <c r="K18" s="4" t="s">
        <v>38</v>
      </c>
      <c r="L18" s="8"/>
      <c r="M18" s="4"/>
      <c r="N18" s="4"/>
      <c r="O18" s="4"/>
      <c r="P18" s="4" t="s">
        <v>47</v>
      </c>
      <c r="Q18" s="1" t="s">
        <v>48</v>
      </c>
      <c r="R18" s="9" t="s">
        <v>86</v>
      </c>
    </row>
    <row r="19" spans="1:18">
      <c r="A19" s="6"/>
      <c r="B19" s="6"/>
      <c r="C19" s="6"/>
      <c r="D19" s="4"/>
      <c r="E19" s="1"/>
      <c r="F19" s="1"/>
      <c r="G19" s="1" t="s">
        <v>49</v>
      </c>
      <c r="H19" s="1" t="s">
        <v>35</v>
      </c>
      <c r="I19" s="1" t="s">
        <v>50</v>
      </c>
      <c r="J19" s="1" t="s">
        <v>38</v>
      </c>
      <c r="K19" s="4" t="s">
        <v>38</v>
      </c>
      <c r="L19" s="8"/>
      <c r="M19" s="4"/>
      <c r="N19" s="4"/>
      <c r="O19" s="4"/>
      <c r="P19" s="4" t="s">
        <v>47</v>
      </c>
      <c r="Q19" s="1" t="s">
        <v>48</v>
      </c>
      <c r="R19" s="7" t="s">
        <v>87</v>
      </c>
    </row>
    <row r="20" spans="1:18">
      <c r="A20" s="6"/>
      <c r="B20" s="6"/>
      <c r="C20" s="6"/>
      <c r="D20" s="4"/>
      <c r="E20" s="1"/>
      <c r="F20" s="1"/>
      <c r="G20" s="1"/>
      <c r="H20" s="1"/>
      <c r="I20" s="1"/>
      <c r="J20" s="1"/>
      <c r="K20" s="4"/>
      <c r="L20" s="8"/>
      <c r="M20" s="4"/>
      <c r="N20" s="4"/>
      <c r="O20" s="4"/>
      <c r="P20" s="4"/>
      <c r="Q20" s="1"/>
      <c r="R20" s="7"/>
    </row>
    <row r="21" spans="1:18">
      <c r="A21" s="6"/>
      <c r="B21" s="6" t="s">
        <v>51</v>
      </c>
      <c r="C21" s="6" t="s">
        <v>82</v>
      </c>
      <c r="D21" s="4" t="s">
        <v>44</v>
      </c>
      <c r="E21" s="1" t="s">
        <v>41</v>
      </c>
      <c r="F21" s="1">
        <v>18</v>
      </c>
      <c r="G21" s="1" t="s">
        <v>45</v>
      </c>
      <c r="H21" s="1" t="s">
        <v>35</v>
      </c>
      <c r="I21" s="1" t="s">
        <v>46</v>
      </c>
      <c r="J21" s="1" t="s">
        <v>38</v>
      </c>
      <c r="K21" s="4" t="s">
        <v>38</v>
      </c>
      <c r="L21" s="8"/>
      <c r="M21" s="4"/>
      <c r="N21" s="4"/>
      <c r="O21" s="4"/>
      <c r="P21" s="4" t="s">
        <v>47</v>
      </c>
      <c r="Q21" s="1" t="s">
        <v>48</v>
      </c>
      <c r="R21" s="9" t="s">
        <v>86</v>
      </c>
    </row>
    <row r="22" spans="1:18">
      <c r="A22" s="6"/>
      <c r="B22" s="6"/>
      <c r="C22" s="6"/>
      <c r="D22" s="4"/>
      <c r="E22" s="1"/>
      <c r="F22" s="1"/>
      <c r="G22" s="1" t="s">
        <v>49</v>
      </c>
      <c r="H22" s="1" t="s">
        <v>35</v>
      </c>
      <c r="I22" s="1" t="s">
        <v>50</v>
      </c>
      <c r="J22" s="1" t="s">
        <v>38</v>
      </c>
      <c r="K22" s="4" t="s">
        <v>38</v>
      </c>
      <c r="L22" s="8"/>
      <c r="M22" s="4"/>
      <c r="N22" s="4"/>
      <c r="O22" s="4"/>
      <c r="P22" s="4" t="s">
        <v>47</v>
      </c>
      <c r="Q22" s="1" t="s">
        <v>48</v>
      </c>
      <c r="R22" s="7" t="s">
        <v>87</v>
      </c>
    </row>
    <row r="23" spans="1:18">
      <c r="A23" s="6"/>
      <c r="B23" s="6"/>
      <c r="C23" s="6"/>
      <c r="D23" s="4"/>
      <c r="E23" s="1"/>
      <c r="F23" s="1"/>
      <c r="G23" s="1"/>
      <c r="H23" s="1"/>
      <c r="I23" s="1"/>
      <c r="J23" s="1"/>
      <c r="K23" s="4"/>
      <c r="L23" s="8"/>
      <c r="M23" s="4"/>
      <c r="N23" s="4"/>
      <c r="O23" s="4"/>
      <c r="P23" s="4"/>
      <c r="Q23" s="1"/>
      <c r="R23" s="7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YuetingBen</dc:creator>
  <cp:lastModifiedBy>YuetingBen</cp:lastModifiedBy>
  <dcterms:created xsi:type="dcterms:W3CDTF">2015-06-05T18:17:20Z</dcterms:created>
  <dcterms:modified xsi:type="dcterms:W3CDTF">2022-05-15T07:03:31Z</dcterms:modified>
</cp:coreProperties>
</file>