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Q:\a\Default Management (Test)\Legal Entities\CME Inc\Personal Folders\Alex\Liquidity_Poll_Analysis\"/>
    </mc:Choice>
  </mc:AlternateContent>
  <xr:revisionPtr revIDLastSave="0" documentId="8_{A7CB1293-9581-4D97-801B-9A1E7EF0FC07}" xr6:coauthVersionLast="36" xr6:coauthVersionMax="36" xr10:uidLastSave="{00000000-0000-0000-0000-000000000000}"/>
  <bookViews>
    <workbookView xWindow="96" yWindow="96" windowWidth="28092" windowHeight="12000" activeTab="1" xr2:uid="{00000000-000D-0000-FFFF-FFFF00000000}"/>
  </bookViews>
  <sheets>
    <sheet name="Intro" sheetId="28" r:id="rId1"/>
    <sheet name="USD" sheetId="1" r:id="rId2"/>
    <sheet name="EUR" sheetId="2" r:id="rId3"/>
    <sheet name="CAD" sheetId="5" r:id="rId4"/>
    <sheet name="AUD" sheetId="7" r:id="rId5"/>
    <sheet name="MXN" sheetId="13" r:id="rId6"/>
    <sheet name="ZAR" sheetId="17" r:id="rId7"/>
    <sheet name="BRL" sheetId="22" r:id="rId8"/>
    <sheet name="COP" sheetId="26" r:id="rId9"/>
    <sheet name="CLP" sheetId="27" r:id="rId10"/>
  </sheets>
  <definedNames>
    <definedName name="_xlnm._FilterDatabase" localSheetId="6" hidden="1">ZAR!$A$9:$E$17</definedName>
    <definedName name="CCY" localSheetId="7">#REF!</definedName>
    <definedName name="CCY" localSheetId="0">#REF!</definedName>
    <definedName name="CCY">#REF!</definedName>
    <definedName name="INR" localSheetId="0">#REF!</definedName>
    <definedName name="INR">#REF!</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10" i="1" l="1"/>
  <c r="O106" i="1"/>
  <c r="N106" i="1"/>
  <c r="M106" i="1"/>
  <c r="L106" i="1"/>
  <c r="K106" i="1"/>
  <c r="J106" i="1"/>
  <c r="O105" i="1"/>
  <c r="N105" i="1"/>
  <c r="M105" i="1"/>
  <c r="L105" i="1"/>
  <c r="K105" i="1"/>
  <c r="J105" i="1"/>
  <c r="O104" i="1"/>
  <c r="N104" i="1"/>
  <c r="M104" i="1"/>
  <c r="L104" i="1"/>
  <c r="K104" i="1"/>
  <c r="J104" i="1"/>
  <c r="O103" i="1"/>
  <c r="N103" i="1"/>
  <c r="M103" i="1"/>
  <c r="L103" i="1"/>
  <c r="K103" i="1"/>
  <c r="J103" i="1"/>
  <c r="O102" i="1"/>
  <c r="N102" i="1"/>
  <c r="M102" i="1"/>
  <c r="L102" i="1"/>
  <c r="K102" i="1"/>
  <c r="J102" i="1"/>
  <c r="O101" i="1"/>
  <c r="N101" i="1"/>
  <c r="M101" i="1"/>
  <c r="L101" i="1"/>
  <c r="K101" i="1"/>
  <c r="J101" i="1"/>
  <c r="O100" i="1"/>
  <c r="N100" i="1"/>
  <c r="M100" i="1"/>
  <c r="L100" i="1"/>
  <c r="K100" i="1"/>
  <c r="J100" i="1"/>
  <c r="O99" i="1"/>
  <c r="N99" i="1"/>
  <c r="M99" i="1"/>
  <c r="L99" i="1"/>
  <c r="K99" i="1"/>
  <c r="J99" i="1"/>
  <c r="O98" i="1"/>
  <c r="N98" i="1"/>
  <c r="M98" i="1"/>
  <c r="L98" i="1"/>
  <c r="K98" i="1"/>
  <c r="J98" i="1"/>
  <c r="O97" i="1"/>
  <c r="N97" i="1"/>
  <c r="M97" i="1"/>
  <c r="L97" i="1"/>
  <c r="K97" i="1"/>
  <c r="J97" i="1"/>
  <c r="O93" i="1"/>
  <c r="N93" i="1"/>
  <c r="M93" i="1"/>
  <c r="L93" i="1"/>
  <c r="K93" i="1"/>
  <c r="J93" i="1"/>
  <c r="O92" i="1"/>
  <c r="N92" i="1"/>
  <c r="M92" i="1"/>
  <c r="L92" i="1"/>
  <c r="K92" i="1"/>
  <c r="J92" i="1"/>
  <c r="O91" i="1"/>
  <c r="N91" i="1"/>
  <c r="M91" i="1"/>
  <c r="L91" i="1"/>
  <c r="K91" i="1"/>
  <c r="J91" i="1"/>
  <c r="O90" i="1"/>
  <c r="N90" i="1"/>
  <c r="M90" i="1"/>
  <c r="L90" i="1"/>
  <c r="K90" i="1"/>
  <c r="J90" i="1"/>
  <c r="O89" i="1"/>
  <c r="N89" i="1"/>
  <c r="M89" i="1"/>
  <c r="L89" i="1"/>
  <c r="K89" i="1"/>
  <c r="J89" i="1"/>
  <c r="O88" i="1"/>
  <c r="N88" i="1"/>
  <c r="M88" i="1"/>
  <c r="L88" i="1"/>
  <c r="K88" i="1"/>
  <c r="J88" i="1"/>
  <c r="O87" i="1"/>
  <c r="N87" i="1"/>
  <c r="M87" i="1"/>
  <c r="L87" i="1"/>
  <c r="K87" i="1"/>
  <c r="J87" i="1"/>
  <c r="O86" i="1"/>
  <c r="N86" i="1"/>
  <c r="M86" i="1"/>
  <c r="L86" i="1"/>
  <c r="K86" i="1"/>
  <c r="J86" i="1"/>
  <c r="O85" i="1"/>
  <c r="N85" i="1"/>
  <c r="M85" i="1"/>
  <c r="L85" i="1"/>
  <c r="K85" i="1"/>
  <c r="J85" i="1"/>
  <c r="O84" i="1"/>
  <c r="N84" i="1"/>
  <c r="M84" i="1"/>
  <c r="L84" i="1"/>
  <c r="K84" i="1"/>
  <c r="J84" i="1"/>
  <c r="O80" i="1"/>
  <c r="N80" i="1"/>
  <c r="M80" i="1"/>
  <c r="L80" i="1"/>
  <c r="K80" i="1"/>
  <c r="J80" i="1"/>
  <c r="O79" i="1"/>
  <c r="N79" i="1"/>
  <c r="M79" i="1"/>
  <c r="L79" i="1"/>
  <c r="K79" i="1"/>
  <c r="J79" i="1"/>
  <c r="O78" i="1"/>
  <c r="N78" i="1"/>
  <c r="M78" i="1"/>
  <c r="L78" i="1"/>
  <c r="K78" i="1"/>
  <c r="J78" i="1"/>
  <c r="O77" i="1"/>
  <c r="N77" i="1"/>
  <c r="M77" i="1"/>
  <c r="L77" i="1"/>
  <c r="K77" i="1"/>
  <c r="J77" i="1"/>
  <c r="O73" i="1"/>
  <c r="N73" i="1"/>
  <c r="M73" i="1"/>
  <c r="L73" i="1"/>
  <c r="K73" i="1"/>
  <c r="J73" i="1"/>
  <c r="O72" i="1"/>
  <c r="N72" i="1"/>
  <c r="M72" i="1"/>
  <c r="L72" i="1"/>
  <c r="K72" i="1"/>
  <c r="J72" i="1"/>
  <c r="O71" i="1"/>
  <c r="N71" i="1"/>
  <c r="M71" i="1"/>
  <c r="L71" i="1"/>
  <c r="K71" i="1"/>
  <c r="J71" i="1"/>
  <c r="O70" i="1"/>
  <c r="N70" i="1"/>
  <c r="M70" i="1"/>
  <c r="L70" i="1"/>
  <c r="K70" i="1"/>
  <c r="J70" i="1"/>
  <c r="O69" i="1"/>
  <c r="N69" i="1"/>
  <c r="M69" i="1"/>
  <c r="L69" i="1"/>
  <c r="K69" i="1"/>
  <c r="J69" i="1"/>
  <c r="O68" i="1"/>
  <c r="N68" i="1"/>
  <c r="M68" i="1"/>
  <c r="L68" i="1"/>
  <c r="K68" i="1"/>
  <c r="J68" i="1"/>
  <c r="O67" i="1"/>
  <c r="N67" i="1"/>
  <c r="M67" i="1"/>
  <c r="L67" i="1"/>
  <c r="K67" i="1"/>
  <c r="J67" i="1"/>
  <c r="O66" i="1"/>
  <c r="N66" i="1"/>
  <c r="M66" i="1"/>
  <c r="L66" i="1"/>
  <c r="K66" i="1"/>
  <c r="J66" i="1"/>
  <c r="O65" i="1"/>
  <c r="N65" i="1"/>
  <c r="M65" i="1"/>
  <c r="L65" i="1"/>
  <c r="K65" i="1"/>
  <c r="J65" i="1"/>
  <c r="O64" i="1"/>
  <c r="N64" i="1"/>
  <c r="M64" i="1"/>
  <c r="L64" i="1"/>
  <c r="K64" i="1"/>
  <c r="J64" i="1"/>
  <c r="O60" i="1"/>
  <c r="N60" i="1"/>
  <c r="M60" i="1"/>
  <c r="L60" i="1"/>
  <c r="K60" i="1"/>
  <c r="J60"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49" i="1"/>
  <c r="N49" i="1"/>
  <c r="M49" i="1"/>
  <c r="L49" i="1"/>
  <c r="K49" i="1"/>
  <c r="J49" i="1"/>
  <c r="O48" i="1"/>
  <c r="N48" i="1"/>
  <c r="M48" i="1"/>
  <c r="L48" i="1"/>
  <c r="K48" i="1"/>
  <c r="J48" i="1"/>
  <c r="O47" i="1"/>
  <c r="N47" i="1"/>
  <c r="M47" i="1"/>
  <c r="L47" i="1"/>
  <c r="K47" i="1"/>
  <c r="J47"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41" i="1"/>
  <c r="N41" i="1"/>
  <c r="M41" i="1"/>
  <c r="L41" i="1"/>
  <c r="K41" i="1"/>
  <c r="J41" i="1"/>
  <c r="O40" i="1"/>
  <c r="N40" i="1"/>
  <c r="M40" i="1"/>
  <c r="L40" i="1"/>
  <c r="K40" i="1"/>
  <c r="J40"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30" i="1"/>
  <c r="N30" i="1"/>
  <c r="M30" i="1"/>
  <c r="L30" i="1"/>
  <c r="K30" i="1"/>
  <c r="J30" i="1"/>
  <c r="O29" i="1"/>
  <c r="N29" i="1"/>
  <c r="M29" i="1"/>
  <c r="L29" i="1"/>
  <c r="K29" i="1"/>
  <c r="J29" i="1"/>
  <c r="O28" i="1"/>
  <c r="N28" i="1"/>
  <c r="M28" i="1"/>
  <c r="L28" i="1"/>
  <c r="K28" i="1"/>
  <c r="J28" i="1"/>
  <c r="O27" i="1"/>
  <c r="N27" i="1"/>
  <c r="M27" i="1"/>
  <c r="L27" i="1"/>
  <c r="K27" i="1"/>
  <c r="J27" i="1"/>
  <c r="O23" i="1"/>
  <c r="N23" i="1"/>
  <c r="M23" i="1"/>
  <c r="L23" i="1"/>
  <c r="K23" i="1"/>
  <c r="J23" i="1"/>
  <c r="O22" i="1"/>
  <c r="N22" i="1"/>
  <c r="M22" i="1"/>
  <c r="L22" i="1"/>
  <c r="K22" i="1"/>
  <c r="J22" i="1"/>
  <c r="O21" i="1"/>
  <c r="N21" i="1"/>
  <c r="M21" i="1"/>
  <c r="L21" i="1"/>
  <c r="K21" i="1"/>
  <c r="J21" i="1"/>
  <c r="O20" i="1"/>
  <c r="N20" i="1"/>
  <c r="M20" i="1"/>
  <c r="L20" i="1"/>
  <c r="K20" i="1"/>
  <c r="J20"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J12" i="1"/>
  <c r="O11" i="1"/>
  <c r="N11" i="1"/>
  <c r="M11" i="1"/>
  <c r="L11" i="1"/>
  <c r="K11" i="1"/>
  <c r="J11" i="1"/>
  <c r="O10" i="1"/>
  <c r="N10" i="1"/>
  <c r="M10" i="1"/>
  <c r="L10" i="1"/>
  <c r="K10" i="1"/>
  <c r="L19" i="5" l="1"/>
  <c r="L18" i="5"/>
  <c r="L17" i="5"/>
  <c r="L16" i="5"/>
  <c r="L15" i="5"/>
  <c r="L14" i="5"/>
  <c r="L13" i="5"/>
  <c r="L12" i="5"/>
  <c r="L11" i="5"/>
  <c r="L10" i="5"/>
  <c r="L19" i="7"/>
  <c r="L18" i="7"/>
  <c r="L17" i="7"/>
  <c r="L16" i="7"/>
  <c r="L15" i="7"/>
  <c r="L14" i="7"/>
  <c r="L13" i="7"/>
  <c r="L12" i="7"/>
  <c r="L11" i="7"/>
  <c r="L10" i="7"/>
  <c r="N12" i="27"/>
  <c r="R19" i="27"/>
  <c r="Q19" i="27"/>
  <c r="P19" i="27"/>
  <c r="O19" i="27"/>
  <c r="N19" i="27"/>
  <c r="R18" i="27"/>
  <c r="Q18" i="27"/>
  <c r="P18" i="27"/>
  <c r="O18" i="27"/>
  <c r="N18" i="27"/>
  <c r="R17" i="27"/>
  <c r="Q17" i="27"/>
  <c r="P17" i="27"/>
  <c r="O17" i="27"/>
  <c r="N17" i="27"/>
  <c r="R16" i="27"/>
  <c r="Q16" i="27"/>
  <c r="P16" i="27"/>
  <c r="O16" i="27"/>
  <c r="N16" i="27"/>
  <c r="R15" i="27"/>
  <c r="Q15" i="27"/>
  <c r="P15" i="27"/>
  <c r="O15" i="27"/>
  <c r="N15" i="27"/>
  <c r="R14" i="27"/>
  <c r="Q14" i="27"/>
  <c r="P14" i="27"/>
  <c r="O14" i="27"/>
  <c r="N14" i="27"/>
  <c r="R13" i="27"/>
  <c r="Q13" i="27"/>
  <c r="P13" i="27"/>
  <c r="O13" i="27"/>
  <c r="N13" i="27"/>
  <c r="R12" i="27"/>
  <c r="Q12" i="27"/>
  <c r="P12" i="27"/>
  <c r="O12" i="27"/>
  <c r="R11" i="27"/>
  <c r="Q11" i="27"/>
  <c r="P11" i="27"/>
  <c r="O11" i="27"/>
  <c r="N11" i="27"/>
  <c r="R10" i="27"/>
  <c r="Q10" i="27"/>
  <c r="P10" i="27"/>
  <c r="O10" i="27"/>
  <c r="N10" i="27"/>
  <c r="FQ56" i="27"/>
  <c r="FQ54" i="27"/>
  <c r="FQ52" i="27"/>
  <c r="EY58" i="26"/>
  <c r="EY56" i="26"/>
  <c r="EY54" i="26"/>
  <c r="FH56" i="27" l="1"/>
  <c r="FH52" i="27"/>
  <c r="EQ58" i="26"/>
  <c r="EQ56" i="26"/>
  <c r="EQ54" i="26"/>
  <c r="DU45" i="5"/>
  <c r="DT45" i="5"/>
  <c r="DS45" i="5"/>
  <c r="DR45" i="5"/>
  <c r="DQ45" i="5"/>
  <c r="DP45" i="5"/>
  <c r="DU44" i="5"/>
  <c r="DT44" i="5"/>
  <c r="DS44" i="5"/>
  <c r="DR44" i="5"/>
  <c r="DQ44" i="5"/>
  <c r="DP44" i="5"/>
  <c r="DU43" i="5"/>
  <c r="DT43" i="5"/>
  <c r="DS43" i="5"/>
  <c r="DR43" i="5"/>
  <c r="DQ43" i="5"/>
  <c r="DP43" i="5"/>
  <c r="DU42" i="5"/>
  <c r="DT42" i="5"/>
  <c r="DS42" i="5"/>
  <c r="DR42" i="5"/>
  <c r="DQ42" i="5"/>
  <c r="DP42" i="5"/>
  <c r="DU41" i="5"/>
  <c r="DT41" i="5"/>
  <c r="DS41" i="5"/>
  <c r="DR41" i="5"/>
  <c r="DQ41" i="5"/>
  <c r="DP41" i="5"/>
  <c r="DU40" i="5"/>
  <c r="DT40" i="5"/>
  <c r="DS40" i="5"/>
  <c r="DR40" i="5"/>
  <c r="DQ40" i="5"/>
  <c r="DP40" i="5"/>
  <c r="DU39" i="5"/>
  <c r="DT39" i="5"/>
  <c r="DS39" i="5"/>
  <c r="DR39" i="5"/>
  <c r="DQ39" i="5"/>
  <c r="DP39" i="5"/>
  <c r="DU38" i="5"/>
  <c r="DT38" i="5"/>
  <c r="DS38" i="5"/>
  <c r="DR38" i="5"/>
  <c r="DQ38" i="5"/>
  <c r="DP38" i="5"/>
  <c r="DU37" i="5"/>
  <c r="DT37" i="5"/>
  <c r="DS37" i="5"/>
  <c r="DR37" i="5"/>
  <c r="DQ37" i="5"/>
  <c r="DP37" i="5"/>
  <c r="DU36" i="5"/>
  <c r="DT36" i="5"/>
  <c r="DS36" i="5"/>
  <c r="DR36" i="5"/>
  <c r="DQ36" i="5"/>
  <c r="DP36" i="5"/>
  <c r="DU32" i="5"/>
  <c r="DT32" i="5"/>
  <c r="DS32" i="5"/>
  <c r="DR32" i="5"/>
  <c r="DQ32" i="5"/>
  <c r="DP32" i="5"/>
  <c r="DU31" i="5"/>
  <c r="DT31" i="5"/>
  <c r="DS31" i="5"/>
  <c r="DR31" i="5"/>
  <c r="DQ31" i="5"/>
  <c r="DP31" i="5"/>
  <c r="DU30" i="5"/>
  <c r="DT30" i="5"/>
  <c r="DS30" i="5"/>
  <c r="DR30" i="5"/>
  <c r="DQ30" i="5"/>
  <c r="DP30" i="5"/>
  <c r="DU29" i="5"/>
  <c r="DT29" i="5"/>
  <c r="DS29" i="5"/>
  <c r="DR29" i="5"/>
  <c r="DQ29" i="5"/>
  <c r="DP29" i="5"/>
  <c r="DU28" i="5"/>
  <c r="DT28" i="5"/>
  <c r="DS28" i="5"/>
  <c r="DR28" i="5"/>
  <c r="DQ28" i="5"/>
  <c r="DP28" i="5"/>
  <c r="DU26" i="5"/>
  <c r="DT26" i="5"/>
  <c r="DS26" i="5"/>
  <c r="DR26" i="5"/>
  <c r="DQ26" i="5"/>
  <c r="DP26" i="5"/>
  <c r="DU25" i="5"/>
  <c r="DT25" i="5"/>
  <c r="DS25" i="5"/>
  <c r="DR25" i="5"/>
  <c r="DQ25" i="5"/>
  <c r="DP25" i="5"/>
  <c r="DU24" i="5"/>
  <c r="DT24" i="5"/>
  <c r="DS24" i="5"/>
  <c r="DR24" i="5"/>
  <c r="DQ24" i="5"/>
  <c r="DP24" i="5"/>
  <c r="DU23" i="5"/>
  <c r="DT23" i="5"/>
  <c r="DS23" i="5"/>
  <c r="DR23" i="5"/>
  <c r="DQ23" i="5"/>
  <c r="DP23" i="5"/>
  <c r="DP36" i="2"/>
  <c r="DU45" i="2"/>
  <c r="DT45" i="2"/>
  <c r="DS45" i="2"/>
  <c r="DR45" i="2"/>
  <c r="DQ45" i="2"/>
  <c r="DP45" i="2"/>
  <c r="DU44" i="2"/>
  <c r="DT44" i="2"/>
  <c r="DS44" i="2"/>
  <c r="DR44" i="2"/>
  <c r="DQ44" i="2"/>
  <c r="DP44" i="2"/>
  <c r="DU43" i="2"/>
  <c r="DT43" i="2"/>
  <c r="DS43" i="2"/>
  <c r="DR43" i="2"/>
  <c r="DQ43" i="2"/>
  <c r="DP43" i="2"/>
  <c r="DU42" i="2"/>
  <c r="DT42" i="2"/>
  <c r="DS42" i="2"/>
  <c r="DR42" i="2"/>
  <c r="DQ42" i="2"/>
  <c r="DP42" i="2"/>
  <c r="DU41" i="2"/>
  <c r="DT41" i="2"/>
  <c r="DS41" i="2"/>
  <c r="DR41" i="2"/>
  <c r="DQ41" i="2"/>
  <c r="DP41" i="2"/>
  <c r="DU40" i="2"/>
  <c r="DT40" i="2"/>
  <c r="DS40" i="2"/>
  <c r="DR40" i="2"/>
  <c r="DQ40" i="2"/>
  <c r="DP40" i="2"/>
  <c r="DU39" i="2"/>
  <c r="DT39" i="2"/>
  <c r="DS39" i="2"/>
  <c r="DR39" i="2"/>
  <c r="DQ39" i="2"/>
  <c r="DP39" i="2"/>
  <c r="DU38" i="2"/>
  <c r="DT38" i="2"/>
  <c r="DS38" i="2"/>
  <c r="DR38" i="2"/>
  <c r="DQ38" i="2"/>
  <c r="DP38" i="2"/>
  <c r="DU37" i="2"/>
  <c r="DT37" i="2"/>
  <c r="DS37" i="2"/>
  <c r="DR37" i="2"/>
  <c r="DQ37" i="2"/>
  <c r="DP37" i="2"/>
  <c r="DU36" i="2"/>
  <c r="DT36" i="2"/>
  <c r="DS36" i="2"/>
  <c r="DR36" i="2"/>
  <c r="DQ36" i="2"/>
  <c r="DU32" i="2"/>
  <c r="DT32" i="2"/>
  <c r="DS32" i="2"/>
  <c r="DR32" i="2"/>
  <c r="DQ32" i="2"/>
  <c r="DP32" i="2"/>
  <c r="DU31" i="2"/>
  <c r="DT31" i="2"/>
  <c r="DS31" i="2"/>
  <c r="DR31" i="2"/>
  <c r="DQ31" i="2"/>
  <c r="DP31" i="2"/>
  <c r="DU30" i="2"/>
  <c r="DT30" i="2"/>
  <c r="DS30" i="2"/>
  <c r="DR30" i="2"/>
  <c r="DQ30" i="2"/>
  <c r="DP30" i="2"/>
  <c r="DU29" i="2"/>
  <c r="DT29" i="2"/>
  <c r="DS29" i="2"/>
  <c r="DR29" i="2"/>
  <c r="DQ29" i="2"/>
  <c r="DP29" i="2"/>
  <c r="DU28" i="2"/>
  <c r="DT28" i="2"/>
  <c r="DS28" i="2"/>
  <c r="DR28" i="2"/>
  <c r="DQ28" i="2"/>
  <c r="DP28" i="2"/>
  <c r="DU26" i="2"/>
  <c r="DT26" i="2"/>
  <c r="DS26" i="2"/>
  <c r="DR26" i="2"/>
  <c r="DQ26" i="2"/>
  <c r="DP26" i="2"/>
  <c r="DU25" i="2"/>
  <c r="DT25" i="2"/>
  <c r="DS25" i="2"/>
  <c r="DR25" i="2"/>
  <c r="DQ25" i="2"/>
  <c r="DP25" i="2"/>
  <c r="DU24" i="2"/>
  <c r="DT24" i="2"/>
  <c r="DS24" i="2"/>
  <c r="DR24" i="2"/>
  <c r="DQ24" i="2"/>
  <c r="DP24" i="2"/>
  <c r="DU23" i="2"/>
  <c r="DT23" i="2"/>
  <c r="DS23" i="2"/>
  <c r="DR23" i="2"/>
  <c r="DQ23" i="2"/>
  <c r="DP23" i="2"/>
  <c r="DW49" i="1"/>
  <c r="DV49" i="1"/>
  <c r="DU49" i="1"/>
  <c r="DT49" i="1"/>
  <c r="DS49" i="1"/>
  <c r="DR49" i="1"/>
  <c r="DW48" i="1"/>
  <c r="DV48" i="1"/>
  <c r="DU48" i="1"/>
  <c r="DT48" i="1"/>
  <c r="DS48" i="1"/>
  <c r="DR48" i="1"/>
  <c r="DW47" i="1"/>
  <c r="DV47" i="1"/>
  <c r="DU47" i="1"/>
  <c r="DT47" i="1"/>
  <c r="DS47" i="1"/>
  <c r="DR47" i="1"/>
  <c r="DW46" i="1"/>
  <c r="DV46" i="1"/>
  <c r="DU46" i="1"/>
  <c r="DT46" i="1"/>
  <c r="DS46" i="1"/>
  <c r="DR46" i="1"/>
  <c r="DW45" i="1"/>
  <c r="DV45" i="1"/>
  <c r="DU45" i="1"/>
  <c r="DT45" i="1"/>
  <c r="DS45" i="1"/>
  <c r="DR45" i="1"/>
  <c r="DW44" i="1"/>
  <c r="DV44" i="1"/>
  <c r="DU44" i="1"/>
  <c r="DT44" i="1"/>
  <c r="DS44" i="1"/>
  <c r="DR44" i="1"/>
  <c r="DW43" i="1"/>
  <c r="DV43" i="1"/>
  <c r="DU43" i="1"/>
  <c r="DT43" i="1"/>
  <c r="DS43" i="1"/>
  <c r="DR43" i="1"/>
  <c r="DW42" i="1"/>
  <c r="DV42" i="1"/>
  <c r="DU42" i="1"/>
  <c r="DT42" i="1"/>
  <c r="DS42" i="1"/>
  <c r="DR42" i="1"/>
  <c r="DW41" i="1"/>
  <c r="DV41" i="1"/>
  <c r="DU41" i="1"/>
  <c r="DT41" i="1"/>
  <c r="DS41" i="1"/>
  <c r="DR41" i="1"/>
  <c r="DW40" i="1"/>
  <c r="DV40" i="1"/>
  <c r="DU40" i="1"/>
  <c r="DT40" i="1"/>
  <c r="DS40" i="1"/>
  <c r="DR40" i="1"/>
  <c r="DW36" i="1"/>
  <c r="DV36" i="1"/>
  <c r="DU36" i="1"/>
  <c r="DT36" i="1"/>
  <c r="DS36" i="1"/>
  <c r="DR36" i="1"/>
  <c r="DW35" i="1"/>
  <c r="DV35" i="1"/>
  <c r="DU35" i="1"/>
  <c r="DT35" i="1"/>
  <c r="DS35" i="1"/>
  <c r="DR35" i="1"/>
  <c r="DW34" i="1"/>
  <c r="DV34" i="1"/>
  <c r="DU34" i="1"/>
  <c r="DT34" i="1"/>
  <c r="DS34" i="1"/>
  <c r="DR34" i="1"/>
  <c r="DW33" i="1"/>
  <c r="DV33" i="1"/>
  <c r="DU33" i="1"/>
  <c r="DT33" i="1"/>
  <c r="DS33" i="1"/>
  <c r="DR33" i="1"/>
  <c r="DW32" i="1"/>
  <c r="DV32" i="1"/>
  <c r="DU32" i="1"/>
  <c r="DT32" i="1"/>
  <c r="DS32" i="1"/>
  <c r="DR32" i="1"/>
  <c r="DW30" i="1"/>
  <c r="DV30" i="1"/>
  <c r="DU30" i="1"/>
  <c r="DT30" i="1"/>
  <c r="DS30" i="1"/>
  <c r="DR30" i="1"/>
  <c r="DW29" i="1"/>
  <c r="DV29" i="1"/>
  <c r="DU29" i="1"/>
  <c r="DT29" i="1"/>
  <c r="DS29" i="1"/>
  <c r="DR29" i="1"/>
  <c r="DW28" i="1"/>
  <c r="DV28" i="1"/>
  <c r="DU28" i="1"/>
  <c r="DT28" i="1"/>
  <c r="DS28" i="1"/>
  <c r="DR28" i="1"/>
  <c r="DW27" i="1"/>
  <c r="DV27" i="1"/>
  <c r="DU27" i="1"/>
  <c r="DT27" i="1"/>
  <c r="DS27" i="1"/>
  <c r="DR27" i="1"/>
  <c r="CR39" i="27" l="1"/>
  <c r="CR40" i="27" s="1"/>
  <c r="CR46" i="27" s="1"/>
  <c r="CR38" i="27"/>
  <c r="CQ38" i="27"/>
  <c r="CQ39" i="27" s="1"/>
  <c r="CQ40" i="27" s="1"/>
  <c r="CQ46" i="27" s="1"/>
  <c r="CP38" i="27"/>
  <c r="CP39" i="27" s="1"/>
  <c r="CP40" i="27" s="1"/>
  <c r="CP46" i="27" s="1"/>
  <c r="CS37" i="27"/>
  <c r="CS38" i="27" s="1"/>
  <c r="CR37" i="27"/>
  <c r="CQ37" i="27"/>
  <c r="CP37" i="27"/>
  <c r="CO37" i="27"/>
  <c r="CO38" i="27" s="1"/>
  <c r="CO39" i="27" s="1"/>
  <c r="CO40" i="27" s="1"/>
  <c r="CO46" i="27" s="1"/>
  <c r="CN37" i="27"/>
  <c r="CN38" i="27" s="1"/>
  <c r="CN39" i="27" s="1"/>
  <c r="CN40" i="27" s="1"/>
  <c r="CN46" i="27" s="1"/>
  <c r="CS23" i="27"/>
  <c r="CR23" i="27"/>
  <c r="CQ23" i="27"/>
  <c r="CP23" i="27"/>
  <c r="CO23" i="27"/>
  <c r="CN23" i="27"/>
  <c r="BK42" i="13" l="1"/>
  <c r="BK40" i="13"/>
  <c r="BK38" i="13"/>
  <c r="S58" i="26" l="1"/>
  <c r="DA26" i="22" l="1"/>
  <c r="DB26" i="22" s="1"/>
  <c r="DC26" i="22" s="1"/>
  <c r="DD26" i="22" s="1"/>
  <c r="DE26" i="22" s="1"/>
  <c r="DF26" i="22" s="1"/>
  <c r="DA25" i="22"/>
  <c r="DB25" i="22" s="1"/>
  <c r="DC25" i="22" s="1"/>
  <c r="DD25" i="22" s="1"/>
  <c r="DE25" i="22" s="1"/>
  <c r="DF25" i="22" s="1"/>
  <c r="DB24" i="22"/>
  <c r="DC24" i="22" s="1"/>
  <c r="DD24" i="22" s="1"/>
  <c r="DE24" i="22" s="1"/>
  <c r="DF24" i="22" s="1"/>
  <c r="DA24" i="22"/>
  <c r="DA23" i="22"/>
  <c r="DB23" i="22" s="1"/>
  <c r="DC23" i="22" s="1"/>
  <c r="DD23" i="22" s="1"/>
  <c r="DE23" i="22" s="1"/>
  <c r="DF23" i="22" s="1"/>
  <c r="DA22" i="22"/>
  <c r="DB22" i="22" s="1"/>
  <c r="DC22" i="22" s="1"/>
  <c r="DD22" i="22" s="1"/>
  <c r="DE22" i="22" s="1"/>
  <c r="DF22" i="22" s="1"/>
  <c r="DA21" i="22"/>
  <c r="DB21" i="22" s="1"/>
  <c r="DC21" i="22" s="1"/>
  <c r="DD21" i="22" s="1"/>
  <c r="DE21" i="22" s="1"/>
  <c r="DF21" i="22" s="1"/>
  <c r="FJ29" i="26" l="1"/>
  <c r="FD52" i="22"/>
  <c r="FD50" i="22"/>
  <c r="FD48" i="22"/>
  <c r="R49" i="27" l="1"/>
  <c r="Q49" i="27"/>
  <c r="R48" i="27"/>
  <c r="Q48" i="27"/>
  <c r="R47" i="27"/>
  <c r="Q47" i="27"/>
  <c r="R46" i="27"/>
  <c r="Q46" i="27"/>
  <c r="R40" i="27"/>
  <c r="Q40" i="27"/>
  <c r="R39" i="27"/>
  <c r="Q39" i="27"/>
  <c r="R38" i="27"/>
  <c r="Q38" i="27"/>
  <c r="R37" i="27"/>
  <c r="Q37" i="27"/>
  <c r="R36" i="27"/>
  <c r="Q36" i="27"/>
  <c r="R35" i="27"/>
  <c r="Q35" i="27"/>
  <c r="R34" i="27"/>
  <c r="Q34" i="27"/>
  <c r="R33" i="27"/>
  <c r="Q33" i="27"/>
  <c r="R29" i="27"/>
  <c r="Q29" i="27"/>
  <c r="R25" i="27"/>
  <c r="Q25" i="27"/>
  <c r="R24" i="27"/>
  <c r="Q24" i="27"/>
  <c r="R23" i="27"/>
  <c r="Q23" i="27"/>
  <c r="Q49" i="26"/>
  <c r="Q48" i="26"/>
  <c r="Q47" i="26"/>
  <c r="Q46" i="26"/>
  <c r="Q40" i="26"/>
  <c r="Q39" i="26"/>
  <c r="Q38" i="26"/>
  <c r="Q37" i="26"/>
  <c r="Q36" i="26"/>
  <c r="Q35" i="26"/>
  <c r="Q34" i="26"/>
  <c r="Q33" i="26"/>
  <c r="Q29" i="26"/>
  <c r="Q25" i="26"/>
  <c r="Q24" i="26"/>
  <c r="Q23" i="26"/>
  <c r="Q19" i="26"/>
  <c r="Q18" i="26"/>
  <c r="Q17" i="26"/>
  <c r="Q16" i="26"/>
  <c r="Q15" i="26"/>
  <c r="Q14" i="26"/>
  <c r="Q13" i="26"/>
  <c r="Q12" i="26"/>
  <c r="Q11" i="26"/>
  <c r="Q10" i="26"/>
  <c r="L33" i="17"/>
  <c r="L32" i="17"/>
  <c r="L31" i="17"/>
  <c r="L30" i="17"/>
  <c r="L26" i="17"/>
  <c r="L25" i="17"/>
  <c r="L24" i="17"/>
  <c r="L23" i="17"/>
  <c r="L22" i="17"/>
  <c r="L21" i="17"/>
  <c r="L17" i="17"/>
  <c r="L16" i="17"/>
  <c r="L15" i="17"/>
  <c r="L14" i="17"/>
  <c r="L13" i="17"/>
  <c r="L12" i="17"/>
  <c r="L11" i="17"/>
  <c r="L10" i="17"/>
  <c r="L26" i="13"/>
  <c r="L25" i="13"/>
  <c r="L24" i="13"/>
  <c r="L23" i="13"/>
  <c r="L22" i="13"/>
  <c r="L21" i="13"/>
  <c r="L17" i="13"/>
  <c r="L16" i="13"/>
  <c r="L15" i="13"/>
  <c r="L14" i="13"/>
  <c r="L13" i="13"/>
  <c r="L12" i="13"/>
  <c r="L11" i="13"/>
  <c r="L10" i="13"/>
  <c r="K44" i="17" l="1"/>
  <c r="K42" i="17"/>
  <c r="K40" i="17"/>
  <c r="K38" i="17"/>
  <c r="L77" i="7"/>
  <c r="L75" i="7"/>
  <c r="L73" i="7"/>
  <c r="L71" i="7"/>
  <c r="L69" i="5"/>
  <c r="L67" i="5"/>
  <c r="L65" i="5"/>
  <c r="L63" i="5"/>
  <c r="L95" i="2"/>
  <c r="L93" i="2"/>
  <c r="L91" i="2"/>
  <c r="L89" i="2"/>
  <c r="N117" i="1"/>
  <c r="N111" i="1"/>
  <c r="N113" i="1"/>
  <c r="N115" i="1"/>
  <c r="P49" i="27" l="1"/>
  <c r="O49" i="27"/>
  <c r="N49" i="27"/>
  <c r="M49" i="27"/>
  <c r="L49" i="27"/>
  <c r="K49" i="27"/>
  <c r="P48" i="27"/>
  <c r="O48" i="27"/>
  <c r="N48" i="27"/>
  <c r="M48" i="27"/>
  <c r="L48" i="27"/>
  <c r="K48" i="27"/>
  <c r="P47" i="27"/>
  <c r="O47" i="27"/>
  <c r="N47" i="27"/>
  <c r="M47" i="27"/>
  <c r="L47" i="27"/>
  <c r="K47" i="27"/>
  <c r="P46" i="27"/>
  <c r="O46" i="27"/>
  <c r="N46" i="27"/>
  <c r="M46" i="27"/>
  <c r="L46" i="27"/>
  <c r="K46" i="27"/>
  <c r="P40" i="27"/>
  <c r="O40" i="27"/>
  <c r="N40" i="27"/>
  <c r="M40" i="27"/>
  <c r="L40" i="27"/>
  <c r="K40" i="27"/>
  <c r="P39" i="27"/>
  <c r="O39" i="27"/>
  <c r="N39" i="27"/>
  <c r="M39" i="27"/>
  <c r="L39" i="27"/>
  <c r="K39" i="27"/>
  <c r="P38" i="27"/>
  <c r="O38" i="27"/>
  <c r="N38" i="27"/>
  <c r="M38" i="27"/>
  <c r="L38" i="27"/>
  <c r="K38" i="27"/>
  <c r="P37" i="27"/>
  <c r="O37" i="27"/>
  <c r="N37" i="27"/>
  <c r="M37" i="27"/>
  <c r="L37" i="27"/>
  <c r="K37" i="27"/>
  <c r="P36" i="27"/>
  <c r="O36" i="27"/>
  <c r="N36" i="27"/>
  <c r="M36" i="27"/>
  <c r="L36" i="27"/>
  <c r="K36" i="27"/>
  <c r="P35" i="27"/>
  <c r="O35" i="27"/>
  <c r="N35" i="27"/>
  <c r="M35" i="27"/>
  <c r="L35" i="27"/>
  <c r="K35" i="27"/>
  <c r="P34" i="27"/>
  <c r="O34" i="27"/>
  <c r="N34" i="27"/>
  <c r="M34" i="27"/>
  <c r="L34" i="27"/>
  <c r="K34" i="27"/>
  <c r="P33" i="27"/>
  <c r="O33" i="27"/>
  <c r="N33" i="27"/>
  <c r="M33" i="27"/>
  <c r="L33" i="27"/>
  <c r="K33" i="27"/>
  <c r="P25" i="27"/>
  <c r="O25" i="27"/>
  <c r="N25" i="27"/>
  <c r="M25" i="27"/>
  <c r="L25" i="27"/>
  <c r="K25" i="27"/>
  <c r="P24" i="27"/>
  <c r="O24" i="27"/>
  <c r="N24" i="27"/>
  <c r="M24" i="27"/>
  <c r="L24" i="27"/>
  <c r="K24" i="27"/>
  <c r="P23" i="27"/>
  <c r="O23" i="27"/>
  <c r="N23" i="27"/>
  <c r="M23" i="27"/>
  <c r="L23" i="27"/>
  <c r="K23" i="27"/>
  <c r="M19" i="27"/>
  <c r="L19" i="27"/>
  <c r="K19" i="27"/>
  <c r="M18" i="27"/>
  <c r="L18" i="27"/>
  <c r="K18" i="27"/>
  <c r="M17" i="27"/>
  <c r="L17" i="27"/>
  <c r="K17" i="27"/>
  <c r="M16" i="27"/>
  <c r="L16" i="27"/>
  <c r="K16" i="27"/>
  <c r="M15" i="27"/>
  <c r="L15" i="27"/>
  <c r="K15" i="27"/>
  <c r="M14" i="27"/>
  <c r="L14" i="27"/>
  <c r="K14" i="27"/>
  <c r="M13" i="27"/>
  <c r="L13" i="27"/>
  <c r="K13" i="27"/>
  <c r="M12" i="27"/>
  <c r="L12" i="27"/>
  <c r="K12" i="27"/>
  <c r="M11" i="27"/>
  <c r="L11" i="27"/>
  <c r="K11" i="27"/>
  <c r="M10" i="27"/>
  <c r="L10" i="27"/>
  <c r="M49" i="26"/>
  <c r="L49" i="26"/>
  <c r="K49" i="26"/>
  <c r="M48" i="26"/>
  <c r="L48" i="26"/>
  <c r="K48" i="26"/>
  <c r="M47" i="26"/>
  <c r="L47" i="26"/>
  <c r="K47" i="26"/>
  <c r="M46" i="26"/>
  <c r="L46" i="26"/>
  <c r="K46" i="26"/>
  <c r="P36" i="26"/>
  <c r="O36" i="26"/>
  <c r="N36" i="26"/>
  <c r="M36" i="26"/>
  <c r="L36" i="26"/>
  <c r="K36" i="26"/>
  <c r="P35" i="26"/>
  <c r="O35" i="26"/>
  <c r="N35" i="26"/>
  <c r="M35" i="26"/>
  <c r="L35" i="26"/>
  <c r="K35" i="26"/>
  <c r="P34" i="26"/>
  <c r="O34" i="26"/>
  <c r="N34" i="26"/>
  <c r="M34" i="26"/>
  <c r="L34" i="26"/>
  <c r="K34" i="26"/>
  <c r="P33" i="26"/>
  <c r="O33" i="26"/>
  <c r="N33" i="26"/>
  <c r="M33" i="26"/>
  <c r="L33" i="26"/>
  <c r="K33" i="26"/>
  <c r="P29" i="26"/>
  <c r="O29" i="26"/>
  <c r="N29" i="26"/>
  <c r="M29" i="26"/>
  <c r="L29" i="26"/>
  <c r="K29" i="26"/>
  <c r="P25" i="26"/>
  <c r="O25" i="26"/>
  <c r="N25" i="26"/>
  <c r="M25" i="26"/>
  <c r="L25" i="26"/>
  <c r="K25" i="26"/>
  <c r="P24" i="26"/>
  <c r="O24" i="26"/>
  <c r="N24" i="26"/>
  <c r="M24" i="26"/>
  <c r="L24" i="26"/>
  <c r="K24" i="26"/>
  <c r="P23" i="26"/>
  <c r="O23" i="26"/>
  <c r="N23" i="26"/>
  <c r="M23" i="26"/>
  <c r="L23" i="26"/>
  <c r="K23" i="26"/>
  <c r="P19" i="26"/>
  <c r="O19" i="26"/>
  <c r="N19" i="26"/>
  <c r="M19" i="26"/>
  <c r="L19" i="26"/>
  <c r="K19" i="26"/>
  <c r="P18" i="26"/>
  <c r="O18" i="26"/>
  <c r="N18" i="26"/>
  <c r="M18" i="26"/>
  <c r="L18" i="26"/>
  <c r="K18" i="26"/>
  <c r="P17" i="26"/>
  <c r="O17" i="26"/>
  <c r="N17" i="26"/>
  <c r="M17" i="26"/>
  <c r="L17" i="26"/>
  <c r="K17" i="26"/>
  <c r="P16" i="26"/>
  <c r="O16" i="26"/>
  <c r="N16" i="26"/>
  <c r="M16" i="26"/>
  <c r="L16" i="26"/>
  <c r="K16" i="26"/>
  <c r="P15" i="26"/>
  <c r="O15" i="26"/>
  <c r="N15" i="26"/>
  <c r="M15" i="26"/>
  <c r="L15" i="26"/>
  <c r="K15" i="26"/>
  <c r="P14" i="26"/>
  <c r="O14" i="26"/>
  <c r="N14" i="26"/>
  <c r="M14" i="26"/>
  <c r="L14" i="26"/>
  <c r="K14" i="26"/>
  <c r="P13" i="26"/>
  <c r="O13" i="26"/>
  <c r="N13" i="26"/>
  <c r="M13" i="26"/>
  <c r="L13" i="26"/>
  <c r="K13" i="26"/>
  <c r="P12" i="26"/>
  <c r="O12" i="26"/>
  <c r="N12" i="26"/>
  <c r="M12" i="26"/>
  <c r="L12" i="26"/>
  <c r="K12" i="26"/>
  <c r="P11" i="26"/>
  <c r="O11" i="26"/>
  <c r="N11" i="26"/>
  <c r="M11" i="26"/>
  <c r="L11" i="26"/>
  <c r="K11" i="26"/>
  <c r="P10" i="26"/>
  <c r="O10" i="26"/>
  <c r="N10" i="26"/>
  <c r="M10" i="26"/>
  <c r="L10" i="26"/>
  <c r="J43" i="22"/>
  <c r="J42" i="22"/>
  <c r="J41" i="22"/>
  <c r="J40" i="22"/>
  <c r="J39" i="22"/>
  <c r="N30" i="22"/>
  <c r="M30" i="22"/>
  <c r="L30" i="22"/>
  <c r="K30" i="22"/>
  <c r="J30" i="22"/>
  <c r="I30" i="22"/>
  <c r="H30" i="22"/>
  <c r="N11" i="22"/>
  <c r="M11" i="22"/>
  <c r="L11" i="22"/>
  <c r="K11" i="22"/>
  <c r="H11" i="22"/>
  <c r="N10" i="22"/>
  <c r="M10" i="22"/>
  <c r="L10" i="22"/>
  <c r="K10" i="22"/>
  <c r="G21" i="13"/>
  <c r="G22" i="13"/>
  <c r="L65" i="7"/>
  <c r="L63" i="7"/>
  <c r="L58" i="7"/>
  <c r="L56" i="7"/>
  <c r="L54" i="7"/>
  <c r="L52" i="7"/>
  <c r="L50" i="7"/>
  <c r="L45" i="7"/>
  <c r="L43" i="7"/>
  <c r="L41" i="7"/>
  <c r="L39" i="7"/>
  <c r="L37" i="7"/>
  <c r="L32" i="7"/>
  <c r="L30" i="7"/>
  <c r="M29" i="7"/>
  <c r="L29" i="7"/>
  <c r="K29" i="7"/>
  <c r="J29" i="7"/>
  <c r="I29" i="7"/>
  <c r="H29" i="7"/>
  <c r="M28" i="7"/>
  <c r="L28" i="7"/>
  <c r="K28" i="7"/>
  <c r="J28" i="7"/>
  <c r="I28" i="7"/>
  <c r="H28" i="7"/>
  <c r="M27" i="7"/>
  <c r="L27" i="7"/>
  <c r="K27" i="7"/>
  <c r="J27" i="7"/>
  <c r="I27" i="7"/>
  <c r="H27" i="7"/>
  <c r="L26" i="7"/>
  <c r="M19" i="7"/>
  <c r="K19" i="7"/>
  <c r="J19" i="7"/>
  <c r="I19" i="7"/>
  <c r="H19" i="7"/>
  <c r="M18" i="7"/>
  <c r="K18" i="7"/>
  <c r="J18" i="7"/>
  <c r="I18" i="7"/>
  <c r="H18" i="7"/>
  <c r="M17" i="7"/>
  <c r="K17" i="7"/>
  <c r="J17" i="7"/>
  <c r="I17" i="7"/>
  <c r="H17" i="7"/>
  <c r="M16" i="7"/>
  <c r="K16" i="7"/>
  <c r="J16" i="7"/>
  <c r="I16" i="7"/>
  <c r="H16" i="7"/>
  <c r="M15" i="7"/>
  <c r="K15" i="7"/>
  <c r="J15" i="7"/>
  <c r="I15" i="7"/>
  <c r="H15" i="7"/>
  <c r="M14" i="7"/>
  <c r="K14" i="7"/>
  <c r="J14" i="7"/>
  <c r="I14" i="7"/>
  <c r="H14" i="7"/>
  <c r="M13" i="7"/>
  <c r="K13" i="7"/>
  <c r="J13" i="7"/>
  <c r="I13" i="7"/>
  <c r="H13" i="7"/>
  <c r="M12" i="7"/>
  <c r="K12" i="7"/>
  <c r="J12" i="7"/>
  <c r="I12" i="7"/>
  <c r="H12" i="7"/>
  <c r="M11" i="7"/>
  <c r="K11" i="7"/>
  <c r="J11" i="7"/>
  <c r="I11" i="7"/>
  <c r="H11" i="7"/>
  <c r="M10" i="7"/>
  <c r="K10" i="7"/>
  <c r="J10" i="7"/>
  <c r="I10" i="7"/>
  <c r="L66" i="7"/>
  <c r="L64" i="7"/>
  <c r="L62" i="7"/>
  <c r="L57" i="7"/>
  <c r="L55" i="7"/>
  <c r="L53" i="7"/>
  <c r="L51" i="7"/>
  <c r="L49" i="7"/>
  <c r="L44" i="7"/>
  <c r="L42" i="7"/>
  <c r="L40" i="7"/>
  <c r="L38" i="7"/>
  <c r="L36" i="7"/>
  <c r="L31" i="7"/>
  <c r="L25" i="7"/>
  <c r="L24" i="7"/>
  <c r="L23" i="7"/>
  <c r="M58" i="5"/>
  <c r="L58" i="5"/>
  <c r="K58" i="5"/>
  <c r="J58" i="5"/>
  <c r="I58" i="5"/>
  <c r="H58" i="5"/>
  <c r="M57" i="5"/>
  <c r="L57" i="5"/>
  <c r="K57" i="5"/>
  <c r="J57" i="5"/>
  <c r="I57" i="5"/>
  <c r="H57" i="5"/>
  <c r="M56" i="5"/>
  <c r="L56" i="5"/>
  <c r="K56" i="5"/>
  <c r="J56" i="5"/>
  <c r="I56" i="5"/>
  <c r="H56" i="5"/>
  <c r="M55" i="5"/>
  <c r="L55" i="5"/>
  <c r="K55" i="5"/>
  <c r="J55" i="5"/>
  <c r="I55" i="5"/>
  <c r="H55" i="5"/>
  <c r="M54" i="5"/>
  <c r="L54" i="5"/>
  <c r="K54" i="5"/>
  <c r="J54" i="5"/>
  <c r="I54" i="5"/>
  <c r="H54" i="5"/>
  <c r="M53" i="5"/>
  <c r="L53" i="5"/>
  <c r="K53" i="5"/>
  <c r="J53" i="5"/>
  <c r="I53" i="5"/>
  <c r="H53" i="5"/>
  <c r="M52" i="5"/>
  <c r="L52" i="5"/>
  <c r="K52" i="5"/>
  <c r="J52" i="5"/>
  <c r="I52" i="5"/>
  <c r="H52" i="5"/>
  <c r="M51" i="5"/>
  <c r="L51" i="5"/>
  <c r="K51" i="5"/>
  <c r="J51" i="5"/>
  <c r="I51" i="5"/>
  <c r="H51" i="5"/>
  <c r="M50" i="5"/>
  <c r="L50" i="5"/>
  <c r="K50" i="5"/>
  <c r="J50" i="5"/>
  <c r="I50" i="5"/>
  <c r="H50" i="5"/>
  <c r="M49" i="5"/>
  <c r="L49" i="5"/>
  <c r="K49" i="5"/>
  <c r="J49" i="5"/>
  <c r="I49" i="5"/>
  <c r="H49" i="5"/>
  <c r="H19" i="5"/>
  <c r="M18" i="5"/>
  <c r="K18" i="5"/>
  <c r="J18" i="5"/>
  <c r="I18" i="5"/>
  <c r="H18" i="5"/>
  <c r="M17" i="5"/>
  <c r="K17" i="5"/>
  <c r="J17" i="5"/>
  <c r="I17" i="5"/>
  <c r="H17" i="5"/>
  <c r="M16" i="5"/>
  <c r="K16" i="5"/>
  <c r="J16" i="5"/>
  <c r="I16" i="5"/>
  <c r="H16" i="5"/>
  <c r="M15" i="5"/>
  <c r="K15" i="5"/>
  <c r="J15" i="5"/>
  <c r="I15" i="5"/>
  <c r="H15" i="5"/>
  <c r="H14" i="5"/>
  <c r="M13" i="5"/>
  <c r="K13" i="5"/>
  <c r="J13" i="5"/>
  <c r="I13" i="5"/>
  <c r="H13" i="5"/>
  <c r="M12" i="5"/>
  <c r="K12" i="5"/>
  <c r="J12" i="5"/>
  <c r="I12" i="5"/>
  <c r="H12" i="5"/>
  <c r="M11" i="5"/>
  <c r="K11" i="5"/>
  <c r="J11" i="5"/>
  <c r="I11" i="5"/>
  <c r="H11" i="5"/>
  <c r="M10" i="5"/>
  <c r="K10" i="5"/>
  <c r="J10" i="5"/>
  <c r="I10" i="5"/>
  <c r="H10" i="5"/>
  <c r="M84" i="2"/>
  <c r="L84" i="2"/>
  <c r="K84" i="2"/>
  <c r="J84" i="2"/>
  <c r="I84" i="2"/>
  <c r="H84" i="2"/>
  <c r="M83" i="2"/>
  <c r="L83" i="2"/>
  <c r="K83" i="2"/>
  <c r="J83" i="2"/>
  <c r="I83" i="2"/>
  <c r="H83" i="2"/>
  <c r="M82" i="2"/>
  <c r="L82" i="2"/>
  <c r="K82" i="2"/>
  <c r="J82" i="2"/>
  <c r="I82" i="2"/>
  <c r="H82" i="2"/>
  <c r="M81" i="2"/>
  <c r="L81" i="2"/>
  <c r="K81" i="2"/>
  <c r="J81" i="2"/>
  <c r="I81" i="2"/>
  <c r="H81" i="2"/>
  <c r="M80" i="2"/>
  <c r="L80" i="2"/>
  <c r="K80" i="2"/>
  <c r="J80" i="2"/>
  <c r="I80" i="2"/>
  <c r="H80" i="2"/>
  <c r="M79" i="2"/>
  <c r="L79" i="2"/>
  <c r="K79" i="2"/>
  <c r="J79" i="2"/>
  <c r="I79" i="2"/>
  <c r="H79" i="2"/>
  <c r="M78" i="2"/>
  <c r="L78" i="2"/>
  <c r="K78" i="2"/>
  <c r="J78" i="2"/>
  <c r="I78" i="2"/>
  <c r="H78" i="2"/>
  <c r="M77" i="2"/>
  <c r="L77" i="2"/>
  <c r="K77" i="2"/>
  <c r="J77" i="2"/>
  <c r="I77" i="2"/>
  <c r="H77" i="2"/>
  <c r="M76" i="2"/>
  <c r="L76" i="2"/>
  <c r="K76" i="2"/>
  <c r="J76" i="2"/>
  <c r="I76" i="2"/>
  <c r="H76" i="2"/>
  <c r="M75" i="2"/>
  <c r="L75" i="2"/>
  <c r="K75" i="2"/>
  <c r="J75" i="2"/>
  <c r="I75" i="2"/>
  <c r="H75" i="2"/>
  <c r="M66" i="2"/>
  <c r="L66" i="2"/>
  <c r="K66" i="2"/>
  <c r="J66" i="2"/>
  <c r="I66" i="2"/>
  <c r="H66" i="2"/>
  <c r="M65" i="2"/>
  <c r="L65" i="2"/>
  <c r="K65" i="2"/>
  <c r="J65" i="2"/>
  <c r="I65" i="2"/>
  <c r="H65" i="2"/>
  <c r="M64" i="2"/>
  <c r="L64" i="2"/>
  <c r="K64" i="2"/>
  <c r="J64" i="2"/>
  <c r="I64" i="2"/>
  <c r="H64" i="2"/>
  <c r="M63" i="2"/>
  <c r="L63" i="2"/>
  <c r="K63" i="2"/>
  <c r="J63" i="2"/>
  <c r="I63" i="2"/>
  <c r="H63" i="2"/>
  <c r="M62" i="2"/>
  <c r="L62" i="2"/>
  <c r="K62" i="2"/>
  <c r="J62" i="2"/>
  <c r="I62" i="2"/>
  <c r="H62" i="2"/>
  <c r="K58" i="2"/>
  <c r="J58" i="2"/>
  <c r="L57" i="2"/>
  <c r="K57" i="2"/>
  <c r="J57" i="2"/>
  <c r="M56" i="2"/>
  <c r="L56" i="2"/>
  <c r="K56" i="2"/>
  <c r="J56" i="2"/>
  <c r="M55" i="2"/>
  <c r="L55" i="2"/>
  <c r="K55" i="2"/>
  <c r="J55" i="2"/>
  <c r="M54" i="2"/>
  <c r="L54" i="2"/>
  <c r="K54" i="2"/>
  <c r="J54" i="2"/>
  <c r="M53" i="2"/>
  <c r="L53" i="2"/>
  <c r="K53" i="2"/>
  <c r="J53" i="2"/>
  <c r="I53" i="2"/>
  <c r="H53" i="2"/>
  <c r="M52" i="2"/>
  <c r="L52" i="2"/>
  <c r="K52" i="2"/>
  <c r="J52" i="2"/>
  <c r="I52" i="2"/>
  <c r="H52" i="2"/>
  <c r="M51" i="2"/>
  <c r="M49" i="2"/>
  <c r="L49" i="2"/>
  <c r="K49" i="2"/>
  <c r="J49" i="2"/>
  <c r="I49" i="2"/>
  <c r="H49" i="2"/>
  <c r="M19" i="2"/>
  <c r="L19" i="2"/>
  <c r="K19" i="2"/>
  <c r="J19" i="2"/>
  <c r="I19" i="2"/>
  <c r="H19" i="2"/>
  <c r="M18" i="2"/>
  <c r="L18" i="2"/>
  <c r="K18" i="2"/>
  <c r="J18" i="2"/>
  <c r="I18" i="2"/>
  <c r="H18" i="2"/>
  <c r="M17" i="2"/>
  <c r="L17" i="2"/>
  <c r="K17" i="2"/>
  <c r="J17" i="2"/>
  <c r="I17" i="2"/>
  <c r="H17" i="2"/>
  <c r="M16" i="2"/>
  <c r="L16" i="2"/>
  <c r="K16" i="2"/>
  <c r="J16" i="2"/>
  <c r="I16" i="2"/>
  <c r="H16" i="2"/>
  <c r="M15" i="2"/>
  <c r="L15" i="2"/>
  <c r="K15" i="2"/>
  <c r="J15" i="2"/>
  <c r="I15" i="2"/>
  <c r="H15" i="2"/>
  <c r="M14" i="2"/>
  <c r="L14" i="2"/>
  <c r="K14" i="2"/>
  <c r="J14" i="2"/>
  <c r="I14" i="2"/>
  <c r="H14" i="2"/>
  <c r="M13" i="2"/>
  <c r="L13" i="2"/>
  <c r="K13" i="2"/>
  <c r="J13" i="2"/>
  <c r="I13" i="2"/>
  <c r="H13" i="2"/>
  <c r="M12" i="2"/>
  <c r="L12" i="2"/>
  <c r="K12" i="2"/>
  <c r="J12" i="2"/>
  <c r="I12" i="2"/>
  <c r="H12" i="2"/>
  <c r="M11" i="2"/>
  <c r="L11" i="2"/>
  <c r="K11" i="2"/>
  <c r="J11" i="2"/>
  <c r="I11" i="2"/>
  <c r="H11" i="2"/>
  <c r="M10" i="2"/>
  <c r="L10" i="2"/>
  <c r="K10" i="2"/>
  <c r="J10" i="2"/>
  <c r="I10" i="2"/>
  <c r="P29" i="27"/>
  <c r="O29" i="27"/>
  <c r="N29" i="27"/>
  <c r="M29" i="27"/>
  <c r="L29" i="27"/>
  <c r="K29" i="27"/>
  <c r="DP27" i="5" l="1"/>
  <c r="DU27" i="5"/>
  <c r="DR27" i="5"/>
  <c r="DT27" i="5"/>
  <c r="DS27" i="5"/>
  <c r="DQ27" i="5"/>
  <c r="I27" i="5" s="1"/>
  <c r="DR27" i="2"/>
  <c r="J27" i="2" s="1"/>
  <c r="DQ27" i="2"/>
  <c r="I27" i="2" s="1"/>
  <c r="DS27" i="2"/>
  <c r="DP27" i="2"/>
  <c r="DU27" i="2"/>
  <c r="DT27" i="2"/>
  <c r="L27" i="2" s="1"/>
  <c r="M45" i="5"/>
  <c r="L45" i="5"/>
  <c r="K45" i="5"/>
  <c r="J45" i="5"/>
  <c r="I45" i="5"/>
  <c r="H45" i="5"/>
  <c r="M44" i="5"/>
  <c r="L44" i="5"/>
  <c r="K44" i="5"/>
  <c r="J44" i="5"/>
  <c r="I44" i="5"/>
  <c r="H44" i="5"/>
  <c r="M43" i="5"/>
  <c r="L43" i="5"/>
  <c r="K43" i="5"/>
  <c r="J43" i="5"/>
  <c r="I43" i="5"/>
  <c r="H43" i="5"/>
  <c r="M42" i="5"/>
  <c r="L42" i="5"/>
  <c r="K42" i="5"/>
  <c r="J42" i="5"/>
  <c r="I42" i="5"/>
  <c r="H42" i="5"/>
  <c r="M41" i="5"/>
  <c r="L41" i="5"/>
  <c r="K41" i="5"/>
  <c r="J41" i="5"/>
  <c r="I41" i="5"/>
  <c r="H41" i="5"/>
  <c r="M40" i="5"/>
  <c r="L40" i="5"/>
  <c r="K40" i="5"/>
  <c r="J40" i="5"/>
  <c r="I40" i="5"/>
  <c r="H40" i="5"/>
  <c r="M39" i="5"/>
  <c r="L39" i="5"/>
  <c r="K39" i="5"/>
  <c r="J39" i="5"/>
  <c r="I39" i="5"/>
  <c r="H39" i="5"/>
  <c r="M38" i="5"/>
  <c r="L38" i="5"/>
  <c r="K38" i="5"/>
  <c r="J38" i="5"/>
  <c r="I38" i="5"/>
  <c r="H38" i="5"/>
  <c r="M37" i="5"/>
  <c r="L37" i="5"/>
  <c r="K37" i="5"/>
  <c r="J37" i="5"/>
  <c r="I37" i="5"/>
  <c r="H37" i="5"/>
  <c r="M36" i="5"/>
  <c r="L36" i="5"/>
  <c r="K36" i="5"/>
  <c r="J36" i="5"/>
  <c r="I36" i="5"/>
  <c r="H36" i="5"/>
  <c r="M32" i="5"/>
  <c r="L32" i="5"/>
  <c r="K32" i="5"/>
  <c r="J32" i="5"/>
  <c r="I32" i="5"/>
  <c r="H32" i="5"/>
  <c r="M31" i="5"/>
  <c r="L31" i="5"/>
  <c r="K31" i="5"/>
  <c r="J31" i="5"/>
  <c r="I31" i="5"/>
  <c r="H31" i="5"/>
  <c r="M30" i="5"/>
  <c r="L30" i="5"/>
  <c r="K30" i="5"/>
  <c r="J30" i="5"/>
  <c r="I30" i="5"/>
  <c r="H30" i="5"/>
  <c r="M29" i="5"/>
  <c r="L29" i="5"/>
  <c r="K29" i="5"/>
  <c r="J29" i="5"/>
  <c r="I29" i="5"/>
  <c r="H29" i="5"/>
  <c r="M28" i="5"/>
  <c r="L28" i="5"/>
  <c r="K28" i="5"/>
  <c r="J28" i="5"/>
  <c r="I28" i="5"/>
  <c r="H28" i="5"/>
  <c r="M27" i="5"/>
  <c r="L27" i="5"/>
  <c r="K27" i="5"/>
  <c r="J27" i="5"/>
  <c r="H27" i="5"/>
  <c r="M26" i="5"/>
  <c r="L26" i="5"/>
  <c r="K26" i="5"/>
  <c r="J26" i="5"/>
  <c r="I26" i="5"/>
  <c r="H26" i="5"/>
  <c r="M25" i="5"/>
  <c r="L25" i="5"/>
  <c r="K25" i="5"/>
  <c r="J25" i="5"/>
  <c r="I25" i="5"/>
  <c r="H25" i="5"/>
  <c r="M24" i="5"/>
  <c r="L24" i="5"/>
  <c r="K24" i="5"/>
  <c r="J24" i="5"/>
  <c r="I24" i="5"/>
  <c r="H24" i="5"/>
  <c r="M23" i="5"/>
  <c r="L23" i="5"/>
  <c r="K23" i="5"/>
  <c r="J23" i="5"/>
  <c r="I23" i="5"/>
  <c r="H23" i="5"/>
  <c r="M45" i="2"/>
  <c r="L45" i="2"/>
  <c r="K45" i="2"/>
  <c r="J45" i="2"/>
  <c r="I45" i="2"/>
  <c r="H45" i="2"/>
  <c r="M44" i="2"/>
  <c r="L44" i="2"/>
  <c r="K44" i="2"/>
  <c r="J44" i="2"/>
  <c r="I44" i="2"/>
  <c r="H44" i="2"/>
  <c r="M43" i="2"/>
  <c r="L43" i="2"/>
  <c r="K43" i="2"/>
  <c r="J43" i="2"/>
  <c r="I43" i="2"/>
  <c r="H43" i="2"/>
  <c r="M42" i="2"/>
  <c r="L42" i="2"/>
  <c r="K42" i="2"/>
  <c r="J42" i="2"/>
  <c r="I42" i="2"/>
  <c r="H42" i="2"/>
  <c r="M41" i="2"/>
  <c r="L41" i="2"/>
  <c r="K41" i="2"/>
  <c r="J41" i="2"/>
  <c r="I41" i="2"/>
  <c r="H41" i="2"/>
  <c r="M40" i="2"/>
  <c r="L40" i="2"/>
  <c r="K40" i="2"/>
  <c r="J40" i="2"/>
  <c r="I40" i="2"/>
  <c r="H40" i="2"/>
  <c r="M39" i="2"/>
  <c r="L39" i="2"/>
  <c r="K39" i="2"/>
  <c r="J39" i="2"/>
  <c r="I39" i="2"/>
  <c r="H39" i="2"/>
  <c r="M37" i="2"/>
  <c r="L37" i="2"/>
  <c r="K37" i="2"/>
  <c r="J37" i="2"/>
  <c r="I37" i="2"/>
  <c r="H37" i="2"/>
  <c r="M36" i="2"/>
  <c r="L36" i="2"/>
  <c r="K36" i="2"/>
  <c r="J36" i="2"/>
  <c r="I36" i="2"/>
  <c r="M32" i="2"/>
  <c r="L32" i="2"/>
  <c r="K32" i="2"/>
  <c r="J32" i="2"/>
  <c r="I32" i="2"/>
  <c r="H32" i="2"/>
  <c r="M31" i="2"/>
  <c r="L31" i="2"/>
  <c r="K31" i="2"/>
  <c r="J31" i="2"/>
  <c r="I31" i="2"/>
  <c r="H31" i="2"/>
  <c r="M30" i="2"/>
  <c r="L30" i="2"/>
  <c r="K30" i="2"/>
  <c r="J30" i="2"/>
  <c r="I30" i="2"/>
  <c r="H30" i="2"/>
  <c r="M29" i="2"/>
  <c r="L29" i="2"/>
  <c r="K29" i="2"/>
  <c r="J29" i="2"/>
  <c r="I29" i="2"/>
  <c r="H29" i="2"/>
  <c r="M28" i="2"/>
  <c r="L28" i="2"/>
  <c r="K28" i="2"/>
  <c r="J28" i="2"/>
  <c r="I28" i="2"/>
  <c r="H28" i="2"/>
  <c r="M27" i="2"/>
  <c r="K27" i="2"/>
  <c r="H27" i="2"/>
  <c r="M26" i="2"/>
  <c r="L26" i="2"/>
  <c r="K26" i="2"/>
  <c r="J26" i="2"/>
  <c r="I26" i="2"/>
  <c r="H26" i="2"/>
  <c r="M25" i="2"/>
  <c r="L25" i="2"/>
  <c r="K25" i="2"/>
  <c r="J25" i="2"/>
  <c r="I25" i="2"/>
  <c r="H25" i="2"/>
  <c r="M24" i="2"/>
  <c r="L24" i="2"/>
  <c r="K24" i="2"/>
  <c r="J24" i="2"/>
  <c r="I24" i="2"/>
  <c r="H24" i="2"/>
  <c r="M23" i="2"/>
  <c r="L23" i="2"/>
  <c r="K23" i="2"/>
  <c r="J23" i="2"/>
  <c r="I23" i="2"/>
  <c r="G23" i="13" l="1"/>
  <c r="G30" i="13"/>
  <c r="G31" i="13" l="1"/>
  <c r="G24" i="13"/>
  <c r="J21" i="13"/>
  <c r="H21" i="13"/>
  <c r="I21" i="13"/>
  <c r="I21" i="22"/>
  <c r="G25" i="13" l="1"/>
  <c r="G26" i="13"/>
  <c r="G32" i="13"/>
  <c r="G33" i="13"/>
  <c r="H30" i="13"/>
  <c r="K21" i="13"/>
  <c r="H22" i="13"/>
  <c r="J30" i="13"/>
  <c r="J22" i="13"/>
  <c r="I30" i="13"/>
  <c r="I22" i="13"/>
  <c r="M71" i="2"/>
  <c r="L71" i="2"/>
  <c r="K71" i="2"/>
  <c r="J71" i="2"/>
  <c r="I71" i="2"/>
  <c r="H71" i="2"/>
  <c r="M70" i="2"/>
  <c r="L70" i="2"/>
  <c r="K70" i="2"/>
  <c r="J70" i="2"/>
  <c r="I70" i="2"/>
  <c r="H70" i="2"/>
  <c r="M69" i="2"/>
  <c r="L69" i="2"/>
  <c r="K69" i="2"/>
  <c r="J69" i="2"/>
  <c r="I69" i="2"/>
  <c r="H69" i="2"/>
  <c r="M68" i="2"/>
  <c r="L68" i="2"/>
  <c r="K68" i="2"/>
  <c r="J68" i="2"/>
  <c r="I68" i="2"/>
  <c r="H68" i="2"/>
  <c r="M67" i="2"/>
  <c r="L67" i="2"/>
  <c r="K67" i="2"/>
  <c r="J67" i="2"/>
  <c r="I67" i="2"/>
  <c r="H67" i="2"/>
  <c r="M58" i="2"/>
  <c r="L58" i="2"/>
  <c r="I58" i="2"/>
  <c r="H58" i="2"/>
  <c r="M57" i="2"/>
  <c r="I57" i="2"/>
  <c r="H57" i="2"/>
  <c r="I54" i="2"/>
  <c r="H54" i="2"/>
  <c r="M50" i="2"/>
  <c r="I50" i="2"/>
  <c r="M38" i="2"/>
  <c r="L38" i="2"/>
  <c r="K38" i="2"/>
  <c r="J38" i="2"/>
  <c r="I38" i="2"/>
  <c r="H38" i="2"/>
  <c r="I23" i="13" l="1"/>
  <c r="K30" i="13"/>
  <c r="I56" i="2"/>
  <c r="I51" i="2"/>
  <c r="I31" i="13"/>
  <c r="K22" i="13"/>
  <c r="H55" i="2"/>
  <c r="H50" i="2"/>
  <c r="J51" i="2"/>
  <c r="J50" i="2"/>
  <c r="I55" i="2"/>
  <c r="J23" i="13"/>
  <c r="H23" i="13"/>
  <c r="H56" i="2"/>
  <c r="H51" i="2"/>
  <c r="K51" i="2"/>
  <c r="K50" i="2"/>
  <c r="J21" i="22"/>
  <c r="L51" i="2"/>
  <c r="L50" i="2"/>
  <c r="H31" i="13"/>
  <c r="J31" i="13"/>
  <c r="H24" i="13" l="1"/>
  <c r="H32" i="13"/>
  <c r="H33" i="13"/>
  <c r="K23" i="13"/>
  <c r="K31" i="13"/>
  <c r="J24" i="13"/>
  <c r="K21" i="22"/>
  <c r="I32" i="13"/>
  <c r="I33" i="13"/>
  <c r="I24" i="13"/>
  <c r="J32" i="13"/>
  <c r="J33" i="13"/>
  <c r="M19" i="5"/>
  <c r="K19" i="5"/>
  <c r="J19" i="5"/>
  <c r="I19" i="5"/>
  <c r="M14" i="5"/>
  <c r="K14" i="5"/>
  <c r="J14" i="5"/>
  <c r="I14" i="5"/>
  <c r="K24" i="13" l="1"/>
  <c r="L30" i="13"/>
  <c r="K32" i="13"/>
  <c r="K33" i="13"/>
  <c r="L21" i="22"/>
  <c r="I25" i="13"/>
  <c r="I26" i="13"/>
  <c r="J25" i="13"/>
  <c r="J26" i="13"/>
  <c r="H25" i="13"/>
  <c r="H26" i="13"/>
  <c r="L31" i="13" l="1"/>
  <c r="J11" i="22"/>
  <c r="I11" i="22"/>
  <c r="K25" i="13"/>
  <c r="K26" i="13"/>
  <c r="J10" i="22"/>
  <c r="I10" i="22"/>
  <c r="N21" i="22"/>
  <c r="M21" i="22"/>
  <c r="L32" i="13" l="1"/>
  <c r="L33" i="13"/>
  <c r="M39" i="7"/>
  <c r="K39" i="7"/>
  <c r="J39" i="7"/>
  <c r="I39" i="7"/>
  <c r="H39" i="7"/>
  <c r="M37" i="7"/>
  <c r="K37" i="7"/>
  <c r="J37" i="7"/>
  <c r="I37" i="7"/>
  <c r="H37" i="7"/>
  <c r="M36" i="7"/>
  <c r="K36" i="7"/>
  <c r="J36" i="7"/>
  <c r="I36" i="7"/>
  <c r="H36" i="7"/>
  <c r="J26" i="7"/>
  <c r="H25" i="7"/>
  <c r="H23" i="7"/>
  <c r="J58" i="7"/>
  <c r="H57" i="7"/>
  <c r="J56" i="7"/>
  <c r="H55" i="7"/>
  <c r="J54" i="7"/>
  <c r="M66" i="7"/>
  <c r="K32" i="7"/>
  <c r="J32" i="7"/>
  <c r="I66" i="7"/>
  <c r="M65" i="7"/>
  <c r="K65" i="7"/>
  <c r="I65" i="7"/>
  <c r="H65" i="7"/>
  <c r="M64" i="7"/>
  <c r="K64" i="7"/>
  <c r="J64" i="7"/>
  <c r="I64" i="7"/>
  <c r="M63" i="7"/>
  <c r="K63" i="7"/>
  <c r="I63" i="7"/>
  <c r="H63" i="7"/>
  <c r="M62" i="7"/>
  <c r="K23" i="7"/>
  <c r="J23" i="7"/>
  <c r="I62" i="7"/>
  <c r="J38" i="7" l="1"/>
  <c r="J24" i="7"/>
  <c r="J40" i="7"/>
  <c r="J31" i="7"/>
  <c r="K41" i="7"/>
  <c r="H54" i="7"/>
  <c r="H62" i="7"/>
  <c r="H49" i="7"/>
  <c r="J55" i="7"/>
  <c r="J63" i="7"/>
  <c r="J50" i="7"/>
  <c r="H56" i="7"/>
  <c r="H64" i="7"/>
  <c r="H51" i="7"/>
  <c r="J25" i="7"/>
  <c r="J57" i="7"/>
  <c r="J65" i="7"/>
  <c r="J52" i="7"/>
  <c r="H26" i="7"/>
  <c r="H58" i="7"/>
  <c r="H66" i="7"/>
  <c r="H53" i="7"/>
  <c r="H32" i="7"/>
  <c r="J41" i="7"/>
  <c r="J49" i="7"/>
  <c r="H50" i="7"/>
  <c r="J51" i="7"/>
  <c r="H52" i="7"/>
  <c r="J53" i="7"/>
  <c r="J62" i="7"/>
  <c r="J66" i="7"/>
  <c r="K54" i="7"/>
  <c r="I55" i="7"/>
  <c r="M55" i="7"/>
  <c r="K56" i="7"/>
  <c r="I57" i="7"/>
  <c r="M57" i="7"/>
  <c r="K58" i="7"/>
  <c r="I23" i="7"/>
  <c r="M23" i="7"/>
  <c r="I25" i="7"/>
  <c r="M25" i="7"/>
  <c r="K26" i="7"/>
  <c r="I32" i="7"/>
  <c r="M32" i="7"/>
  <c r="K49" i="7"/>
  <c r="I50" i="7"/>
  <c r="M50" i="7"/>
  <c r="K51" i="7"/>
  <c r="I52" i="7"/>
  <c r="M52" i="7"/>
  <c r="K53" i="7"/>
  <c r="K62" i="7"/>
  <c r="K66" i="7"/>
  <c r="I54" i="7"/>
  <c r="M54" i="7"/>
  <c r="K55" i="7"/>
  <c r="I56" i="7"/>
  <c r="M56" i="7"/>
  <c r="K57" i="7"/>
  <c r="I58" i="7"/>
  <c r="M58" i="7"/>
  <c r="K25" i="7"/>
  <c r="I26" i="7"/>
  <c r="M26" i="7"/>
  <c r="I49" i="7"/>
  <c r="M49" i="7"/>
  <c r="K50" i="7"/>
  <c r="I51" i="7"/>
  <c r="M51" i="7"/>
  <c r="K52" i="7"/>
  <c r="I53" i="7"/>
  <c r="M53" i="7"/>
  <c r="M42" i="7" l="1"/>
  <c r="M30" i="7"/>
  <c r="J43" i="7"/>
  <c r="I42" i="7"/>
  <c r="I30" i="7"/>
  <c r="M38" i="7"/>
  <c r="M24" i="7"/>
  <c r="H40" i="7"/>
  <c r="H31" i="7"/>
  <c r="J42" i="7"/>
  <c r="J30" i="7"/>
  <c r="K38" i="7"/>
  <c r="K24" i="7"/>
  <c r="I38" i="7"/>
  <c r="I24" i="7"/>
  <c r="M40" i="7"/>
  <c r="M31" i="7"/>
  <c r="K42" i="7"/>
  <c r="K30" i="7"/>
  <c r="H42" i="7"/>
  <c r="H30" i="7"/>
  <c r="I40" i="7"/>
  <c r="I31" i="7"/>
  <c r="K40" i="7"/>
  <c r="K31" i="7"/>
  <c r="H38" i="7"/>
  <c r="H24" i="7"/>
  <c r="K43" i="7"/>
  <c r="M41" i="7"/>
  <c r="H41" i="7"/>
  <c r="I41" i="7"/>
  <c r="K45" i="7" l="1"/>
  <c r="K44" i="7"/>
  <c r="H43" i="7"/>
  <c r="J45" i="7"/>
  <c r="J44" i="7"/>
  <c r="I43" i="7"/>
  <c r="M43" i="7"/>
  <c r="I45" i="7" l="1"/>
  <c r="I44" i="7"/>
  <c r="H45" i="7"/>
  <c r="H44" i="7"/>
  <c r="M45" i="7"/>
  <c r="M44" i="7"/>
  <c r="P49" i="26"/>
  <c r="O49" i="26"/>
  <c r="N49" i="26"/>
  <c r="P48" i="26"/>
  <c r="O48" i="26"/>
  <c r="N48" i="26"/>
  <c r="P47" i="26"/>
  <c r="O47" i="26"/>
  <c r="N47" i="26"/>
  <c r="P46" i="26"/>
  <c r="O46" i="26"/>
  <c r="N46" i="26"/>
  <c r="K39" i="26"/>
  <c r="P38" i="26"/>
  <c r="O38" i="26"/>
  <c r="N38" i="26"/>
  <c r="M38" i="26"/>
  <c r="L38" i="26"/>
  <c r="K38" i="26"/>
  <c r="P37" i="26"/>
  <c r="O37" i="26"/>
  <c r="N37" i="26"/>
  <c r="M37" i="26"/>
  <c r="L37" i="26"/>
  <c r="K37" i="26"/>
  <c r="L40" i="26" l="1"/>
  <c r="L39" i="26"/>
  <c r="N40" i="26"/>
  <c r="N39" i="26"/>
  <c r="M40" i="26"/>
  <c r="M39" i="26"/>
  <c r="O40" i="26"/>
  <c r="O39" i="26"/>
  <c r="P40" i="26"/>
  <c r="P39" i="26"/>
  <c r="K40" i="26"/>
  <c r="K40" i="13"/>
  <c r="K38" i="13"/>
  <c r="K44" i="13" l="1"/>
  <c r="K42" i="13"/>
  <c r="O56" i="26"/>
  <c r="O54" i="26"/>
  <c r="O54" i="27"/>
  <c r="O52" i="27"/>
  <c r="O60" i="26" l="1"/>
  <c r="O58" i="26"/>
  <c r="O58" i="27"/>
  <c r="O56" i="27"/>
  <c r="L50" i="22"/>
  <c r="L48" i="22"/>
  <c r="M41" i="22"/>
  <c r="N24" i="22"/>
  <c r="N15" i="22"/>
  <c r="M15" i="22"/>
  <c r="L15" i="22"/>
  <c r="K15" i="22"/>
  <c r="J15" i="22"/>
  <c r="I15" i="22"/>
  <c r="H15" i="22"/>
  <c r="N14" i="22"/>
  <c r="M14" i="22"/>
  <c r="L14" i="22"/>
  <c r="K14" i="22"/>
  <c r="J14" i="22"/>
  <c r="I14" i="22"/>
  <c r="H14" i="22"/>
  <c r="J22" i="22" l="1"/>
  <c r="J31" i="22"/>
  <c r="M40" i="22"/>
  <c r="K40" i="22"/>
  <c r="N12" i="22"/>
  <c r="I22" i="22"/>
  <c r="I31" i="22"/>
  <c r="H40" i="22"/>
  <c r="I40" i="22"/>
  <c r="M43" i="22"/>
  <c r="K43" i="22"/>
  <c r="H16" i="22"/>
  <c r="H12" i="22"/>
  <c r="K22" i="22"/>
  <c r="K31" i="22"/>
  <c r="H41" i="22"/>
  <c r="I41" i="22"/>
  <c r="I16" i="22"/>
  <c r="I12" i="22"/>
  <c r="M24" i="22"/>
  <c r="M22" i="22"/>
  <c r="M31" i="22"/>
  <c r="K16" i="22"/>
  <c r="K12" i="22"/>
  <c r="N22" i="22"/>
  <c r="N31" i="22"/>
  <c r="H42" i="22"/>
  <c r="I42" i="22"/>
  <c r="L31" i="22"/>
  <c r="L54" i="22"/>
  <c r="L52" i="22"/>
  <c r="J12" i="22"/>
  <c r="L16" i="22"/>
  <c r="L12" i="22"/>
  <c r="H39" i="22"/>
  <c r="I39" i="22"/>
  <c r="L42" i="22"/>
  <c r="K42" i="22"/>
  <c r="L24" i="22"/>
  <c r="L22" i="22"/>
  <c r="L41" i="22"/>
  <c r="K41" i="22"/>
  <c r="M16" i="22"/>
  <c r="M12" i="22"/>
  <c r="H22" i="22"/>
  <c r="H21" i="22"/>
  <c r="H31" i="22"/>
  <c r="M39" i="22"/>
  <c r="K39" i="22"/>
  <c r="H43" i="22"/>
  <c r="I43" i="22"/>
  <c r="I24" i="22"/>
  <c r="J24" i="22"/>
  <c r="L40" i="22"/>
  <c r="L39" i="22"/>
  <c r="M42" i="22"/>
  <c r="L43" i="22"/>
  <c r="H24" i="22"/>
  <c r="J16" i="22"/>
  <c r="N16" i="22"/>
  <c r="K24" i="22"/>
  <c r="K17" i="22" l="1"/>
  <c r="K13" i="22"/>
  <c r="L33" i="22"/>
  <c r="L32" i="22"/>
  <c r="N17" i="22"/>
  <c r="N13" i="22"/>
  <c r="I17" i="22"/>
  <c r="I13" i="22"/>
  <c r="L23" i="22"/>
  <c r="H23" i="22"/>
  <c r="M33" i="22"/>
  <c r="M32" i="22"/>
  <c r="K33" i="22"/>
  <c r="K32" i="22"/>
  <c r="M23" i="22"/>
  <c r="H33" i="22"/>
  <c r="H32" i="22"/>
  <c r="J17" i="22"/>
  <c r="J13" i="22"/>
  <c r="N33" i="22"/>
  <c r="N32" i="22"/>
  <c r="K23" i="22"/>
  <c r="I33" i="22"/>
  <c r="I32" i="22"/>
  <c r="J33" i="22"/>
  <c r="J32" i="22"/>
  <c r="H17" i="22"/>
  <c r="H13" i="22"/>
  <c r="M17" i="22"/>
  <c r="M13" i="22"/>
  <c r="L17" i="22"/>
  <c r="L13" i="22"/>
  <c r="N23" i="22"/>
  <c r="I23" i="22"/>
  <c r="J23" i="22"/>
  <c r="K10" i="27"/>
  <c r="K10" i="26"/>
  <c r="H10" i="22"/>
  <c r="K33" i="17"/>
  <c r="J33" i="17"/>
  <c r="I33" i="17"/>
  <c r="H33" i="17"/>
  <c r="G33" i="17"/>
  <c r="K32" i="17"/>
  <c r="J32" i="17"/>
  <c r="I32" i="17"/>
  <c r="H32" i="17"/>
  <c r="G32" i="17"/>
  <c r="K31" i="17"/>
  <c r="J31" i="17"/>
  <c r="I31" i="17"/>
  <c r="H31" i="17"/>
  <c r="G31" i="17"/>
  <c r="K30" i="17"/>
  <c r="J30" i="17"/>
  <c r="I30" i="17"/>
  <c r="H30" i="17"/>
  <c r="G30" i="17"/>
  <c r="K26" i="17"/>
  <c r="J26" i="17"/>
  <c r="I26" i="17"/>
  <c r="H26" i="17"/>
  <c r="G26" i="17"/>
  <c r="K25" i="17"/>
  <c r="J25" i="17"/>
  <c r="I25" i="17"/>
  <c r="H25" i="17"/>
  <c r="G25" i="17"/>
  <c r="K24" i="17"/>
  <c r="J24" i="17"/>
  <c r="I24" i="17"/>
  <c r="H24" i="17"/>
  <c r="G24" i="17"/>
  <c r="K23" i="17"/>
  <c r="J23" i="17"/>
  <c r="I23" i="17"/>
  <c r="H23" i="17"/>
  <c r="G23" i="17"/>
  <c r="K22" i="17"/>
  <c r="J22" i="17"/>
  <c r="I22" i="17"/>
  <c r="H22" i="17"/>
  <c r="G22" i="17"/>
  <c r="K21" i="17"/>
  <c r="J21" i="17"/>
  <c r="I21" i="17"/>
  <c r="H21" i="17"/>
  <c r="G21" i="17"/>
  <c r="K17" i="17"/>
  <c r="J17" i="17"/>
  <c r="I17" i="17"/>
  <c r="H17" i="17"/>
  <c r="G17" i="17"/>
  <c r="K16" i="17"/>
  <c r="J16" i="17"/>
  <c r="I16" i="17"/>
  <c r="H16" i="17"/>
  <c r="G16" i="17"/>
  <c r="K15" i="17"/>
  <c r="J15" i="17"/>
  <c r="I15" i="17"/>
  <c r="H15" i="17"/>
  <c r="G15" i="17"/>
  <c r="K14" i="17"/>
  <c r="J14" i="17"/>
  <c r="I14" i="17"/>
  <c r="H14" i="17"/>
  <c r="G14" i="17"/>
  <c r="K13" i="17"/>
  <c r="J13" i="17"/>
  <c r="I13" i="17"/>
  <c r="H13" i="17"/>
  <c r="G13" i="17"/>
  <c r="K12" i="17"/>
  <c r="J12" i="17"/>
  <c r="I12" i="17"/>
  <c r="H12" i="17"/>
  <c r="G12" i="17"/>
  <c r="K11" i="17"/>
  <c r="J11" i="17"/>
  <c r="I11" i="17"/>
  <c r="H11" i="17"/>
  <c r="G11" i="17"/>
  <c r="K10" i="17"/>
  <c r="J10" i="17"/>
  <c r="I10" i="17"/>
  <c r="H10" i="17"/>
  <c r="G10" i="17"/>
  <c r="K17" i="13"/>
  <c r="J17" i="13"/>
  <c r="I17" i="13"/>
  <c r="H17" i="13"/>
  <c r="G17" i="13"/>
  <c r="K16" i="13"/>
  <c r="J16" i="13"/>
  <c r="I16" i="13"/>
  <c r="H16" i="13"/>
  <c r="G16" i="13"/>
  <c r="K15" i="13"/>
  <c r="J15" i="13"/>
  <c r="I15" i="13"/>
  <c r="H15" i="13"/>
  <c r="G15" i="13"/>
  <c r="K14" i="13"/>
  <c r="J14" i="13"/>
  <c r="I14" i="13"/>
  <c r="H14" i="13"/>
  <c r="G14" i="13"/>
  <c r="K13" i="13"/>
  <c r="J13" i="13"/>
  <c r="I13" i="13"/>
  <c r="H13" i="13"/>
  <c r="G13" i="13"/>
  <c r="K12" i="13"/>
  <c r="J12" i="13"/>
  <c r="I12" i="13"/>
  <c r="H12" i="13"/>
  <c r="G12" i="13"/>
  <c r="K11" i="13"/>
  <c r="J11" i="13"/>
  <c r="I11" i="13"/>
  <c r="H11" i="13"/>
  <c r="G11" i="13"/>
  <c r="K10" i="13"/>
  <c r="J10" i="13"/>
  <c r="I10" i="13"/>
  <c r="H10" i="13"/>
  <c r="G10" i="13"/>
  <c r="H10" i="7"/>
  <c r="H36" i="2"/>
  <c r="H23" i="2"/>
  <c r="H10" i="2"/>
  <c r="I26" i="22" l="1"/>
  <c r="I25" i="22"/>
  <c r="N26" i="22"/>
  <c r="N25" i="22"/>
  <c r="H26" i="22"/>
  <c r="H25" i="22"/>
  <c r="J26" i="22"/>
  <c r="J25" i="22"/>
  <c r="K26" i="22"/>
  <c r="K25" i="22"/>
  <c r="M26" i="22"/>
  <c r="M25" i="22"/>
  <c r="L26" i="22"/>
  <c r="L25" i="22"/>
  <c r="DT31" i="1" l="1"/>
  <c r="L31" i="1" s="1"/>
  <c r="DV31" i="1"/>
  <c r="N31" i="1" s="1"/>
  <c r="DS31" i="1"/>
  <c r="K31" i="1" s="1"/>
  <c r="DW31" i="1"/>
  <c r="O31" i="1" s="1"/>
  <c r="DU31" i="1"/>
  <c r="M31" i="1" s="1"/>
  <c r="DR31" i="1"/>
  <c r="J31" i="1" s="1"/>
</calcChain>
</file>

<file path=xl/sharedStrings.xml><?xml version="1.0" encoding="utf-8"?>
<sst xmlns="http://schemas.openxmlformats.org/spreadsheetml/2006/main" count="7552" uniqueCount="122">
  <si>
    <t>USD</t>
  </si>
  <si>
    <t>CAD</t>
  </si>
  <si>
    <t>AUD</t>
  </si>
  <si>
    <t>2Y</t>
  </si>
  <si>
    <t>5Y</t>
  </si>
  <si>
    <t>10Y</t>
  </si>
  <si>
    <t>30Y</t>
  </si>
  <si>
    <t>Basis Swap</t>
  </si>
  <si>
    <t>EUR</t>
  </si>
  <si>
    <t>DV01, in millions of USD</t>
  </si>
  <si>
    <t>Vanilla Outright</t>
  </si>
  <si>
    <t>Vanilla Curve Spread</t>
  </si>
  <si>
    <t>0.5x size</t>
  </si>
  <si>
    <t>1x size</t>
  </si>
  <si>
    <t>2x size</t>
  </si>
  <si>
    <t>5x size</t>
  </si>
  <si>
    <t>10x size</t>
  </si>
  <si>
    <t>Vanilla Butterfly</t>
  </si>
  <si>
    <t>OIS Outright</t>
  </si>
  <si>
    <t>Zero Coupon Outright</t>
  </si>
  <si>
    <t>Spread '01 of 3m v. 6m</t>
  </si>
  <si>
    <t>DV01, in millions of AUD</t>
  </si>
  <si>
    <t>DV01, in millions of CAD</t>
  </si>
  <si>
    <t>DV01, in millions of EUR</t>
  </si>
  <si>
    <t>Spread01 of 3m v. 6m</t>
  </si>
  <si>
    <t>Spread01 of 1m v. 3m</t>
  </si>
  <si>
    <t>0.2x size</t>
  </si>
  <si>
    <t>1Y</t>
  </si>
  <si>
    <t>Bid/Ask (in bps) for a trade…</t>
  </si>
  <si>
    <t>Invoice Swap</t>
  </si>
  <si>
    <t>MXN</t>
  </si>
  <si>
    <t>DV01, in millions of MXN</t>
  </si>
  <si>
    <t>Bid/Ask Spread (in bps) for a trade…</t>
  </si>
  <si>
    <t>ZAR</t>
  </si>
  <si>
    <t>DV01, in millions of ZAR</t>
  </si>
  <si>
    <t>3m</t>
  </si>
  <si>
    <t>6m</t>
  </si>
  <si>
    <t>3m**</t>
  </si>
  <si>
    <t>6m**</t>
  </si>
  <si>
    <t>BRL</t>
  </si>
  <si>
    <t>USDBRL NDFs</t>
  </si>
  <si>
    <t>6M</t>
  </si>
  <si>
    <t>0.1x size</t>
  </si>
  <si>
    <t>2. What is your desk's average trade size in terms of DV01 (in local currency)?</t>
  </si>
  <si>
    <t>1. What is the maximum trade size in terms of DV01 (in local currency) that your desk can absorb without price impact?</t>
  </si>
  <si>
    <r>
      <t xml:space="preserve">For the following two questions, please assume </t>
    </r>
    <r>
      <rPr>
        <b/>
        <u/>
        <sz val="13"/>
        <color theme="1"/>
        <rFont val="Calibri"/>
        <family val="2"/>
        <scheme val="minor"/>
      </rPr>
      <t>normal market conditions</t>
    </r>
    <r>
      <rPr>
        <sz val="13"/>
        <color theme="1"/>
        <rFont val="Calibri"/>
        <family val="2"/>
        <scheme val="minor"/>
      </rPr>
      <t>:</t>
    </r>
  </si>
  <si>
    <r>
      <t xml:space="preserve">Positive DV01 represents the Positive Impact to the NPV of a swap due to the upward parallel shift of the curve of 1 basis point. </t>
    </r>
    <r>
      <rPr>
        <b/>
        <i/>
        <sz val="11"/>
        <color indexed="8"/>
        <rFont val="Calibri"/>
        <family val="2"/>
      </rPr>
      <t>Assume that trades are executed independently.</t>
    </r>
  </si>
  <si>
    <t>Fed Fund - LIBOR Basis Swap</t>
  </si>
  <si>
    <t>SP</t>
  </si>
  <si>
    <t>1W</t>
  </si>
  <si>
    <t>1M</t>
  </si>
  <si>
    <t>2M</t>
  </si>
  <si>
    <t>3M</t>
  </si>
  <si>
    <t>9M</t>
  </si>
  <si>
    <t>3Y</t>
  </si>
  <si>
    <t>4Y</t>
  </si>
  <si>
    <t>DV01, mil of KRW</t>
  </si>
  <si>
    <t>DV01, in millions of BRL</t>
  </si>
  <si>
    <t>Spread01 of 3m vs fedfund</t>
  </si>
  <si>
    <t>3. What is your desk's average daily trading volume in terms of DV01 (in local currency)?</t>
  </si>
  <si>
    <t>Median</t>
  </si>
  <si>
    <t>DB</t>
  </si>
  <si>
    <t>BNP</t>
  </si>
  <si>
    <t>RABO</t>
  </si>
  <si>
    <t>Nomura</t>
  </si>
  <si>
    <t>UBS</t>
  </si>
  <si>
    <t>BMO</t>
  </si>
  <si>
    <t>TD</t>
  </si>
  <si>
    <t>Credit Suisse</t>
  </si>
  <si>
    <t>HSBC</t>
  </si>
  <si>
    <t>Goldman</t>
  </si>
  <si>
    <t>Wells Fargo</t>
  </si>
  <si>
    <t>Citi</t>
  </si>
  <si>
    <t>RBS</t>
  </si>
  <si>
    <t>BAML</t>
  </si>
  <si>
    <t>Morgan Stanley</t>
  </si>
  <si>
    <t>Scotia</t>
  </si>
  <si>
    <t>JPM</t>
  </si>
  <si>
    <t>SocGen</t>
  </si>
  <si>
    <t>Barclays</t>
  </si>
  <si>
    <t>RBC</t>
  </si>
  <si>
    <t>Credit Agricole</t>
  </si>
  <si>
    <t>COP</t>
  </si>
  <si>
    <t>COP ND OIS - Outright</t>
  </si>
  <si>
    <t>USDCOP NDFs - Outright (Notionals)</t>
  </si>
  <si>
    <t>DV01, in millions of COP</t>
  </si>
  <si>
    <r>
      <t xml:space="preserve">Notional in millions of </t>
    </r>
    <r>
      <rPr>
        <sz val="11"/>
        <color theme="0"/>
        <rFont val="Calibri"/>
        <family val="2"/>
        <scheme val="minor"/>
      </rPr>
      <t>USD</t>
    </r>
  </si>
  <si>
    <t>USDCOP ND Xccy Swaps - Outright (Notionals)</t>
  </si>
  <si>
    <t>s</t>
  </si>
  <si>
    <t>CLP</t>
  </si>
  <si>
    <t>USDCLP NDFs - Outright (Notionals)</t>
  </si>
  <si>
    <t>DV01, in millions of CLP</t>
  </si>
  <si>
    <r>
      <t xml:space="preserve">Notional in millions of </t>
    </r>
    <r>
      <rPr>
        <sz val="11"/>
        <color rgb="FFFF0000"/>
        <rFont val="Calibri"/>
        <family val="2"/>
        <scheme val="minor"/>
      </rPr>
      <t>USD</t>
    </r>
  </si>
  <si>
    <t>USDCLP ND Xccy Swaps - Outright (Notionals)</t>
  </si>
  <si>
    <t>DV01, in mill CLP</t>
  </si>
  <si>
    <t>Santander</t>
  </si>
  <si>
    <t>BBVA</t>
  </si>
  <si>
    <t>15x size</t>
  </si>
  <si>
    <t xml:space="preserve"> Quick Guide</t>
  </si>
  <si>
    <t>Please assume that all trades are executed at CME independently of each other.</t>
  </si>
  <si>
    <t>Please make sure to include the name and contact information for a trader responsible for each currency submission by filling out provided boxes at the top of each tab.</t>
  </si>
  <si>
    <r>
      <rPr>
        <b/>
        <u/>
        <sz val="11"/>
        <rFont val="Calibri"/>
        <family val="2"/>
        <scheme val="minor"/>
      </rPr>
      <t>Notional</t>
    </r>
    <r>
      <rPr>
        <sz val="11"/>
        <rFont val="Calibri"/>
        <family val="2"/>
        <scheme val="minor"/>
      </rPr>
      <t xml:space="preserve"> in millions of </t>
    </r>
    <r>
      <rPr>
        <sz val="11"/>
        <color rgb="FFFF0000"/>
        <rFont val="Calibri"/>
        <family val="2"/>
        <scheme val="minor"/>
      </rPr>
      <t>USD</t>
    </r>
  </si>
  <si>
    <t>Sum</t>
  </si>
  <si>
    <t>20x size</t>
  </si>
  <si>
    <t> 25</t>
  </si>
  <si>
    <t> 35</t>
  </si>
  <si>
    <t>Bid/Ask (in ) for a trad…</t>
  </si>
  <si>
    <t>0.2x siz</t>
  </si>
  <si>
    <t>0.5x siz</t>
  </si>
  <si>
    <t>1x siz</t>
  </si>
  <si>
    <t>2x siz</t>
  </si>
  <si>
    <t>5x siz</t>
  </si>
  <si>
    <t>10x siz</t>
  </si>
  <si>
    <t>OkO</t>
  </si>
  <si>
    <t>Bid/Ask (in) for a trade…</t>
  </si>
  <si>
    <t>18 bp</t>
  </si>
  <si>
    <t>25 bp</t>
  </si>
  <si>
    <t>10 bp</t>
  </si>
  <si>
    <t>15 bp</t>
  </si>
  <si>
    <t>20 bp</t>
  </si>
  <si>
    <t>12 </t>
  </si>
  <si>
    <t>Average of 5th, 6th and 7th smallest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</si>
</sst>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 &quot;bps&quot;"/>
    <numFmt numFmtId="165" formatCode="#,##0.0\ &quot;bps&quot;"/>
    <numFmt numFmtId="166" formatCode="#,##0.00\ &quot;bps&quot;"/>
    <numFmt numFmtId="167" formatCode="_-* #,##0.00_-;\-* #,##0.00_-;_-* &quot;-&quot;??_-;_-@_-"/>
    <numFmt numFmtId="168" formatCode="_(* #,##0_);_(* \(#,##0\);_(* &quot;-&quot;??_);_(@_)"/>
    <numFmt numFmtId="169" formatCode="_-* #,##0_-;\-* #,##0_-;_-* &quot;-&quot;??_-;_-@_-"/>
    <numFmt numFmtId="170" formatCode="_-* #,##0_-;\-* #,##0_-;_-* &quot;-&quot;_-;_-@_-"/>
  </numFmts>
  <fonts count="17" x14ac:knownFonts="1">
    <font>
      <sz val="11"/>
      <color theme="1"/>
      <name val="Calibri"/>
      <family val="2"/>
      <scheme val="minor"/>
    </font>
    <font>
      <sz val="8"/>
      <name val="Calibri"/>
      <family val="2"/>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4"/>
      <color theme="1"/>
      <name val="Calibri"/>
      <family val="2"/>
      <scheme val="minor"/>
    </font>
    <font>
      <i/>
      <sz val="11"/>
      <color indexed="8"/>
      <name val="Calibri"/>
      <family val="2"/>
    </font>
    <font>
      <sz val="13"/>
      <color theme="1"/>
      <name val="Calibri"/>
      <family val="2"/>
      <scheme val="minor"/>
    </font>
    <font>
      <b/>
      <u/>
      <sz val="13"/>
      <color theme="1"/>
      <name val="Calibri"/>
      <family val="2"/>
      <scheme val="minor"/>
    </font>
    <font>
      <b/>
      <i/>
      <sz val="11"/>
      <color indexed="8"/>
      <name val="Calibri"/>
      <family val="2"/>
    </font>
    <font>
      <b/>
      <u/>
      <sz val="11"/>
      <name val="Calibri"/>
      <family val="2"/>
      <scheme val="minor"/>
    </font>
    <font>
      <sz val="11"/>
      <color theme="1"/>
      <name val="Calibri"/>
      <family val="2"/>
      <scheme val="minor"/>
    </font>
    <font>
      <sz val="11"/>
      <color rgb="FFFF0000"/>
      <name val="Calibri"/>
      <family val="2"/>
      <scheme val="minor"/>
    </font>
    <font>
      <sz val="20"/>
      <color rgb="FFFF0000"/>
      <name val="Calibri"/>
      <family val="2"/>
      <scheme val="minor"/>
    </font>
    <font>
      <b/>
      <sz val="11"/>
      <color rgb="FFFF0000"/>
      <name val="Calibri"/>
      <family val="2"/>
      <scheme val="minor"/>
    </font>
    <font>
      <sz val="10"/>
      <color rgb="FF000000"/>
      <name val="Arial"/>
      <family val="2"/>
    </font>
  </fonts>
  <fills count="28">
    <fill>
      <patternFill patternType="none"/>
    </fill>
    <fill>
      <patternFill patternType="gray125"/>
    </fill>
    <fill>
      <patternFill patternType="solid">
        <fgColor rgb="FFFF0000"/>
        <bgColor indexed="64"/>
      </patternFill>
    </fill>
    <fill>
      <patternFill patternType="solid">
        <fgColor rgb="FFC00000"/>
        <bgColor indexed="64"/>
      </patternFill>
    </fill>
    <fill>
      <patternFill patternType="solid">
        <fgColor theme="0" tint="-0.14999847407452621"/>
        <bgColor indexed="64"/>
      </patternFill>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FF00"/>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0"/>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6"/>
        <bgColor indexed="64"/>
      </patternFill>
    </fill>
    <fill>
      <patternFill patternType="solid">
        <fgColor theme="6" tint="0.39997558519241921"/>
        <bgColor indexed="64"/>
      </patternFill>
    </fill>
    <fill>
      <patternFill patternType="solid">
        <fgColor rgb="FFBC5908"/>
        <bgColor indexed="64"/>
      </patternFill>
    </fill>
    <fill>
      <patternFill patternType="solid">
        <fgColor rgb="FF00CCFF"/>
        <bgColor indexed="64"/>
      </patternFill>
    </fill>
    <fill>
      <patternFill patternType="solid">
        <fgColor rgb="FFD9D9D9"/>
        <bgColor indexed="64"/>
      </patternFill>
    </fill>
    <fill>
      <patternFill patternType="solid">
        <fgColor rgb="FF3333FF"/>
        <bgColor indexed="64"/>
      </patternFill>
    </fill>
    <fill>
      <patternFill patternType="solid">
        <fgColor theme="1" tint="0.249977111117893"/>
        <bgColor indexed="64"/>
      </patternFill>
    </fill>
    <fill>
      <patternFill patternType="solid">
        <fgColor theme="8" tint="0.39997558519241921"/>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0">
    <xf numFmtId="0" fontId="0"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167" fontId="12" fillId="0" borderId="0" applyFont="0" applyFill="0" applyBorder="0" applyAlignment="0" applyProtection="0"/>
    <xf numFmtId="43" fontId="12" fillId="0" borderId="0" applyFont="0" applyFill="0" applyBorder="0" applyAlignment="0" applyProtection="0"/>
    <xf numFmtId="167" fontId="12" fillId="0" borderId="0" applyFont="0" applyFill="0" applyBorder="0" applyAlignment="0" applyProtection="0"/>
    <xf numFmtId="170" fontId="12" fillId="0" borderId="0" applyFont="0" applyFill="0" applyBorder="0" applyAlignment="0" applyProtection="0"/>
    <xf numFmtId="167" fontId="12" fillId="0" borderId="0" applyFont="0" applyFill="0" applyBorder="0" applyAlignment="0" applyProtection="0"/>
    <xf numFmtId="167" fontId="12" fillId="0" borderId="0" applyFont="0" applyFill="0" applyBorder="0" applyAlignment="0" applyProtection="0"/>
  </cellStyleXfs>
  <cellXfs count="732">
    <xf numFmtId="0" fontId="0" fillId="0" borderId="0" xfId="0"/>
    <xf numFmtId="0" fontId="4" fillId="2" borderId="1" xfId="0" applyFont="1" applyFill="1" applyBorder="1"/>
    <xf numFmtId="0" fontId="0" fillId="0" borderId="1" xfId="0" applyBorder="1"/>
    <xf numFmtId="0" fontId="0" fillId="4" borderId="1" xfId="0" applyFill="1" applyBorder="1"/>
    <xf numFmtId="0" fontId="5" fillId="6" borderId="1" xfId="0" applyFont="1" applyFill="1" applyBorder="1"/>
    <xf numFmtId="0" fontId="5" fillId="9" borderId="1" xfId="0" applyFont="1" applyFill="1" applyBorder="1"/>
    <xf numFmtId="0" fontId="5" fillId="12" borderId="1" xfId="0" applyFont="1" applyFill="1" applyBorder="1"/>
    <xf numFmtId="0" fontId="0" fillId="13" borderId="0" xfId="0" applyFill="1"/>
    <xf numFmtId="0" fontId="0" fillId="5" borderId="1" xfId="0" applyFill="1" applyBorder="1"/>
    <xf numFmtId="0" fontId="0" fillId="7" borderId="1" xfId="0" applyFill="1" applyBorder="1"/>
    <xf numFmtId="0" fontId="0" fillId="11" borderId="1" xfId="0" applyFill="1" applyBorder="1"/>
    <xf numFmtId="0" fontId="0" fillId="3" borderId="1" xfId="0" applyFill="1" applyBorder="1"/>
    <xf numFmtId="0" fontId="0" fillId="8" borderId="1" xfId="0" applyFill="1" applyBorder="1"/>
    <xf numFmtId="0" fontId="3" fillId="13" borderId="0" xfId="0" applyFont="1" applyFill="1"/>
    <xf numFmtId="0" fontId="7" fillId="0" borderId="0" xfId="0" applyFont="1"/>
    <xf numFmtId="0" fontId="0" fillId="14" borderId="1" xfId="0" applyFill="1" applyBorder="1"/>
    <xf numFmtId="0" fontId="5" fillId="15" borderId="1" xfId="0" applyFont="1" applyFill="1" applyBorder="1"/>
    <xf numFmtId="0" fontId="0" fillId="16" borderId="1" xfId="0" applyFill="1" applyBorder="1"/>
    <xf numFmtId="0" fontId="5" fillId="17" borderId="1" xfId="0" applyFont="1" applyFill="1" applyBorder="1"/>
    <xf numFmtId="0" fontId="0" fillId="13" borderId="0" xfId="0" quotePrefix="1" applyFill="1"/>
    <xf numFmtId="0" fontId="0" fillId="0" borderId="0" xfId="0"/>
    <xf numFmtId="0" fontId="5" fillId="6" borderId="1" xfId="0" applyFont="1" applyFill="1" applyBorder="1"/>
    <xf numFmtId="0" fontId="0" fillId="13" borderId="0" xfId="0" applyFill="1"/>
    <xf numFmtId="0" fontId="0" fillId="0" borderId="0" xfId="0"/>
    <xf numFmtId="0" fontId="5" fillId="9" borderId="1" xfId="0" applyFont="1" applyFill="1" applyBorder="1"/>
    <xf numFmtId="164" fontId="0" fillId="0" borderId="1" xfId="0" applyNumberFormat="1" applyBorder="1"/>
    <xf numFmtId="164" fontId="0" fillId="4" borderId="1" xfId="0" applyNumberFormat="1" applyFill="1" applyBorder="1"/>
    <xf numFmtId="0" fontId="0" fillId="0" borderId="0" xfId="0"/>
    <xf numFmtId="0" fontId="0" fillId="13" borderId="0" xfId="0" applyFill="1"/>
    <xf numFmtId="0" fontId="4" fillId="2"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5" fillId="12"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Alignment="1">
      <alignment horizontal="center" vertical="center"/>
    </xf>
    <xf numFmtId="0" fontId="8" fillId="13" borderId="0" xfId="0" applyFont="1" applyFill="1"/>
    <xf numFmtId="0" fontId="8" fillId="13" borderId="0" xfId="0" applyFont="1" applyFill="1" applyAlignment="1">
      <alignment vertical="center"/>
    </xf>
    <xf numFmtId="0" fontId="0" fillId="13" borderId="0" xfId="0" applyFill="1" applyAlignment="1">
      <alignment horizontal="center"/>
    </xf>
    <xf numFmtId="0" fontId="0" fillId="6" borderId="1" xfId="0" applyFill="1" applyBorder="1" applyAlignment="1">
      <alignment horizontal="center" wrapText="1"/>
    </xf>
    <xf numFmtId="0" fontId="0" fillId="13" borderId="0" xfId="0" applyFill="1" applyBorder="1" applyAlignment="1">
      <alignment vertical="center"/>
    </xf>
    <xf numFmtId="0" fontId="0" fillId="13" borderId="0" xfId="0" applyFill="1" applyBorder="1"/>
    <xf numFmtId="0" fontId="0" fillId="4" borderId="8" xfId="0" applyFill="1" applyBorder="1"/>
    <xf numFmtId="0" fontId="0" fillId="0" borderId="8" xfId="0" applyBorder="1"/>
    <xf numFmtId="4" fontId="0" fillId="13" borderId="0" xfId="0" applyNumberFormat="1" applyFill="1"/>
    <xf numFmtId="0" fontId="0" fillId="0" borderId="0" xfId="0" applyFill="1"/>
    <xf numFmtId="0" fontId="5" fillId="19" borderId="1" xfId="0" applyFont="1" applyFill="1" applyBorder="1"/>
    <xf numFmtId="4" fontId="0" fillId="13" borderId="0" xfId="0" quotePrefix="1" applyNumberFormat="1" applyFill="1"/>
    <xf numFmtId="0" fontId="5" fillId="0" borderId="0" xfId="0" applyFont="1" applyFill="1" applyBorder="1" applyAlignment="1">
      <alignment horizontal="center" vertical="center" wrapText="1"/>
    </xf>
    <xf numFmtId="0" fontId="0" fillId="0" borderId="0" xfId="0" applyFill="1" applyBorder="1"/>
    <xf numFmtId="164" fontId="0" fillId="0" borderId="0" xfId="0" applyNumberFormat="1" applyFill="1" applyBorder="1"/>
    <xf numFmtId="4" fontId="0" fillId="0" borderId="1" xfId="0" applyNumberFormat="1" applyBorder="1"/>
    <xf numFmtId="4" fontId="0" fillId="4" borderId="1" xfId="0" applyNumberFormat="1" applyFill="1" applyBorder="1"/>
    <xf numFmtId="165" fontId="0" fillId="0" borderId="1" xfId="0" applyNumberFormat="1" applyBorder="1"/>
    <xf numFmtId="165" fontId="0" fillId="4" borderId="1" xfId="0" applyNumberFormat="1" applyFill="1" applyBorder="1"/>
    <xf numFmtId="4" fontId="5" fillId="12" borderId="1" xfId="0" applyNumberFormat="1" applyFont="1" applyFill="1" applyBorder="1"/>
    <xf numFmtId="3" fontId="8" fillId="13" borderId="0" xfId="0" applyNumberFormat="1" applyFont="1" applyFill="1"/>
    <xf numFmtId="3" fontId="0" fillId="13" borderId="0" xfId="0" applyNumberFormat="1" applyFill="1"/>
    <xf numFmtId="4" fontId="5" fillId="17" borderId="1" xfId="0" applyNumberFormat="1" applyFont="1" applyFill="1" applyBorder="1"/>
    <xf numFmtId="4" fontId="0" fillId="0" borderId="0" xfId="0" applyNumberFormat="1"/>
    <xf numFmtId="4" fontId="5" fillId="9" borderId="1" xfId="0" applyNumberFormat="1" applyFont="1" applyFill="1" applyBorder="1"/>
    <xf numFmtId="3" fontId="0" fillId="0" borderId="0" xfId="0" applyNumberFormat="1"/>
    <xf numFmtId="4" fontId="0" fillId="0" borderId="1" xfId="0" applyNumberFormat="1" applyBorder="1" applyAlignment="1">
      <alignment horizontal="center"/>
    </xf>
    <xf numFmtId="4" fontId="0" fillId="4" borderId="1" xfId="0" applyNumberFormat="1" applyFill="1" applyBorder="1" applyAlignment="1">
      <alignment horizontal="center"/>
    </xf>
    <xf numFmtId="4" fontId="0" fillId="0" borderId="1" xfId="0" applyNumberFormat="1" applyBorder="1" applyAlignment="1">
      <alignment horizontal="right"/>
    </xf>
    <xf numFmtId="4" fontId="0" fillId="4" borderId="1" xfId="0" applyNumberFormat="1" applyFill="1" applyBorder="1" applyAlignment="1">
      <alignment horizontal="right"/>
    </xf>
    <xf numFmtId="4" fontId="0" fillId="0" borderId="1" xfId="0" applyNumberFormat="1" applyBorder="1" applyAlignment="1">
      <alignment horizontal="right" vertical="center"/>
    </xf>
    <xf numFmtId="3" fontId="8" fillId="13" borderId="0" xfId="0" applyNumberFormat="1" applyFont="1" applyFill="1" applyAlignment="1">
      <alignment vertical="center"/>
    </xf>
    <xf numFmtId="3" fontId="0" fillId="13" borderId="0" xfId="0" applyNumberFormat="1" applyFill="1" applyAlignment="1">
      <alignment horizontal="center"/>
    </xf>
    <xf numFmtId="3" fontId="0" fillId="13" borderId="0" xfId="0" applyNumberFormat="1" applyFill="1" applyAlignment="1">
      <alignment horizontal="center" vertical="center"/>
    </xf>
    <xf numFmtId="3" fontId="0" fillId="13" borderId="0" xfId="1" applyNumberFormat="1" applyFont="1" applyFill="1"/>
    <xf numFmtId="3" fontId="8" fillId="13" borderId="0" xfId="1" applyNumberFormat="1" applyFont="1" applyFill="1"/>
    <xf numFmtId="3" fontId="8" fillId="13" borderId="0" xfId="0" applyNumberFormat="1" applyFont="1" applyFill="1" applyBorder="1" applyAlignment="1"/>
    <xf numFmtId="0" fontId="2" fillId="21" borderId="11" xfId="0" applyFont="1" applyFill="1" applyBorder="1" applyAlignment="1"/>
    <xf numFmtId="0" fontId="5" fillId="18" borderId="4" xfId="0" applyFont="1" applyFill="1" applyBorder="1"/>
    <xf numFmtId="0" fontId="5" fillId="21" borderId="2" xfId="0" applyFont="1" applyFill="1" applyBorder="1"/>
    <xf numFmtId="0" fontId="5" fillId="18" borderId="2" xfId="0" applyFont="1" applyFill="1" applyBorder="1"/>
    <xf numFmtId="0" fontId="8" fillId="13" borderId="0" xfId="0" applyFont="1" applyFill="1" applyBorder="1" applyAlignment="1"/>
    <xf numFmtId="0" fontId="8" fillId="13" borderId="0" xfId="0" applyFont="1" applyFill="1" applyBorder="1"/>
    <xf numFmtId="0" fontId="2" fillId="22" borderId="13" xfId="0" applyFont="1" applyFill="1" applyBorder="1" applyAlignment="1"/>
    <xf numFmtId="0" fontId="5" fillId="23" borderId="1" xfId="0" applyFont="1" applyFill="1" applyBorder="1"/>
    <xf numFmtId="0" fontId="5" fillId="22" borderId="2" xfId="0" applyFont="1" applyFill="1" applyBorder="1"/>
    <xf numFmtId="0" fontId="5" fillId="23" borderId="2" xfId="0" applyFont="1" applyFill="1" applyBorder="1"/>
    <xf numFmtId="0" fontId="2" fillId="22" borderId="12" xfId="0" applyFont="1" applyFill="1" applyBorder="1" applyAlignment="1"/>
    <xf numFmtId="0" fontId="5" fillId="23" borderId="3" xfId="0" applyFont="1" applyFill="1" applyBorder="1"/>
    <xf numFmtId="0" fontId="5" fillId="23" borderId="4" xfId="0" applyFont="1" applyFill="1" applyBorder="1"/>
    <xf numFmtId="0" fontId="0" fillId="24" borderId="0" xfId="0" applyFill="1" applyBorder="1" applyAlignment="1">
      <alignment horizontal="center" vertical="center" wrapText="1"/>
    </xf>
    <xf numFmtId="0" fontId="0" fillId="24" borderId="0" xfId="0" applyFill="1" applyBorder="1"/>
    <xf numFmtId="164" fontId="0" fillId="24" borderId="0" xfId="0" applyNumberFormat="1" applyFill="1" applyBorder="1"/>
    <xf numFmtId="164" fontId="0" fillId="4" borderId="1" xfId="0" applyNumberFormat="1" applyFill="1" applyBorder="1" applyAlignment="1">
      <alignment horizontal="right"/>
    </xf>
    <xf numFmtId="164" fontId="0" fillId="0" borderId="1" xfId="0" applyNumberFormat="1" applyBorder="1" applyAlignment="1">
      <alignment horizontal="right"/>
    </xf>
    <xf numFmtId="0" fontId="2" fillId="8" borderId="0" xfId="0" applyFont="1" applyFill="1" applyBorder="1" applyAlignment="1">
      <alignment horizontal="center"/>
    </xf>
    <xf numFmtId="3" fontId="8" fillId="13" borderId="0" xfId="0" applyNumberFormat="1" applyFont="1" applyFill="1" applyBorder="1" applyAlignment="1">
      <alignment horizontal="center"/>
    </xf>
    <xf numFmtId="168" fontId="8" fillId="13" borderId="0" xfId="0" applyNumberFormat="1" applyFont="1" applyFill="1"/>
    <xf numFmtId="168" fontId="0" fillId="13" borderId="0" xfId="0" applyNumberFormat="1" applyFill="1"/>
    <xf numFmtId="0" fontId="14" fillId="24" borderId="0" xfId="0" applyFont="1" applyFill="1" applyBorder="1"/>
    <xf numFmtId="0" fontId="6" fillId="24" borderId="0" xfId="0" applyFont="1" applyFill="1" applyBorder="1"/>
    <xf numFmtId="0" fontId="3" fillId="24" borderId="0" xfId="0" applyFont="1" applyFill="1" applyBorder="1"/>
    <xf numFmtId="0" fontId="5" fillId="24" borderId="0" xfId="0" applyFont="1" applyFill="1" applyBorder="1"/>
    <xf numFmtId="0" fontId="0" fillId="24" borderId="0" xfId="0" applyFill="1" applyBorder="1" applyAlignment="1">
      <alignment horizontal="center"/>
    </xf>
    <xf numFmtId="0" fontId="15" fillId="24" borderId="0" xfId="0" applyFont="1" applyFill="1" applyBorder="1"/>
    <xf numFmtId="164" fontId="0" fillId="0" borderId="0" xfId="0" applyNumberFormat="1"/>
    <xf numFmtId="164" fontId="5" fillId="6" borderId="1" xfId="0" applyNumberFormat="1" applyFont="1" applyFill="1" applyBorder="1"/>
    <xf numFmtId="164" fontId="0" fillId="13" borderId="0" xfId="0" applyNumberFormat="1" applyFill="1"/>
    <xf numFmtId="0" fontId="0" fillId="8" borderId="0" xfId="0" applyFill="1" applyBorder="1" applyAlignment="1">
      <alignment horizontal="center"/>
    </xf>
    <xf numFmtId="168" fontId="8" fillId="13" borderId="0" xfId="1" applyNumberFormat="1" applyFont="1" applyFill="1"/>
    <xf numFmtId="168" fontId="0" fillId="13" borderId="0" xfId="1" applyNumberFormat="1" applyFont="1" applyFill="1"/>
    <xf numFmtId="165" fontId="0" fillId="13" borderId="0" xfId="0" applyNumberFormat="1" applyFill="1"/>
    <xf numFmtId="2" fontId="2" fillId="21" borderId="0" xfId="0" applyNumberFormat="1" applyFont="1" applyFill="1" applyBorder="1" applyAlignment="1">
      <alignment horizontal="center"/>
    </xf>
    <xf numFmtId="0" fontId="2" fillId="21" borderId="0" xfId="0" applyFont="1" applyFill="1" applyBorder="1" applyAlignment="1">
      <alignment horizontal="center"/>
    </xf>
    <xf numFmtId="2" fontId="2" fillId="22" borderId="0" xfId="0" applyNumberFormat="1" applyFont="1" applyFill="1" applyBorder="1" applyAlignment="1">
      <alignment horizontal="center"/>
    </xf>
    <xf numFmtId="0" fontId="2" fillId="22" borderId="0" xfId="0" applyFont="1" applyFill="1" applyBorder="1" applyAlignment="1">
      <alignment horizontal="center"/>
    </xf>
    <xf numFmtId="164" fontId="0" fillId="13" borderId="0" xfId="0" applyNumberFormat="1" applyFill="1" applyBorder="1"/>
    <xf numFmtId="164" fontId="0" fillId="13" borderId="1" xfId="0" applyNumberFormat="1" applyFill="1" applyBorder="1"/>
    <xf numFmtId="0" fontId="5" fillId="18" borderId="6" xfId="0" applyFont="1" applyFill="1" applyBorder="1"/>
    <xf numFmtId="0" fontId="0" fillId="0" borderId="6" xfId="0" applyBorder="1"/>
    <xf numFmtId="0" fontId="0" fillId="4" borderId="6" xfId="0" applyFill="1" applyBorder="1"/>
    <xf numFmtId="164" fontId="0" fillId="0" borderId="6" xfId="0" applyNumberFormat="1" applyBorder="1"/>
    <xf numFmtId="164" fontId="0" fillId="4" borderId="6" xfId="0" applyNumberFormat="1" applyFill="1" applyBorder="1"/>
    <xf numFmtId="0" fontId="5" fillId="18" borderId="8" xfId="0" applyFont="1" applyFill="1" applyBorder="1"/>
    <xf numFmtId="164" fontId="0" fillId="0" borderId="8" xfId="0" applyNumberFormat="1" applyBorder="1"/>
    <xf numFmtId="164" fontId="0" fillId="4" borderId="8" xfId="0" applyNumberFormat="1" applyFill="1" applyBorder="1"/>
    <xf numFmtId="0" fontId="5" fillId="18" borderId="5" xfId="0" applyFont="1" applyFill="1" applyBorder="1"/>
    <xf numFmtId="4" fontId="0" fillId="13" borderId="0" xfId="0" applyNumberFormat="1" applyFill="1" applyBorder="1"/>
    <xf numFmtId="169" fontId="8" fillId="13" borderId="0" xfId="4" applyNumberFormat="1" applyFont="1" applyFill="1"/>
    <xf numFmtId="169" fontId="0" fillId="13" borderId="0" xfId="4" applyNumberFormat="1" applyFont="1" applyFill="1"/>
    <xf numFmtId="0" fontId="8" fillId="13" borderId="0" xfId="0" applyFont="1" applyFill="1" applyAlignment="1"/>
    <xf numFmtId="0" fontId="8" fillId="13" borderId="0" xfId="0" applyFont="1" applyFill="1" applyAlignment="1">
      <alignment horizontal="center"/>
    </xf>
    <xf numFmtId="0" fontId="0" fillId="0" borderId="0" xfId="0" applyAlignment="1"/>
    <xf numFmtId="0" fontId="5" fillId="9" borderId="2" xfId="0" applyFont="1" applyFill="1" applyBorder="1"/>
    <xf numFmtId="165" fontId="5" fillId="6" borderId="1" xfId="0" applyNumberFormat="1" applyFont="1" applyFill="1" applyBorder="1"/>
    <xf numFmtId="165" fontId="0" fillId="0" borderId="0" xfId="0" applyNumberFormat="1"/>
    <xf numFmtId="165" fontId="5" fillId="9" borderId="1" xfId="0" applyNumberFormat="1" applyFont="1" applyFill="1" applyBorder="1"/>
    <xf numFmtId="169" fontId="8" fillId="13" borderId="0" xfId="0" applyNumberFormat="1" applyFont="1" applyFill="1"/>
    <xf numFmtId="169" fontId="0" fillId="13" borderId="0" xfId="0" applyNumberFormat="1" applyFill="1"/>
    <xf numFmtId="0" fontId="0" fillId="0" borderId="0" xfId="0"/>
    <xf numFmtId="0" fontId="4" fillId="2" borderId="1" xfId="0" applyFont="1" applyFill="1" applyBorder="1"/>
    <xf numFmtId="0" fontId="5" fillId="6" borderId="1" xfId="0" applyFont="1" applyFill="1" applyBorder="1"/>
    <xf numFmtId="0" fontId="5" fillId="1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0" fillId="0" borderId="0" xfId="0"/>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5" fillId="6" borderId="1" xfId="0" applyFont="1" applyFill="1" applyBorder="1"/>
    <xf numFmtId="0" fontId="0" fillId="13" borderId="0" xfId="0" applyFill="1"/>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4" fillId="2" borderId="1" xfId="0" applyFont="1" applyFill="1" applyBorder="1"/>
    <xf numFmtId="0" fontId="0" fillId="13" borderId="0" xfId="0" applyFill="1"/>
    <xf numFmtId="0" fontId="5" fillId="1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13" borderId="0" xfId="0" applyFill="1"/>
    <xf numFmtId="0" fontId="5" fillId="15"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5" fillId="17" borderId="1" xfId="0" applyFont="1" applyFill="1" applyBorder="1"/>
    <xf numFmtId="164" fontId="0" fillId="0" borderId="1" xfId="0" applyNumberFormat="1" applyBorder="1"/>
    <xf numFmtId="164" fontId="0" fillId="4" borderId="1" xfId="0" applyNumberFormat="1" applyFill="1" applyBorder="1"/>
    <xf numFmtId="168" fontId="0" fillId="0" borderId="0" xfId="0" applyNumberFormat="1"/>
    <xf numFmtId="164" fontId="0" fillId="0" borderId="1" xfId="0" applyNumberFormat="1" applyBorder="1"/>
    <xf numFmtId="164" fontId="0" fillId="4" borderId="1" xfId="0" applyNumberFormat="1" applyFill="1" applyBorder="1"/>
    <xf numFmtId="0" fontId="5" fillId="19" borderId="1" xfId="0" applyFont="1" applyFill="1" applyBorder="1"/>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Border="1" applyAlignment="1">
      <alignment vertical="center"/>
    </xf>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5" fillId="18" borderId="2" xfId="0" applyFont="1" applyFill="1" applyBorder="1"/>
    <xf numFmtId="0" fontId="0" fillId="13" borderId="0" xfId="0" applyFill="1"/>
    <xf numFmtId="0" fontId="0" fillId="0" borderId="0" xfId="0"/>
    <xf numFmtId="0" fontId="0" fillId="13" borderId="0" xfId="0" applyFill="1"/>
    <xf numFmtId="0" fontId="5" fillId="23" borderId="1" xfId="0" applyFont="1" applyFill="1" applyBorder="1"/>
    <xf numFmtId="0" fontId="0" fillId="0" borderId="0" xfId="0"/>
    <xf numFmtId="0" fontId="5" fillId="23" borderId="1" xfId="0" applyFont="1" applyFill="1" applyBorder="1"/>
    <xf numFmtId="0" fontId="5" fillId="23" borderId="2" xfId="0" applyFont="1" applyFill="1" applyBorder="1"/>
    <xf numFmtId="0" fontId="0" fillId="0" borderId="0" xfId="0"/>
    <xf numFmtId="0" fontId="0" fillId="13" borderId="0" xfId="0" applyFill="1"/>
    <xf numFmtId="164" fontId="0" fillId="0" borderId="1" xfId="0" applyNumberFormat="1" applyBorder="1"/>
    <xf numFmtId="164" fontId="0" fillId="4" borderId="1" xfId="0" applyNumberFormat="1" applyFill="1" applyBorder="1"/>
    <xf numFmtId="0" fontId="5" fillId="18" borderId="1" xfId="0" applyFont="1" applyFill="1" applyBorder="1"/>
    <xf numFmtId="0" fontId="8" fillId="13" borderId="0" xfId="0" applyFont="1" applyFill="1"/>
    <xf numFmtId="0" fontId="0" fillId="13" borderId="0" xfId="0" applyFill="1" applyBorder="1" applyAlignment="1">
      <alignment vertical="center"/>
    </xf>
    <xf numFmtId="0" fontId="5" fillId="23" borderId="1" xfId="0" applyFont="1" applyFill="1" applyBorder="1"/>
    <xf numFmtId="0" fontId="5" fillId="23" borderId="2" xfId="0" applyFont="1" applyFill="1" applyBorder="1"/>
    <xf numFmtId="0" fontId="5" fillId="18" borderId="2" xfId="0" applyFont="1" applyFill="1" applyBorder="1"/>
    <xf numFmtId="0" fontId="5" fillId="1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19" borderId="1" xfId="0" applyFont="1" applyFill="1" applyBorder="1"/>
    <xf numFmtId="0" fontId="5" fillId="15" borderId="1" xfId="0" applyFont="1" applyFill="1" applyBorder="1"/>
    <xf numFmtId="164" fontId="0" fillId="0" borderId="1" xfId="0" applyNumberFormat="1" applyBorder="1"/>
    <xf numFmtId="164" fontId="0" fillId="4" borderId="1" xfId="0" applyNumberFormat="1" applyFill="1" applyBorder="1"/>
    <xf numFmtId="3" fontId="0" fillId="13" borderId="0" xfId="0" applyNumberFormat="1" applyFill="1"/>
    <xf numFmtId="0" fontId="0" fillId="0" borderId="0" xfId="0"/>
    <xf numFmtId="0" fontId="0" fillId="13" borderId="0" xfId="0" applyFill="1"/>
    <xf numFmtId="0" fontId="5" fillId="6" borderId="1" xfId="0" applyFont="1" applyFill="1" applyBorder="1"/>
    <xf numFmtId="164" fontId="0" fillId="0" borderId="1" xfId="0" applyNumberFormat="1" applyBorder="1"/>
    <xf numFmtId="164" fontId="0" fillId="4" borderId="1" xfId="0" applyNumberFormat="1" applyFill="1" applyBorder="1"/>
    <xf numFmtId="0" fontId="0" fillId="0" borderId="0" xfId="0"/>
    <xf numFmtId="0" fontId="0" fillId="13" borderId="0" xfId="0" applyFill="1"/>
    <xf numFmtId="0" fontId="5" fillId="9" borderId="1" xfId="0" applyFont="1" applyFill="1" applyBorder="1"/>
    <xf numFmtId="164" fontId="0" fillId="0" borderId="1" xfId="0" applyNumberFormat="1" applyBorder="1"/>
    <xf numFmtId="164" fontId="0" fillId="4" borderId="1" xfId="0" applyNumberFormat="1" applyFill="1" applyBorder="1"/>
    <xf numFmtId="0" fontId="4" fillId="2" borderId="1" xfId="0" applyFont="1" applyFill="1" applyBorder="1"/>
    <xf numFmtId="164" fontId="0" fillId="0" borderId="1" xfId="0" applyNumberFormat="1" applyBorder="1"/>
    <xf numFmtId="164" fontId="0" fillId="4" borderId="1" xfId="0" applyNumberFormat="1" applyFill="1" applyBorder="1"/>
    <xf numFmtId="0" fontId="5" fillId="1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17" borderId="1" xfId="0" applyFont="1" applyFill="1" applyBorder="1"/>
    <xf numFmtId="164" fontId="0" fillId="0" borderId="1" xfId="0" applyNumberFormat="1" applyBorder="1"/>
    <xf numFmtId="164" fontId="0" fillId="4" borderId="1" xfId="0" applyNumberFormat="1" applyFill="1" applyBorder="1"/>
    <xf numFmtId="0" fontId="0" fillId="0" borderId="0" xfId="0"/>
    <xf numFmtId="0" fontId="5" fillId="6"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166" fontId="0" fillId="0" borderId="1" xfId="0" applyNumberFormat="1" applyBorder="1"/>
    <xf numFmtId="166" fontId="0" fillId="4" borderId="1" xfId="0" applyNumberFormat="1" applyFill="1" applyBorder="1"/>
    <xf numFmtId="0" fontId="4" fillId="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165" fontId="0" fillId="0" borderId="1" xfId="0" applyNumberFormat="1" applyBorder="1"/>
    <xf numFmtId="165" fontId="0" fillId="4" borderId="1" xfId="0" applyNumberFormat="1" applyFill="1" applyBorder="1"/>
    <xf numFmtId="0" fontId="5" fillId="1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13" borderId="0" xfId="0" applyFill="1"/>
    <xf numFmtId="0" fontId="5" fillId="15"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0" fillId="13" borderId="0" xfId="0" applyFill="1"/>
    <xf numFmtId="0" fontId="5" fillId="17" borderId="1" xfId="0" applyFont="1" applyFill="1" applyBorder="1"/>
    <xf numFmtId="164" fontId="0" fillId="0" borderId="1" xfId="0" applyNumberFormat="1" applyBorder="1"/>
    <xf numFmtId="164" fontId="0" fillId="0" borderId="1" xfId="0" applyNumberFormat="1" applyBorder="1"/>
    <xf numFmtId="164" fontId="0" fillId="4" borderId="1" xfId="0" applyNumberFormat="1" applyFill="1" applyBorder="1"/>
    <xf numFmtId="0" fontId="5" fillId="1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19" borderId="1" xfId="0" applyFont="1" applyFill="1" applyBorder="1"/>
    <xf numFmtId="0" fontId="0" fillId="0" borderId="0" xfId="0"/>
    <xf numFmtId="164" fontId="0" fillId="0" borderId="1" xfId="0" applyNumberFormat="1" applyBorder="1"/>
    <xf numFmtId="0" fontId="5" fillId="18" borderId="1" xfId="0" applyFont="1" applyFill="1" applyBorder="1"/>
    <xf numFmtId="0" fontId="0" fillId="13" borderId="0" xfId="0" applyFill="1" applyBorder="1" applyAlignment="1">
      <alignment vertical="center"/>
    </xf>
    <xf numFmtId="0" fontId="0" fillId="0" borderId="0" xfId="0"/>
    <xf numFmtId="0" fontId="0" fillId="13" borderId="0" xfId="0" applyFill="1"/>
    <xf numFmtId="164" fontId="0" fillId="0" borderId="1" xfId="0" applyNumberFormat="1" applyBorder="1"/>
    <xf numFmtId="164" fontId="0" fillId="4" borderId="1" xfId="0" applyNumberFormat="1" applyFill="1" applyBorder="1"/>
    <xf numFmtId="0" fontId="5" fillId="18" borderId="1" xfId="0" applyFont="1" applyFill="1" applyBorder="1"/>
    <xf numFmtId="0" fontId="5" fillId="18" borderId="2" xfId="0" applyFont="1" applyFill="1" applyBorder="1"/>
    <xf numFmtId="165" fontId="0" fillId="0" borderId="1" xfId="0" applyNumberFormat="1" applyBorder="1"/>
    <xf numFmtId="165" fontId="0" fillId="4" borderId="1" xfId="0" applyNumberFormat="1" applyFill="1" applyBorder="1"/>
    <xf numFmtId="0" fontId="0" fillId="0" borderId="0" xfId="0"/>
    <xf numFmtId="0" fontId="0" fillId="13" borderId="0" xfId="0" applyFill="1"/>
    <xf numFmtId="164" fontId="0" fillId="0" borderId="1" xfId="0" applyNumberFormat="1" applyBorder="1"/>
    <xf numFmtId="0" fontId="5" fillId="23" borderId="1" xfId="0" applyFont="1" applyFill="1" applyBorder="1"/>
    <xf numFmtId="0" fontId="0" fillId="0" borderId="0" xfId="0"/>
    <xf numFmtId="164" fontId="0" fillId="0" borderId="1" xfId="0" applyNumberFormat="1" applyBorder="1"/>
    <xf numFmtId="164" fontId="0" fillId="4" borderId="1" xfId="0" applyNumberFormat="1" applyFill="1" applyBorder="1"/>
    <xf numFmtId="0" fontId="5" fillId="23" borderId="1" xfId="0" applyFont="1" applyFill="1" applyBorder="1"/>
    <xf numFmtId="0" fontId="5" fillId="23" borderId="2" xfId="0" applyFont="1" applyFill="1" applyBorder="1"/>
    <xf numFmtId="165" fontId="0" fillId="0" borderId="1" xfId="0" applyNumberFormat="1" applyBorder="1"/>
    <xf numFmtId="165" fontId="0" fillId="4" borderId="1" xfId="0" applyNumberFormat="1" applyFill="1" applyBorder="1"/>
    <xf numFmtId="0" fontId="0" fillId="0" borderId="0" xfId="0"/>
    <xf numFmtId="0" fontId="5" fillId="6"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4" fillId="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12" borderId="1" xfId="0" applyFont="1" applyFill="1" applyBorder="1"/>
    <xf numFmtId="0" fontId="0" fillId="13" borderId="0" xfId="0" applyFill="1"/>
    <xf numFmtId="0" fontId="5" fillId="15" borderId="1" xfId="0" applyFont="1" applyFill="1" applyBorder="1"/>
    <xf numFmtId="0" fontId="5" fillId="17" borderId="1" xfId="0" applyFont="1" applyFill="1" applyBorder="1"/>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Border="1" applyAlignment="1">
      <alignment vertical="center"/>
    </xf>
    <xf numFmtId="0" fontId="5" fillId="19" borderId="1" xfId="0" applyFont="1" applyFill="1" applyBorder="1"/>
    <xf numFmtId="0" fontId="5" fillId="23" borderId="1" xfId="0" applyFont="1" applyFill="1" applyBorder="1"/>
    <xf numFmtId="0" fontId="5" fillId="23" borderId="2" xfId="0" applyFont="1" applyFill="1" applyBorder="1"/>
    <xf numFmtId="0" fontId="5" fillId="18" borderId="2" xfId="0" applyFont="1" applyFill="1" applyBorder="1"/>
    <xf numFmtId="0" fontId="0" fillId="0" borderId="0" xfId="0"/>
    <xf numFmtId="0" fontId="5" fillId="6"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165" fontId="0" fillId="0" borderId="1" xfId="0" applyNumberFormat="1" applyBorder="1"/>
    <xf numFmtId="165" fontId="0" fillId="4" borderId="1" xfId="0" applyNumberFormat="1" applyFill="1" applyBorder="1"/>
    <xf numFmtId="0" fontId="0" fillId="13" borderId="0" xfId="0" applyFill="1"/>
    <xf numFmtId="168" fontId="8" fillId="13" borderId="0" xfId="1" applyNumberFormat="1" applyFont="1" applyFill="1"/>
    <xf numFmtId="168" fontId="0" fillId="13" borderId="0" xfId="1" applyNumberFormat="1" applyFont="1" applyFill="1"/>
    <xf numFmtId="0" fontId="0" fillId="0" borderId="0" xfId="0"/>
    <xf numFmtId="0" fontId="5" fillId="9" borderId="1" xfId="0" applyFont="1" applyFill="1" applyBorder="1"/>
    <xf numFmtId="0" fontId="0" fillId="13" borderId="0" xfId="0" applyFill="1"/>
    <xf numFmtId="0" fontId="0" fillId="0" borderId="0" xfId="0"/>
    <xf numFmtId="0" fontId="5" fillId="6" borderId="1" xfId="0" applyFont="1" applyFill="1" applyBorder="1"/>
    <xf numFmtId="164" fontId="0" fillId="0" borderId="1" xfId="0" applyNumberFormat="1" applyBorder="1"/>
    <xf numFmtId="164" fontId="0" fillId="4" borderId="1" xfId="0" applyNumberFormat="1" applyFill="1" applyBorder="1"/>
    <xf numFmtId="0" fontId="16" fillId="0" borderId="1" xfId="0" applyFont="1" applyBorder="1" applyAlignment="1">
      <alignment horizontal="right" vertical="center"/>
    </xf>
    <xf numFmtId="0" fontId="16" fillId="0" borderId="1" xfId="0" applyFont="1" applyBorder="1" applyAlignment="1">
      <alignment horizontal="center" vertical="center"/>
    </xf>
    <xf numFmtId="0" fontId="16" fillId="20" borderId="1" xfId="0" applyFont="1" applyFill="1" applyBorder="1" applyAlignment="1">
      <alignment horizontal="right" vertical="center"/>
    </xf>
    <xf numFmtId="0" fontId="16" fillId="20" borderId="1" xfId="0" applyFont="1" applyFill="1" applyBorder="1" applyAlignment="1">
      <alignment horizontal="center" vertical="center"/>
    </xf>
    <xf numFmtId="0" fontId="0" fillId="13" borderId="0" xfId="0" applyFill="1"/>
    <xf numFmtId="0" fontId="0" fillId="0" borderId="0" xfId="0"/>
    <xf numFmtId="0" fontId="0" fillId="13" borderId="0" xfId="0" applyFill="1"/>
    <xf numFmtId="0" fontId="5" fillId="9"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4" fillId="2"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5" fillId="12" borderId="1" xfId="0" applyFont="1" applyFill="1" applyBorder="1"/>
    <xf numFmtId="164" fontId="0" fillId="0" borderId="1" xfId="0" applyNumberFormat="1" applyBorder="1"/>
    <xf numFmtId="164" fontId="0" fillId="4" borderId="1" xfId="0" applyNumberFormat="1" applyFill="1" applyBorder="1"/>
    <xf numFmtId="0" fontId="5" fillId="15" borderId="1" xfId="0" applyFont="1" applyFill="1" applyBorder="1"/>
    <xf numFmtId="0" fontId="0" fillId="0" borderId="0" xfId="0"/>
    <xf numFmtId="0" fontId="0" fillId="13" borderId="0" xfId="0" applyFill="1"/>
    <xf numFmtId="0" fontId="8" fillId="13" borderId="0" xfId="0" applyFont="1" applyFill="1"/>
    <xf numFmtId="0" fontId="5" fillId="17" borderId="1" xfId="0" applyFont="1" applyFill="1" applyBorder="1"/>
    <xf numFmtId="164" fontId="0" fillId="0" borderId="1" xfId="0" applyNumberFormat="1" applyBorder="1"/>
    <xf numFmtId="164" fontId="0" fillId="4" borderId="1" xfId="0" applyNumberFormat="1" applyFill="1" applyBorder="1"/>
    <xf numFmtId="0" fontId="0" fillId="0" borderId="0" xfId="0"/>
    <xf numFmtId="0" fontId="0" fillId="13" borderId="0" xfId="0" applyFill="1"/>
    <xf numFmtId="0" fontId="8" fillId="13" borderId="0" xfId="0" applyFont="1" applyFill="1"/>
    <xf numFmtId="164" fontId="0" fillId="0" borderId="1" xfId="0" applyNumberFormat="1" applyBorder="1"/>
    <xf numFmtId="164" fontId="0" fillId="4" borderId="1" xfId="0" applyNumberFormat="1" applyFill="1" applyBorder="1"/>
    <xf numFmtId="0" fontId="5" fillId="19" borderId="1" xfId="0" applyFont="1" applyFill="1" applyBorder="1"/>
    <xf numFmtId="0" fontId="5" fillId="19" borderId="1" xfId="0" applyFont="1" applyFill="1" applyBorder="1"/>
    <xf numFmtId="169" fontId="8" fillId="13" borderId="0" xfId="0" applyNumberFormat="1" applyFont="1" applyFill="1"/>
    <xf numFmtId="169" fontId="0" fillId="0" borderId="0" xfId="0" applyNumberFormat="1"/>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Border="1" applyAlignment="1">
      <alignment vertical="center"/>
    </xf>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5" fillId="18" borderId="2" xfId="0" applyFont="1" applyFill="1" applyBorder="1"/>
    <xf numFmtId="169" fontId="8" fillId="13" borderId="0" xfId="0" applyNumberFormat="1" applyFont="1" applyFill="1"/>
    <xf numFmtId="169" fontId="0" fillId="13" borderId="0" xfId="0" applyNumberFormat="1" applyFill="1"/>
    <xf numFmtId="0" fontId="0" fillId="0" borderId="0" xfId="0"/>
    <xf numFmtId="164" fontId="0" fillId="0" borderId="1" xfId="0" applyNumberFormat="1" applyBorder="1"/>
    <xf numFmtId="164" fontId="0" fillId="4" borderId="1" xfId="0" applyNumberFormat="1" applyFill="1" applyBorder="1"/>
    <xf numFmtId="0" fontId="5" fillId="23" borderId="1" xfId="0" applyFont="1" applyFill="1" applyBorder="1"/>
    <xf numFmtId="165" fontId="0" fillId="0" borderId="1" xfId="0" applyNumberFormat="1" applyBorder="1"/>
    <xf numFmtId="165" fontId="0" fillId="4" borderId="1" xfId="0" applyNumberFormat="1" applyFill="1" applyBorder="1"/>
    <xf numFmtId="165" fontId="0" fillId="13" borderId="0" xfId="0" applyNumberFormat="1" applyFill="1"/>
    <xf numFmtId="0" fontId="0" fillId="0" borderId="0" xfId="0"/>
    <xf numFmtId="164" fontId="0" fillId="0" borderId="1" xfId="0" applyNumberFormat="1" applyBorder="1"/>
    <xf numFmtId="164" fontId="0" fillId="4" borderId="1" xfId="0" applyNumberFormat="1" applyFill="1" applyBorder="1"/>
    <xf numFmtId="0" fontId="5" fillId="23" borderId="1" xfId="0" applyFont="1" applyFill="1" applyBorder="1"/>
    <xf numFmtId="0" fontId="5" fillId="23" borderId="2" xfId="0" applyFont="1" applyFill="1" applyBorder="1"/>
    <xf numFmtId="0" fontId="0" fillId="0" borderId="0" xfId="0"/>
    <xf numFmtId="0" fontId="0" fillId="13" borderId="0" xfId="0" applyFill="1"/>
    <xf numFmtId="0" fontId="5" fillId="15" borderId="1" xfId="0" applyFont="1" applyFill="1" applyBorder="1"/>
    <xf numFmtId="0" fontId="5" fillId="9" borderId="1" xfId="0" applyFont="1" applyFill="1" applyBorder="1"/>
    <xf numFmtId="0" fontId="4" fillId="2" borderId="1" xfId="0" applyFont="1" applyFill="1" applyBorder="1"/>
    <xf numFmtId="164" fontId="0" fillId="0" borderId="1" xfId="0" applyNumberFormat="1" applyBorder="1"/>
    <xf numFmtId="164" fontId="0" fillId="4" borderId="1" xfId="0" applyNumberFormat="1" applyFill="1" applyBorder="1"/>
    <xf numFmtId="0" fontId="5" fillId="18" borderId="1" xfId="0" applyFont="1" applyFill="1" applyBorder="1"/>
    <xf numFmtId="0" fontId="8" fillId="13" borderId="0" xfId="0" applyFont="1" applyFill="1"/>
    <xf numFmtId="0" fontId="0" fillId="13" borderId="0" xfId="0" applyFill="1" applyBorder="1" applyAlignment="1">
      <alignment vertical="center"/>
    </xf>
    <xf numFmtId="0" fontId="5" fillId="23" borderId="1" xfId="0" applyFont="1" applyFill="1" applyBorder="1"/>
    <xf numFmtId="0" fontId="5" fillId="23" borderId="2" xfId="0" applyFont="1" applyFill="1" applyBorder="1"/>
    <xf numFmtId="0" fontId="5" fillId="18" borderId="2" xfId="0" applyFont="1" applyFill="1" applyBorder="1"/>
    <xf numFmtId="0" fontId="0" fillId="0" borderId="0" xfId="0"/>
    <xf numFmtId="0" fontId="5" fillId="6"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165" fontId="0" fillId="0" borderId="1" xfId="0" applyNumberFormat="1" applyBorder="1"/>
    <xf numFmtId="165" fontId="0" fillId="4" borderId="1" xfId="0" applyNumberFormat="1" applyFill="1" applyBorder="1"/>
    <xf numFmtId="0" fontId="4" fillId="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0" fillId="13" borderId="0" xfId="0" applyFill="1"/>
    <xf numFmtId="0" fontId="8" fillId="13" borderId="0" xfId="0" applyFont="1" applyFill="1"/>
    <xf numFmtId="164" fontId="0" fillId="0" borderId="1" xfId="0" applyNumberFormat="1" applyBorder="1"/>
    <xf numFmtId="164" fontId="0" fillId="4" borderId="1" xfId="0" applyNumberFormat="1" applyFill="1" applyBorder="1"/>
    <xf numFmtId="0" fontId="5" fillId="12" borderId="1" xfId="0" applyFont="1" applyFill="1" applyBorder="1"/>
    <xf numFmtId="0" fontId="0" fillId="0" borderId="0" xfId="0"/>
    <xf numFmtId="0" fontId="0" fillId="13" borderId="0" xfId="0" applyFill="1"/>
    <xf numFmtId="0" fontId="8" fillId="13" borderId="0" xfId="0" applyFont="1" applyFill="1"/>
    <xf numFmtId="0" fontId="0" fillId="13" borderId="0" xfId="0" applyFill="1"/>
    <xf numFmtId="164" fontId="0" fillId="0" borderId="1" xfId="0" applyNumberFormat="1" applyBorder="1"/>
    <xf numFmtId="164" fontId="0" fillId="4" borderId="1" xfId="0" applyNumberFormat="1" applyFill="1" applyBorder="1"/>
    <xf numFmtId="0" fontId="5" fillId="15" borderId="1" xfId="0" applyFont="1" applyFill="1" applyBorder="1"/>
    <xf numFmtId="0" fontId="0" fillId="13" borderId="0" xfId="0" applyFill="1"/>
    <xf numFmtId="0" fontId="5" fillId="17" borderId="1" xfId="0" applyFont="1" applyFill="1" applyBorder="1"/>
    <xf numFmtId="164" fontId="0" fillId="0" borderId="1" xfId="0" applyNumberFormat="1" applyBorder="1"/>
    <xf numFmtId="164" fontId="0" fillId="4" borderId="1" xfId="0" applyNumberFormat="1" applyFill="1" applyBorder="1"/>
    <xf numFmtId="164" fontId="0" fillId="0" borderId="1" xfId="0" applyNumberFormat="1" applyBorder="1"/>
    <xf numFmtId="164" fontId="0" fillId="4" borderId="1" xfId="0" applyNumberFormat="1" applyFill="1" applyBorder="1"/>
    <xf numFmtId="0" fontId="5" fillId="19" borderId="1" xfId="0" applyFont="1" applyFill="1" applyBorder="1"/>
    <xf numFmtId="0" fontId="0" fillId="0" borderId="0" xfId="0"/>
    <xf numFmtId="0" fontId="0" fillId="13" borderId="0" xfId="0" applyFill="1"/>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Border="1" applyAlignment="1">
      <alignment vertical="center"/>
    </xf>
    <xf numFmtId="0" fontId="0" fillId="0" borderId="0" xfId="0"/>
    <xf numFmtId="164" fontId="0" fillId="0" borderId="1" xfId="0" applyNumberFormat="1" applyBorder="1"/>
    <xf numFmtId="164" fontId="0" fillId="4" borderId="1" xfId="0" applyNumberFormat="1" applyFill="1" applyBorder="1"/>
    <xf numFmtId="0" fontId="5" fillId="23" borderId="1" xfId="0" applyFont="1" applyFill="1" applyBorder="1"/>
    <xf numFmtId="0" fontId="0" fillId="0" borderId="0" xfId="0"/>
    <xf numFmtId="0" fontId="5" fillId="6"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0" borderId="0" xfId="0"/>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4" fillId="2" borderId="1" xfId="0" applyFont="1" applyFill="1" applyBorder="1"/>
    <xf numFmtId="0" fontId="0" fillId="13" borderId="0" xfId="0" applyFill="1"/>
    <xf numFmtId="0" fontId="0" fillId="13" borderId="0" xfId="0" applyFill="1"/>
    <xf numFmtId="0" fontId="5" fillId="15" borderId="1" xfId="0" applyFont="1" applyFill="1" applyBorder="1"/>
    <xf numFmtId="164" fontId="0" fillId="0" borderId="1" xfId="0" applyNumberFormat="1" applyBorder="1"/>
    <xf numFmtId="164" fontId="0" fillId="4" borderId="1" xfId="0" applyNumberFormat="1" applyFill="1" applyBorder="1"/>
    <xf numFmtId="0" fontId="5" fillId="17" borderId="1" xfId="0" applyFont="1" applyFill="1" applyBorder="1"/>
    <xf numFmtId="164" fontId="0" fillId="0" borderId="1" xfId="0" applyNumberFormat="1" applyBorder="1"/>
    <xf numFmtId="164" fontId="0" fillId="4" borderId="1" xfId="0" applyNumberFormat="1" applyFill="1" applyBorder="1"/>
    <xf numFmtId="0" fontId="0" fillId="0" borderId="0" xfId="0"/>
    <xf numFmtId="0" fontId="0" fillId="13" borderId="0" xfId="0" applyFill="1"/>
    <xf numFmtId="0" fontId="8" fillId="13" borderId="0" xfId="0" applyFont="1" applyFill="1"/>
    <xf numFmtId="164" fontId="0" fillId="0" borderId="1" xfId="0" applyNumberFormat="1" applyBorder="1"/>
    <xf numFmtId="164" fontId="0" fillId="4" borderId="1" xfId="0" applyNumberFormat="1" applyFill="1" applyBorder="1"/>
    <xf numFmtId="0" fontId="5" fillId="19" borderId="1" xfId="0" applyFont="1" applyFill="1" applyBorder="1"/>
    <xf numFmtId="164" fontId="0" fillId="0" borderId="1" xfId="0" applyNumberFormat="1" applyBorder="1"/>
    <xf numFmtId="164" fontId="0" fillId="4" borderId="1" xfId="0" applyNumberFormat="1" applyFill="1" applyBorder="1"/>
    <xf numFmtId="0" fontId="5" fillId="19" borderId="1" xfId="0" applyFont="1" applyFill="1" applyBorder="1"/>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Border="1" applyAlignment="1">
      <alignment vertical="center"/>
    </xf>
    <xf numFmtId="0" fontId="0" fillId="0" borderId="0" xfId="0"/>
    <xf numFmtId="0" fontId="0" fillId="13" borderId="0" xfId="0" applyFill="1"/>
    <xf numFmtId="164" fontId="0" fillId="0" borderId="1" xfId="0" applyNumberFormat="1" applyBorder="1"/>
    <xf numFmtId="164" fontId="0" fillId="4" borderId="1" xfId="0" applyNumberFormat="1" applyFill="1" applyBorder="1"/>
    <xf numFmtId="0" fontId="5" fillId="18" borderId="1" xfId="0" applyFont="1" applyFill="1" applyBorder="1"/>
    <xf numFmtId="0" fontId="5" fillId="18" borderId="2" xfId="0" applyFont="1" applyFill="1" applyBorder="1"/>
    <xf numFmtId="0" fontId="0" fillId="0" borderId="0" xfId="0"/>
    <xf numFmtId="0" fontId="0" fillId="13" borderId="0" xfId="0" applyFill="1"/>
    <xf numFmtId="164" fontId="0" fillId="0" borderId="1" xfId="0" applyNumberFormat="1" applyBorder="1"/>
    <xf numFmtId="164" fontId="0" fillId="4" borderId="1" xfId="0" applyNumberFormat="1" applyFill="1" applyBorder="1"/>
    <xf numFmtId="0" fontId="5" fillId="23" borderId="1" xfId="0" applyFont="1" applyFill="1" applyBorder="1"/>
    <xf numFmtId="0" fontId="0" fillId="0" borderId="0" xfId="0"/>
    <xf numFmtId="164" fontId="0" fillId="0" borderId="1" xfId="0" applyNumberFormat="1" applyBorder="1"/>
    <xf numFmtId="164" fontId="0" fillId="4" borderId="1" xfId="0" applyNumberFormat="1" applyFill="1" applyBorder="1"/>
    <xf numFmtId="0" fontId="5" fillId="23" borderId="1" xfId="0" applyFont="1" applyFill="1" applyBorder="1"/>
    <xf numFmtId="0" fontId="5" fillId="23" borderId="2" xfId="0" applyFont="1" applyFill="1" applyBorder="1"/>
    <xf numFmtId="0" fontId="0" fillId="0" borderId="0" xfId="0"/>
    <xf numFmtId="0" fontId="5" fillId="6"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165" fontId="0" fillId="0" borderId="1" xfId="0" applyNumberFormat="1" applyBorder="1"/>
    <xf numFmtId="165" fontId="0" fillId="4" borderId="1" xfId="0" applyNumberFormat="1" applyFill="1" applyBorder="1"/>
    <xf numFmtId="0" fontId="0" fillId="13" borderId="0" xfId="0" applyFill="1"/>
    <xf numFmtId="0" fontId="0" fillId="0" borderId="0" xfId="0"/>
    <xf numFmtId="0" fontId="4" fillId="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12"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5" fillId="6" borderId="1" xfId="0" applyFont="1" applyFill="1" applyBorder="1"/>
    <xf numFmtId="0" fontId="0" fillId="13" borderId="0" xfId="0" applyFill="1"/>
    <xf numFmtId="0" fontId="0" fillId="0" borderId="0" xfId="0"/>
    <xf numFmtId="0" fontId="5" fillId="9" borderId="1" xfId="0" applyFont="1" applyFill="1" applyBorder="1"/>
    <xf numFmtId="0" fontId="0" fillId="13" borderId="0" xfId="0" applyFill="1"/>
    <xf numFmtId="164" fontId="0" fillId="0" borderId="1" xfId="0" applyNumberFormat="1" applyBorder="1"/>
    <xf numFmtId="164" fontId="0" fillId="4" borderId="1" xfId="0" applyNumberFormat="1" applyFill="1" applyBorder="1"/>
    <xf numFmtId="0" fontId="0" fillId="13" borderId="0" xfId="0" applyFill="1"/>
    <xf numFmtId="0" fontId="5" fillId="15"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8" fillId="13" borderId="0" xfId="0" applyFont="1" applyFill="1"/>
    <xf numFmtId="0" fontId="0" fillId="0" borderId="0" xfId="0"/>
    <xf numFmtId="0" fontId="5" fillId="6" borderId="1" xfId="0" applyFont="1" applyFill="1" applyBorder="1"/>
    <xf numFmtId="0" fontId="0" fillId="13" borderId="0" xfId="0" applyFill="1"/>
    <xf numFmtId="0" fontId="0" fillId="13" borderId="0" xfId="0" applyFill="1"/>
    <xf numFmtId="0" fontId="0" fillId="13" borderId="0" xfId="0" applyFill="1"/>
    <xf numFmtId="0" fontId="5" fillId="19" borderId="1" xfId="0" applyFont="1" applyFill="1" applyBorder="1"/>
    <xf numFmtId="164" fontId="0" fillId="0" borderId="1" xfId="0" applyNumberFormat="1" applyBorder="1"/>
    <xf numFmtId="164" fontId="0" fillId="4" borderId="1" xfId="0" applyNumberFormat="1" applyFill="1" applyBorder="1"/>
    <xf numFmtId="0" fontId="5" fillId="15" borderId="1" xfId="0" applyFont="1" applyFill="1" applyBorder="1"/>
    <xf numFmtId="164" fontId="0" fillId="0" borderId="1" xfId="0" applyNumberFormat="1" applyBorder="1"/>
    <xf numFmtId="164" fontId="0" fillId="4" borderId="1" xfId="0" applyNumberFormat="1" applyFill="1" applyBorder="1"/>
    <xf numFmtId="168" fontId="0" fillId="13" borderId="0" xfId="1" applyNumberFormat="1" applyFont="1" applyFill="1"/>
    <xf numFmtId="168" fontId="8" fillId="13" borderId="0" xfId="1" applyNumberFormat="1" applyFont="1" applyFill="1"/>
    <xf numFmtId="0" fontId="0" fillId="0" borderId="0" xfId="0"/>
    <xf numFmtId="164" fontId="0" fillId="0" borderId="1" xfId="0" applyNumberFormat="1" applyBorder="1"/>
    <xf numFmtId="0" fontId="5" fillId="18" borderId="1" xfId="0" applyFont="1" applyFill="1" applyBorder="1"/>
    <xf numFmtId="0" fontId="0" fillId="13" borderId="0" xfId="0" applyFill="1" applyBorder="1" applyAlignment="1">
      <alignment vertical="center"/>
    </xf>
    <xf numFmtId="0" fontId="0" fillId="0" borderId="0" xfId="0"/>
    <xf numFmtId="0" fontId="8" fillId="13" borderId="0" xfId="0" applyFont="1" applyFill="1"/>
    <xf numFmtId="168" fontId="0" fillId="13" borderId="0" xfId="1" applyNumberFormat="1" applyFont="1" applyFill="1"/>
    <xf numFmtId="0" fontId="0" fillId="0" borderId="0" xfId="0"/>
    <xf numFmtId="0" fontId="0" fillId="13" borderId="0" xfId="0" applyFill="1"/>
    <xf numFmtId="0" fontId="5" fillId="18" borderId="2" xfId="0" applyFont="1" applyFill="1" applyBorder="1"/>
    <xf numFmtId="0" fontId="0" fillId="0" borderId="0" xfId="0"/>
    <xf numFmtId="0" fontId="0" fillId="13" borderId="0" xfId="0" applyFill="1"/>
    <xf numFmtId="164" fontId="0" fillId="0" borderId="1" xfId="0" applyNumberFormat="1" applyBorder="1"/>
    <xf numFmtId="164" fontId="0" fillId="4" borderId="1" xfId="0" applyNumberFormat="1" applyFill="1" applyBorder="1"/>
    <xf numFmtId="0" fontId="5" fillId="23" borderId="1" xfId="0" applyFont="1" applyFill="1" applyBorder="1"/>
    <xf numFmtId="0" fontId="0" fillId="0" borderId="0" xfId="0"/>
    <xf numFmtId="164" fontId="0" fillId="0" borderId="1" xfId="0" applyNumberFormat="1" applyBorder="1"/>
    <xf numFmtId="164" fontId="0" fillId="4" borderId="1" xfId="0" applyNumberFormat="1" applyFill="1" applyBorder="1"/>
    <xf numFmtId="0" fontId="5" fillId="23" borderId="2" xfId="0" applyFont="1" applyFill="1" applyBorder="1"/>
    <xf numFmtId="0" fontId="0" fillId="13" borderId="0" xfId="0" applyFill="1"/>
    <xf numFmtId="0" fontId="0" fillId="0" borderId="0" xfId="0"/>
    <xf numFmtId="0" fontId="5" fillId="6" borderId="1" xfId="0" applyFont="1" applyFill="1" applyBorder="1"/>
    <xf numFmtId="0" fontId="0" fillId="13" borderId="0" xfId="0" applyFill="1"/>
    <xf numFmtId="3" fontId="8" fillId="13" borderId="0" xfId="0" applyNumberFormat="1" applyFont="1" applyFill="1"/>
    <xf numFmtId="164" fontId="0" fillId="26" borderId="1" xfId="0" applyNumberFormat="1" applyFill="1" applyBorder="1"/>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0" fillId="13" borderId="0" xfId="0" applyFill="1" applyBorder="1" applyAlignment="1">
      <alignment vertical="center"/>
    </xf>
    <xf numFmtId="0" fontId="0" fillId="0" borderId="0" xfId="0"/>
    <xf numFmtId="164" fontId="0" fillId="0" borderId="1" xfId="0" applyNumberFormat="1" applyBorder="1"/>
    <xf numFmtId="164" fontId="0" fillId="4" borderId="1" xfId="0" applyNumberFormat="1" applyFill="1" applyBorder="1"/>
    <xf numFmtId="0" fontId="5" fillId="18" borderId="1" xfId="0" applyFont="1" applyFill="1" applyBorder="1"/>
    <xf numFmtId="0" fontId="5" fillId="18" borderId="2" xfId="0" applyFont="1" applyFill="1" applyBorder="1"/>
    <xf numFmtId="0" fontId="0" fillId="13" borderId="0" xfId="0" applyFill="1"/>
    <xf numFmtId="170" fontId="8" fillId="13" borderId="0" xfId="7" applyFont="1" applyFill="1"/>
    <xf numFmtId="170" fontId="0" fillId="13" borderId="0" xfId="7" applyFont="1" applyFill="1"/>
    <xf numFmtId="0" fontId="5" fillId="15" borderId="1" xfId="0" applyFont="1" applyFill="1" applyBorder="1"/>
    <xf numFmtId="164" fontId="0" fillId="0" borderId="1" xfId="0" applyNumberFormat="1" applyBorder="1"/>
    <xf numFmtId="164" fontId="0" fillId="4" borderId="1" xfId="0" applyNumberFormat="1" applyFill="1" applyBorder="1"/>
    <xf numFmtId="0" fontId="0" fillId="13" borderId="0" xfId="0" applyFill="1"/>
    <xf numFmtId="0" fontId="0" fillId="0" borderId="0" xfId="0"/>
    <xf numFmtId="0" fontId="0" fillId="13" borderId="0" xfId="0" applyFill="1"/>
    <xf numFmtId="0" fontId="5" fillId="23" borderId="1" xfId="0" applyFont="1" applyFill="1" applyBorder="1"/>
    <xf numFmtId="0" fontId="0" fillId="0" borderId="0" xfId="0"/>
    <xf numFmtId="164" fontId="0" fillId="0" borderId="1" xfId="0" applyNumberFormat="1" applyBorder="1"/>
    <xf numFmtId="164" fontId="0" fillId="4" borderId="1" xfId="0" applyNumberFormat="1" applyFill="1" applyBorder="1"/>
    <xf numFmtId="0" fontId="5" fillId="23" borderId="1" xfId="0" applyFont="1" applyFill="1" applyBorder="1"/>
    <xf numFmtId="0" fontId="5" fillId="23" borderId="2" xfId="0" applyFont="1" applyFill="1" applyBorder="1"/>
    <xf numFmtId="164" fontId="0" fillId="10" borderId="1" xfId="0" applyNumberFormat="1" applyFill="1" applyBorder="1"/>
    <xf numFmtId="164" fontId="0" fillId="27" borderId="1" xfId="0" applyNumberFormat="1" applyFill="1" applyBorder="1"/>
    <xf numFmtId="165" fontId="0" fillId="10" borderId="1" xfId="0" applyNumberFormat="1" applyFill="1" applyBorder="1"/>
    <xf numFmtId="0" fontId="2" fillId="24" borderId="0" xfId="0" applyFont="1" applyFill="1" applyBorder="1" applyAlignment="1">
      <alignment horizontal="center"/>
    </xf>
    <xf numFmtId="2" fontId="2" fillId="24" borderId="0" xfId="0" applyNumberFormat="1" applyFont="1" applyFill="1" applyBorder="1" applyAlignment="1">
      <alignment horizontal="center"/>
    </xf>
    <xf numFmtId="0" fontId="0" fillId="24" borderId="0" xfId="0" applyFill="1" applyBorder="1" applyAlignment="1">
      <alignment vertical="center" wrapText="1"/>
    </xf>
    <xf numFmtId="2" fontId="2" fillId="5" borderId="1" xfId="0" applyNumberFormat="1" applyFont="1" applyFill="1" applyBorder="1" applyAlignment="1">
      <alignment horizontal="center"/>
    </xf>
    <xf numFmtId="164" fontId="2" fillId="5" borderId="1" xfId="0" applyNumberFormat="1" applyFont="1" applyFill="1" applyBorder="1" applyAlignment="1">
      <alignment horizontal="center"/>
    </xf>
    <xf numFmtId="3" fontId="8" fillId="13" borderId="9" xfId="0" applyNumberFormat="1" applyFont="1" applyFill="1" applyBorder="1" applyAlignment="1">
      <alignment horizontal="center"/>
    </xf>
    <xf numFmtId="3" fontId="8" fillId="13" borderId="10" xfId="0" applyNumberFormat="1" applyFont="1" applyFill="1" applyBorder="1" applyAlignment="1">
      <alignment horizontal="center"/>
    </xf>
    <xf numFmtId="3" fontId="8" fillId="25" borderId="9" xfId="0" applyNumberFormat="1" applyFont="1" applyFill="1" applyBorder="1" applyAlignment="1">
      <alignment horizontal="center"/>
    </xf>
    <xf numFmtId="3" fontId="8" fillId="25" borderId="10" xfId="0" applyNumberFormat="1" applyFont="1" applyFill="1" applyBorder="1" applyAlignment="1">
      <alignment horizontal="center"/>
    </xf>
    <xf numFmtId="0" fontId="2" fillId="5" borderId="1" xfId="0" applyFont="1" applyFill="1" applyBorder="1" applyAlignment="1">
      <alignment horizontal="center"/>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65" fontId="2" fillId="5" borderId="1" xfId="0" applyNumberFormat="1" applyFont="1" applyFill="1"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6" borderId="2" xfId="0" applyFill="1" applyBorder="1" applyAlignment="1">
      <alignment horizontal="center" wrapText="1"/>
    </xf>
    <xf numFmtId="0" fontId="0" fillId="6" borderId="3" xfId="0" applyFill="1" applyBorder="1" applyAlignment="1">
      <alignment horizontal="center" wrapText="1"/>
    </xf>
    <xf numFmtId="0" fontId="2" fillId="5" borderId="6" xfId="0" applyFont="1" applyFill="1" applyBorder="1" applyAlignment="1">
      <alignment horizontal="center"/>
    </xf>
    <xf numFmtId="0" fontId="2" fillId="5" borderId="7" xfId="0" applyFont="1" applyFill="1" applyBorder="1" applyAlignment="1">
      <alignment horizontal="center"/>
    </xf>
    <xf numFmtId="0" fontId="2" fillId="5" borderId="8" xfId="0" applyFont="1" applyFill="1" applyBorder="1" applyAlignment="1">
      <alignment horizontal="center"/>
    </xf>
    <xf numFmtId="2" fontId="2" fillId="5" borderId="6" xfId="0" applyNumberFormat="1" applyFont="1" applyFill="1" applyBorder="1" applyAlignment="1">
      <alignment horizontal="center"/>
    </xf>
    <xf numFmtId="2" fontId="2" fillId="5" borderId="7" xfId="0" applyNumberFormat="1" applyFont="1" applyFill="1" applyBorder="1" applyAlignment="1">
      <alignment horizontal="center"/>
    </xf>
    <xf numFmtId="2" fontId="2" fillId="5" borderId="8" xfId="0" applyNumberFormat="1" applyFont="1" applyFill="1" applyBorder="1" applyAlignment="1">
      <alignment horizontal="center"/>
    </xf>
    <xf numFmtId="0" fontId="8" fillId="13" borderId="10" xfId="0" applyFont="1" applyFill="1" applyBorder="1" applyAlignment="1">
      <alignment horizontal="center"/>
    </xf>
    <xf numFmtId="168" fontId="8" fillId="13" borderId="9" xfId="1" applyNumberFormat="1" applyFont="1" applyFill="1" applyBorder="1" applyAlignment="1">
      <alignment horizontal="center"/>
    </xf>
    <xf numFmtId="168" fontId="8" fillId="13" borderId="10" xfId="1" applyNumberFormat="1" applyFont="1" applyFill="1" applyBorder="1" applyAlignment="1">
      <alignment horizontal="center"/>
    </xf>
    <xf numFmtId="2" fontId="2" fillId="7" borderId="1" xfId="0" applyNumberFormat="1" applyFont="1" applyFill="1" applyBorder="1" applyAlignment="1">
      <alignment horizontal="center"/>
    </xf>
    <xf numFmtId="2" fontId="2" fillId="7" borderId="6" xfId="0" applyNumberFormat="1" applyFont="1" applyFill="1" applyBorder="1" applyAlignment="1">
      <alignment horizontal="center"/>
    </xf>
    <xf numFmtId="2" fontId="2" fillId="7" borderId="7" xfId="0" applyNumberFormat="1" applyFont="1" applyFill="1" applyBorder="1" applyAlignment="1">
      <alignment horizontal="center"/>
    </xf>
    <xf numFmtId="2" fontId="2" fillId="7" borderId="8" xfId="0" applyNumberFormat="1" applyFont="1" applyFill="1" applyBorder="1" applyAlignment="1">
      <alignment horizontal="center"/>
    </xf>
    <xf numFmtId="169" fontId="8" fillId="13" borderId="9" xfId="4" applyNumberFormat="1" applyFont="1" applyFill="1" applyBorder="1" applyAlignment="1">
      <alignment horizontal="center"/>
    </xf>
    <xf numFmtId="169" fontId="8" fillId="13" borderId="10" xfId="4" applyNumberFormat="1" applyFont="1" applyFill="1" applyBorder="1" applyAlignment="1">
      <alignment horizontal="center"/>
    </xf>
    <xf numFmtId="165" fontId="2" fillId="7" borderId="1" xfId="0" applyNumberFormat="1" applyFont="1" applyFill="1" applyBorder="1" applyAlignment="1">
      <alignment horizontal="center"/>
    </xf>
    <xf numFmtId="0" fontId="0" fillId="9" borderId="2"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4" xfId="0" applyFill="1" applyBorder="1" applyAlignment="1">
      <alignment horizontal="center" vertical="center" wrapText="1"/>
    </xf>
    <xf numFmtId="0" fontId="2" fillId="7" borderId="1" xfId="0" applyFont="1" applyFill="1" applyBorder="1" applyAlignment="1">
      <alignment horizont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4" fontId="2" fillId="7" borderId="1" xfId="0" applyNumberFormat="1" applyFont="1" applyFill="1" applyBorder="1" applyAlignment="1">
      <alignment horizontal="center"/>
    </xf>
    <xf numFmtId="4" fontId="2" fillId="7" borderId="6" xfId="0" applyNumberFormat="1" applyFont="1" applyFill="1" applyBorder="1" applyAlignment="1">
      <alignment horizontal="center"/>
    </xf>
    <xf numFmtId="4" fontId="2" fillId="7" borderId="7" xfId="0" applyNumberFormat="1" applyFont="1" applyFill="1" applyBorder="1" applyAlignment="1">
      <alignment horizontal="center"/>
    </xf>
    <xf numFmtId="4" fontId="2" fillId="7" borderId="8" xfId="0" applyNumberFormat="1" applyFont="1" applyFill="1" applyBorder="1" applyAlignment="1">
      <alignment horizontal="center"/>
    </xf>
    <xf numFmtId="2" fontId="2" fillId="3" borderId="1" xfId="0" applyNumberFormat="1" applyFont="1" applyFill="1" applyBorder="1" applyAlignment="1">
      <alignment horizont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3" borderId="1" xfId="0" applyFont="1" applyFill="1" applyBorder="1" applyAlignment="1">
      <alignment horizont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2" fontId="2" fillId="11" borderId="1" xfId="0" applyNumberFormat="1" applyFont="1" applyFill="1" applyBorder="1" applyAlignment="1">
      <alignment horizontal="center"/>
    </xf>
    <xf numFmtId="0" fontId="0" fillId="12"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2" fillId="11" borderId="1" xfId="0" applyFont="1" applyFill="1" applyBorder="1" applyAlignment="1">
      <alignment horizontal="center"/>
    </xf>
    <xf numFmtId="0" fontId="0" fillId="12" borderId="3" xfId="0" applyFill="1" applyBorder="1" applyAlignment="1">
      <alignment horizontal="center" vertical="center"/>
    </xf>
    <xf numFmtId="0" fontId="0" fillId="12" borderId="4" xfId="0" applyFill="1" applyBorder="1" applyAlignment="1">
      <alignment horizontal="center" vertical="center"/>
    </xf>
    <xf numFmtId="4" fontId="2" fillId="11" borderId="1" xfId="0" applyNumberFormat="1" applyFont="1" applyFill="1" applyBorder="1" applyAlignment="1">
      <alignment horizontal="center"/>
    </xf>
    <xf numFmtId="2" fontId="2" fillId="11" borderId="6" xfId="0" applyNumberFormat="1" applyFont="1" applyFill="1" applyBorder="1" applyAlignment="1">
      <alignment horizontal="center"/>
    </xf>
    <xf numFmtId="2" fontId="2" fillId="11" borderId="7" xfId="0" applyNumberFormat="1" applyFont="1" applyFill="1" applyBorder="1" applyAlignment="1">
      <alignment horizontal="center"/>
    </xf>
    <xf numFmtId="2" fontId="2" fillId="11" borderId="8" xfId="0" applyNumberFormat="1" applyFont="1" applyFill="1" applyBorder="1" applyAlignment="1">
      <alignment horizontal="center"/>
    </xf>
    <xf numFmtId="2" fontId="2" fillId="14" borderId="1" xfId="0" applyNumberFormat="1" applyFont="1" applyFill="1" applyBorder="1" applyAlignment="1">
      <alignment horizontal="center"/>
    </xf>
    <xf numFmtId="0" fontId="8" fillId="13" borderId="9" xfId="0" applyFont="1" applyFill="1" applyBorder="1" applyAlignment="1">
      <alignment horizontal="center"/>
    </xf>
    <xf numFmtId="168" fontId="8" fillId="13" borderId="9" xfId="5" applyNumberFormat="1" applyFont="1" applyFill="1" applyBorder="1" applyAlignment="1">
      <alignment horizontal="center"/>
    </xf>
    <xf numFmtId="168" fontId="8" fillId="13" borderId="10" xfId="5" applyNumberFormat="1" applyFont="1" applyFill="1" applyBorder="1" applyAlignment="1">
      <alignment horizontal="center"/>
    </xf>
    <xf numFmtId="38" fontId="8" fillId="13" borderId="9" xfId="0" applyNumberFormat="1" applyFont="1" applyFill="1" applyBorder="1" applyAlignment="1">
      <alignment horizontal="center"/>
    </xf>
    <xf numFmtId="38" fontId="8" fillId="13" borderId="10" xfId="0" applyNumberFormat="1" applyFont="1" applyFill="1" applyBorder="1" applyAlignment="1">
      <alignment horizontal="center"/>
    </xf>
    <xf numFmtId="0" fontId="0" fillId="15" borderId="2" xfId="0" applyFill="1" applyBorder="1" applyAlignment="1">
      <alignment horizontal="center" vertical="center" wrapText="1"/>
    </xf>
    <xf numFmtId="0" fontId="0" fillId="15" borderId="3" xfId="0" applyFill="1" applyBorder="1" applyAlignment="1">
      <alignment horizontal="center" vertical="center" wrapText="1"/>
    </xf>
    <xf numFmtId="0" fontId="0" fillId="15" borderId="4" xfId="0" applyFill="1" applyBorder="1" applyAlignment="1">
      <alignment horizontal="center" vertical="center" wrapText="1"/>
    </xf>
    <xf numFmtId="0" fontId="2" fillId="14" borderId="1" xfId="0" applyFont="1" applyFill="1" applyBorder="1" applyAlignment="1">
      <alignment horizontal="center"/>
    </xf>
    <xf numFmtId="0" fontId="0" fillId="15" borderId="3" xfId="0" applyFill="1" applyBorder="1" applyAlignment="1">
      <alignment horizontal="center" vertical="center"/>
    </xf>
    <xf numFmtId="0" fontId="0" fillId="15" borderId="4" xfId="0" applyFill="1" applyBorder="1" applyAlignment="1">
      <alignment horizontal="center" vertical="center"/>
    </xf>
    <xf numFmtId="2" fontId="2" fillId="16" borderId="1" xfId="0" applyNumberFormat="1" applyFont="1" applyFill="1" applyBorder="1" applyAlignment="1">
      <alignment horizontal="center"/>
    </xf>
    <xf numFmtId="169" fontId="8" fillId="13" borderId="9" xfId="6" applyNumberFormat="1" applyFont="1" applyFill="1" applyBorder="1" applyAlignment="1">
      <alignment horizontal="center"/>
    </xf>
    <xf numFmtId="169" fontId="8" fillId="13" borderId="10" xfId="6" applyNumberFormat="1" applyFont="1" applyFill="1" applyBorder="1" applyAlignment="1">
      <alignment horizontal="center"/>
    </xf>
    <xf numFmtId="169" fontId="8" fillId="13" borderId="9" xfId="4" applyNumberFormat="1" applyFont="1" applyFill="1" applyBorder="1" applyAlignment="1"/>
    <xf numFmtId="169" fontId="8" fillId="13" borderId="10" xfId="4" applyNumberFormat="1" applyFont="1" applyFill="1" applyBorder="1" applyAlignment="1"/>
    <xf numFmtId="0" fontId="0" fillId="17" borderId="2" xfId="0" applyFill="1" applyBorder="1" applyAlignment="1">
      <alignment horizontal="center" vertical="center" wrapText="1"/>
    </xf>
    <xf numFmtId="0" fontId="0" fillId="17" borderId="3" xfId="0" applyFill="1" applyBorder="1" applyAlignment="1">
      <alignment horizontal="center" vertical="center" wrapText="1"/>
    </xf>
    <xf numFmtId="0" fontId="0" fillId="17" borderId="4" xfId="0" applyFill="1" applyBorder="1" applyAlignment="1">
      <alignment horizontal="center" vertical="center"/>
    </xf>
    <xf numFmtId="0" fontId="2" fillId="16" borderId="1" xfId="0" applyFont="1" applyFill="1" applyBorder="1" applyAlignment="1">
      <alignment horizontal="center"/>
    </xf>
    <xf numFmtId="0" fontId="0" fillId="17" borderId="3" xfId="0" applyFill="1" applyBorder="1" applyAlignment="1">
      <alignment horizontal="center" vertical="center"/>
    </xf>
    <xf numFmtId="4" fontId="2" fillId="16" borderId="1" xfId="0" applyNumberFormat="1" applyFont="1" applyFill="1" applyBorder="1" applyAlignment="1">
      <alignment horizontal="center"/>
    </xf>
    <xf numFmtId="0" fontId="2" fillId="8" borderId="6" xfId="0" applyFont="1" applyFill="1" applyBorder="1" applyAlignment="1">
      <alignment horizontal="center"/>
    </xf>
    <xf numFmtId="0" fontId="2" fillId="8" borderId="7" xfId="0" applyFont="1" applyFill="1" applyBorder="1" applyAlignment="1">
      <alignment horizontal="center"/>
    </xf>
    <xf numFmtId="0" fontId="2" fillId="8" borderId="8" xfId="0" applyFont="1" applyFill="1" applyBorder="1" applyAlignment="1">
      <alignment horizontal="center"/>
    </xf>
    <xf numFmtId="3" fontId="8" fillId="13" borderId="9" xfId="1" applyNumberFormat="1" applyFont="1" applyFill="1" applyBorder="1" applyAlignment="1">
      <alignment horizontal="center"/>
    </xf>
    <xf numFmtId="3" fontId="8" fillId="13" borderId="10" xfId="1" applyNumberFormat="1" applyFont="1" applyFill="1" applyBorder="1" applyAlignment="1">
      <alignment horizontal="center"/>
    </xf>
    <xf numFmtId="0" fontId="5" fillId="19" borderId="2" xfId="0" applyFont="1" applyFill="1" applyBorder="1" applyAlignment="1">
      <alignment horizontal="center" vertical="center" wrapText="1"/>
    </xf>
    <xf numFmtId="0" fontId="5" fillId="19" borderId="3" xfId="0" applyFont="1" applyFill="1" applyBorder="1" applyAlignment="1">
      <alignment horizontal="center" vertical="center" wrapText="1"/>
    </xf>
    <xf numFmtId="0" fontId="5" fillId="19" borderId="4" xfId="0" applyFont="1" applyFill="1" applyBorder="1" applyAlignment="1">
      <alignment horizontal="center" vertical="center" wrapText="1"/>
    </xf>
    <xf numFmtId="0" fontId="5" fillId="19" borderId="3" xfId="0" applyFont="1" applyFill="1" applyBorder="1" applyAlignment="1"/>
    <xf numFmtId="0" fontId="5" fillId="19" borderId="4" xfId="0" applyFont="1" applyFill="1" applyBorder="1" applyAlignment="1"/>
    <xf numFmtId="0" fontId="0" fillId="8" borderId="8" xfId="0" applyFill="1" applyBorder="1" applyAlignment="1">
      <alignment horizontal="center"/>
    </xf>
    <xf numFmtId="0" fontId="2" fillId="8" borderId="1" xfId="0" applyFont="1" applyFill="1" applyBorder="1" applyAlignment="1">
      <alignment horizontal="center"/>
    </xf>
    <xf numFmtId="0" fontId="2" fillId="8" borderId="12" xfId="0" applyFont="1" applyFill="1" applyBorder="1" applyAlignment="1">
      <alignment horizontal="center"/>
    </xf>
    <xf numFmtId="0" fontId="2" fillId="8" borderId="0" xfId="0" applyFont="1" applyFill="1" applyBorder="1" applyAlignment="1">
      <alignment horizontal="center"/>
    </xf>
    <xf numFmtId="0" fontId="2" fillId="8" borderId="13" xfId="0" applyFont="1" applyFill="1" applyBorder="1" applyAlignment="1">
      <alignment horizontal="center"/>
    </xf>
    <xf numFmtId="0" fontId="2" fillId="8" borderId="11" xfId="0" applyFont="1" applyFill="1" applyBorder="1" applyAlignment="1">
      <alignment horizontal="center"/>
    </xf>
    <xf numFmtId="2" fontId="2" fillId="21" borderId="6" xfId="0" applyNumberFormat="1" applyFont="1" applyFill="1" applyBorder="1" applyAlignment="1">
      <alignment horizontal="center"/>
    </xf>
    <xf numFmtId="2" fontId="2" fillId="21" borderId="7" xfId="0" applyNumberFormat="1" applyFont="1" applyFill="1" applyBorder="1" applyAlignment="1">
      <alignment horizontal="center"/>
    </xf>
    <xf numFmtId="2" fontId="2" fillId="21" borderId="8" xfId="0" applyNumberFormat="1" applyFont="1" applyFill="1" applyBorder="1" applyAlignment="1">
      <alignment horizontal="center"/>
    </xf>
    <xf numFmtId="0" fontId="2" fillId="21" borderId="6" xfId="0" applyFont="1" applyFill="1" applyBorder="1" applyAlignment="1">
      <alignment horizontal="center"/>
    </xf>
    <xf numFmtId="0" fontId="2" fillId="21" borderId="7" xfId="0" applyFont="1" applyFill="1" applyBorder="1" applyAlignment="1">
      <alignment horizontal="center"/>
    </xf>
    <xf numFmtId="0" fontId="2" fillId="21" borderId="8" xfId="0" applyFont="1" applyFill="1" applyBorder="1" applyAlignment="1">
      <alignment horizontal="center"/>
    </xf>
    <xf numFmtId="2" fontId="2" fillId="21" borderId="1" xfId="0" applyNumberFormat="1" applyFont="1" applyFill="1" applyBorder="1" applyAlignment="1">
      <alignment horizontal="center"/>
    </xf>
    <xf numFmtId="0" fontId="0" fillId="18" borderId="2" xfId="0" applyFill="1" applyBorder="1" applyAlignment="1">
      <alignment horizontal="center" vertical="center" wrapText="1"/>
    </xf>
    <xf numFmtId="0" fontId="0" fillId="18" borderId="3" xfId="0" applyFill="1" applyBorder="1" applyAlignment="1">
      <alignment horizontal="center" vertical="center" wrapText="1"/>
    </xf>
    <xf numFmtId="0" fontId="0" fillId="18" borderId="4" xfId="0" applyFill="1" applyBorder="1" applyAlignment="1">
      <alignment horizontal="center" vertical="center" wrapText="1"/>
    </xf>
    <xf numFmtId="170" fontId="8" fillId="13" borderId="9" xfId="7" applyFont="1" applyFill="1" applyBorder="1" applyAlignment="1">
      <alignment horizontal="center"/>
    </xf>
    <xf numFmtId="170" fontId="8" fillId="13" borderId="10" xfId="7" applyFont="1" applyFill="1" applyBorder="1" applyAlignment="1">
      <alignment horizontal="center"/>
    </xf>
    <xf numFmtId="2" fontId="2" fillId="22" borderId="6" xfId="0" applyNumberFormat="1" applyFont="1" applyFill="1" applyBorder="1" applyAlignment="1">
      <alignment horizontal="center"/>
    </xf>
    <xf numFmtId="2" fontId="2" fillId="22" borderId="7" xfId="0" applyNumberFormat="1" applyFont="1" applyFill="1" applyBorder="1" applyAlignment="1">
      <alignment horizontal="center"/>
    </xf>
    <xf numFmtId="2" fontId="2" fillId="22" borderId="8" xfId="0" applyNumberFormat="1" applyFont="1" applyFill="1" applyBorder="1" applyAlignment="1">
      <alignment horizontal="center"/>
    </xf>
    <xf numFmtId="0" fontId="2" fillId="22" borderId="6" xfId="0" applyFont="1" applyFill="1" applyBorder="1" applyAlignment="1">
      <alignment horizontal="center"/>
    </xf>
    <xf numFmtId="0" fontId="2" fillId="22" borderId="7" xfId="0" applyFont="1" applyFill="1" applyBorder="1" applyAlignment="1">
      <alignment horizontal="center"/>
    </xf>
    <xf numFmtId="0" fontId="2" fillId="22" borderId="8" xfId="0" applyFont="1" applyFill="1" applyBorder="1" applyAlignment="1">
      <alignment horizontal="center"/>
    </xf>
    <xf numFmtId="168" fontId="8" fillId="13" borderId="9" xfId="6" applyNumberFormat="1" applyFont="1" applyFill="1" applyBorder="1" applyAlignment="1">
      <alignment horizontal="center"/>
    </xf>
    <xf numFmtId="168" fontId="8" fillId="13" borderId="10" xfId="6" applyNumberFormat="1" applyFont="1" applyFill="1" applyBorder="1" applyAlignment="1">
      <alignment horizontal="center"/>
    </xf>
    <xf numFmtId="0" fontId="0" fillId="23" borderId="2" xfId="0" applyFill="1" applyBorder="1" applyAlignment="1">
      <alignment horizontal="center" vertical="center" wrapText="1"/>
    </xf>
    <xf numFmtId="0" fontId="0" fillId="23" borderId="3" xfId="0" applyFill="1" applyBorder="1" applyAlignment="1">
      <alignment horizontal="center" vertical="center" wrapText="1"/>
    </xf>
    <xf numFmtId="0" fontId="0" fillId="23" borderId="4" xfId="0" applyFill="1" applyBorder="1" applyAlignment="1">
      <alignment horizontal="center" vertical="center" wrapText="1"/>
    </xf>
    <xf numFmtId="0" fontId="2" fillId="22" borderId="14" xfId="0" applyFont="1" applyFill="1" applyBorder="1" applyAlignment="1">
      <alignment horizontal="center"/>
    </xf>
    <xf numFmtId="0" fontId="2" fillId="22" borderId="15" xfId="0" applyFont="1" applyFill="1" applyBorder="1" applyAlignment="1">
      <alignment horizontal="center"/>
    </xf>
    <xf numFmtId="0" fontId="2" fillId="22" borderId="5" xfId="0" applyFont="1" applyFill="1" applyBorder="1" applyAlignment="1">
      <alignment horizontal="center"/>
    </xf>
    <xf numFmtId="2" fontId="2" fillId="22" borderId="1" xfId="0" applyNumberFormat="1" applyFont="1" applyFill="1" applyBorder="1" applyAlignment="1">
      <alignment horizontal="center"/>
    </xf>
  </cellXfs>
  <cellStyles count="10">
    <cellStyle name="Comma" xfId="1" builtinId="3"/>
    <cellStyle name="Comma [0] 2" xfId="7" xr:uid="{00000000-0005-0000-0000-000035000000}"/>
    <cellStyle name="Comma 2" xfId="2" xr:uid="{00000000-0005-0000-0000-000001000000}"/>
    <cellStyle name="Comma 2 2" xfId="6" xr:uid="{00000000-0005-0000-0000-000001000000}"/>
    <cellStyle name="Comma 3" xfId="8" xr:uid="{00000000-0005-0000-0000-000036000000}"/>
    <cellStyle name="Comma 3 7" xfId="5" xr:uid="{B77F0D36-AAE6-4DAF-B7BC-B6DB0D73CEE3}"/>
    <cellStyle name="Comma 4" xfId="9" xr:uid="{00000000-0005-0000-0000-000037000000}"/>
    <cellStyle name="Comma 74 2" xfId="4" xr:uid="{3A9D5C8E-4E3D-4C8A-86C2-47D1E43AA2F2}"/>
    <cellStyle name="Normal" xfId="0" builtinId="0"/>
    <cellStyle name="Normal 2" xfId="3" xr:uid="{00000000-0005-0000-0000-000003000000}"/>
  </cellStyles>
  <dxfs count="0"/>
  <tableStyles count="0" defaultTableStyle="TableStyleMedium9" defaultPivotStyle="PivotStyleLight16"/>
  <colors>
    <mruColors>
      <color rgb="FFFFFFFF"/>
      <color rgb="FF3333FF"/>
      <color rgb="FFBED1F8"/>
      <color rgb="FF0099FF"/>
      <color rgb="FF00CCFF"/>
      <color rgb="FFBC5908"/>
      <color rgb="FF79390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xdr:rowOff>
    </xdr:from>
    <xdr:to>
      <xdr:col>15</xdr:col>
      <xdr:colOff>581025</xdr:colOff>
      <xdr:row>10</xdr:row>
      <xdr:rowOff>47626</xdr:rowOff>
    </xdr:to>
    <xdr:sp macro="" textlink="">
      <xdr:nvSpPr>
        <xdr:cNvPr id="2" name="TextBox 1">
          <a:extLst>
            <a:ext uri="{FF2B5EF4-FFF2-40B4-BE49-F238E27FC236}">
              <a16:creationId xmlns:a16="http://schemas.microsoft.com/office/drawing/2014/main" id="{E61978B9-E1CE-4DF5-A09C-DC1D73D32961}"/>
            </a:ext>
          </a:extLst>
        </xdr:cNvPr>
        <xdr:cNvSpPr txBox="1"/>
      </xdr:nvSpPr>
      <xdr:spPr>
        <a:xfrm>
          <a:off x="381000" y="1057277"/>
          <a:ext cx="13925550" cy="1000124"/>
        </a:xfrm>
        <a:prstGeom prst="rect">
          <a:avLst/>
        </a:prstGeom>
        <a:solidFill>
          <a:srgbClr val="99CCFF">
            <a:alpha val="61961"/>
          </a:srgbClr>
        </a:solidFill>
        <a:ln>
          <a:solidFill>
            <a:srgbClr val="0070C0"/>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en-GB" sz="1200">
              <a:ln w="0">
                <a:noFill/>
              </a:ln>
              <a:solidFill>
                <a:schemeClr val="dk1"/>
              </a:solidFill>
              <a:latin typeface="+mn-lt"/>
              <a:ea typeface="+mn-ea"/>
              <a:cs typeface="+mn-cs"/>
            </a:rPr>
            <a:t>In the event of a clearing member's default, CME</a:t>
          </a:r>
          <a:r>
            <a:rPr lang="en-GB" sz="1200" baseline="0">
              <a:ln w="0">
                <a:noFill/>
              </a:ln>
              <a:solidFill>
                <a:schemeClr val="dk1"/>
              </a:solidFill>
              <a:latin typeface="+mn-lt"/>
              <a:ea typeface="+mn-ea"/>
              <a:cs typeface="+mn-cs"/>
            </a:rPr>
            <a:t> will hedge and liquidate the defaulted member's portfolio.  To ensure we have adequate resources to cover the cost of hedging and liquidation, we kindly request you to provide your estimation of the liquidation costs for interest rate swap portfolios with various risk profiles. </a:t>
          </a:r>
        </a:p>
        <a:p>
          <a:endParaRPr lang="en-GB" sz="1200" baseline="0">
            <a:ln w="0">
              <a:noFill/>
            </a:ln>
            <a:solidFill>
              <a:schemeClr val="dk1"/>
            </a:solidFill>
            <a:latin typeface="+mn-lt"/>
            <a:ea typeface="+mn-ea"/>
            <a:cs typeface="+mn-cs"/>
          </a:endParaRPr>
        </a:p>
        <a:p>
          <a:r>
            <a:rPr lang="en-US" sz="1100">
              <a:solidFill>
                <a:schemeClr val="dk1"/>
              </a:solidFill>
              <a:effectLst/>
              <a:latin typeface="+mn-lt"/>
              <a:ea typeface="+mn-ea"/>
              <a:cs typeface="+mn-cs"/>
            </a:rPr>
            <a:t>This template is comprised of several tabs, one for each currency. Each currency tab contains several DV01 profiles (tables) of various trade types, broken down by size and tenor. Each profile is clearly marked to avoid confusion. Let’s consider the following example:</a:t>
          </a:r>
        </a:p>
      </xdr:txBody>
    </xdr:sp>
    <xdr:clientData/>
  </xdr:twoCellAnchor>
  <xdr:twoCellAnchor editAs="oneCell">
    <xdr:from>
      <xdr:col>0</xdr:col>
      <xdr:colOff>114300</xdr:colOff>
      <xdr:row>0</xdr:row>
      <xdr:rowOff>76200</xdr:rowOff>
    </xdr:from>
    <xdr:to>
      <xdr:col>1</xdr:col>
      <xdr:colOff>1298819</xdr:colOff>
      <xdr:row>1</xdr:row>
      <xdr:rowOff>120852</xdr:rowOff>
    </xdr:to>
    <xdr:pic>
      <xdr:nvPicPr>
        <xdr:cNvPr id="3" name="Picture 2" descr="CMEGroup_2c_Larger.png">
          <a:extLst>
            <a:ext uri="{FF2B5EF4-FFF2-40B4-BE49-F238E27FC236}">
              <a16:creationId xmlns:a16="http://schemas.microsoft.com/office/drawing/2014/main" id="{B3A7BE1E-AF64-49C4-9FF0-624C72DDED07}"/>
            </a:ext>
          </a:extLst>
        </xdr:cNvPr>
        <xdr:cNvPicPr>
          <a:picLocks noChangeAspect="1"/>
        </xdr:cNvPicPr>
      </xdr:nvPicPr>
      <xdr:blipFill>
        <a:blip xmlns:r="http://schemas.openxmlformats.org/officeDocument/2006/relationships" r:embed="rId1"/>
        <a:srcRect/>
        <a:stretch>
          <a:fillRect/>
        </a:stretch>
      </xdr:blipFill>
      <xdr:spPr bwMode="auto">
        <a:xfrm>
          <a:off x="114300" y="76200"/>
          <a:ext cx="1565519" cy="235152"/>
        </a:xfrm>
        <a:prstGeom prst="rect">
          <a:avLst/>
        </a:prstGeom>
        <a:noFill/>
        <a:ln w="9525">
          <a:noFill/>
          <a:miter lim="800000"/>
          <a:headEnd/>
          <a:tailEnd/>
        </a:ln>
      </xdr:spPr>
    </xdr:pic>
    <xdr:clientData/>
  </xdr:twoCellAnchor>
  <xdr:twoCellAnchor>
    <xdr:from>
      <xdr:col>1</xdr:col>
      <xdr:colOff>0</xdr:colOff>
      <xdr:row>19</xdr:row>
      <xdr:rowOff>0</xdr:rowOff>
    </xdr:from>
    <xdr:to>
      <xdr:col>15</xdr:col>
      <xdr:colOff>561974</xdr:colOff>
      <xdr:row>30</xdr:row>
      <xdr:rowOff>161925</xdr:rowOff>
    </xdr:to>
    <xdr:sp macro="" textlink="">
      <xdr:nvSpPr>
        <xdr:cNvPr id="4" name="TextBox 3">
          <a:extLst>
            <a:ext uri="{FF2B5EF4-FFF2-40B4-BE49-F238E27FC236}">
              <a16:creationId xmlns:a16="http://schemas.microsoft.com/office/drawing/2014/main" id="{01F674F5-1F6B-448E-AB8F-7C829F1AEA44}"/>
            </a:ext>
          </a:extLst>
        </xdr:cNvPr>
        <xdr:cNvSpPr txBox="1"/>
      </xdr:nvSpPr>
      <xdr:spPr>
        <a:xfrm>
          <a:off x="381000" y="3724275"/>
          <a:ext cx="13906499" cy="2257425"/>
        </a:xfrm>
        <a:prstGeom prst="rect">
          <a:avLst/>
        </a:prstGeom>
        <a:solidFill>
          <a:srgbClr val="99CCFF">
            <a:alpha val="61961"/>
          </a:srgbClr>
        </a:solidFill>
        <a:ln>
          <a:solidFill>
            <a:srgbClr val="0070C0"/>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en-GB" sz="1100">
              <a:solidFill>
                <a:schemeClr val="dk1"/>
              </a:solidFill>
              <a:effectLst/>
              <a:latin typeface="+mn-lt"/>
              <a:ea typeface="+mn-ea"/>
              <a:cs typeface="+mn-cs"/>
            </a:rPr>
            <a:t>This table defines trades for which CMs are asked to provide estimates. This particular example contains four different Vanilla Outright trades (i.e. 3M Libor/Fixed), each row representing a trade, expressed in terms of DV01 profiles. All DV01 numbers in this example are in USD, as indicated in the first column:</a:t>
          </a:r>
        </a:p>
        <a:p>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The first trade is an outright </a:t>
          </a:r>
          <a:r>
            <a:rPr lang="en-GB" sz="1100" u="sng">
              <a:solidFill>
                <a:schemeClr val="dk1"/>
              </a:solidFill>
              <a:effectLst/>
              <a:latin typeface="+mn-lt"/>
              <a:ea typeface="+mn-ea"/>
              <a:cs typeface="+mn-cs"/>
            </a:rPr>
            <a:t>payer</a:t>
          </a:r>
          <a:r>
            <a:rPr lang="en-GB" sz="1100">
              <a:solidFill>
                <a:schemeClr val="dk1"/>
              </a:solidFill>
              <a:effectLst/>
              <a:latin typeface="+mn-lt"/>
              <a:ea typeface="+mn-ea"/>
              <a:cs typeface="+mn-cs"/>
            </a:rPr>
            <a:t> trade (positive DV01) that has the size of 5 million DV01 in 2Y tenor;</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 The second trade has the outright </a:t>
          </a:r>
          <a:r>
            <a:rPr lang="en-GB" sz="1100" u="sng">
              <a:solidFill>
                <a:schemeClr val="dk1"/>
              </a:solidFill>
              <a:effectLst/>
              <a:latin typeface="+mn-lt"/>
              <a:ea typeface="+mn-ea"/>
              <a:cs typeface="+mn-cs"/>
            </a:rPr>
            <a:t>receiver</a:t>
          </a:r>
          <a:r>
            <a:rPr lang="en-GB" sz="1100">
              <a:solidFill>
                <a:schemeClr val="dk1"/>
              </a:solidFill>
              <a:effectLst/>
              <a:latin typeface="+mn-lt"/>
              <a:ea typeface="+mn-ea"/>
              <a:cs typeface="+mn-cs"/>
            </a:rPr>
            <a:t> risk (negative DV01) of 5 million in 5Y tenor;</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 The third trade is a </a:t>
          </a:r>
          <a:r>
            <a:rPr lang="en-GB" sz="1100" u="sng">
              <a:solidFill>
                <a:schemeClr val="dk1"/>
              </a:solidFill>
              <a:effectLst/>
              <a:latin typeface="+mn-lt"/>
              <a:ea typeface="+mn-ea"/>
              <a:cs typeface="+mn-cs"/>
            </a:rPr>
            <a:t>curve</a:t>
          </a:r>
          <a:r>
            <a:rPr lang="en-GB" sz="1100">
              <a:solidFill>
                <a:schemeClr val="dk1"/>
              </a:solidFill>
              <a:effectLst/>
              <a:latin typeface="+mn-lt"/>
              <a:ea typeface="+mn-ea"/>
              <a:cs typeface="+mn-cs"/>
            </a:rPr>
            <a:t> trade (in this case - flattener) with the 5Y and 10Y tenor legs, and the DV01 size of each leg equal to 5 million in opposite direction;</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 Finally, trade number 4 is a </a:t>
          </a:r>
          <a:r>
            <a:rPr lang="en-GB" sz="1100" u="sng">
              <a:solidFill>
                <a:schemeClr val="dk1"/>
              </a:solidFill>
              <a:effectLst/>
              <a:latin typeface="+mn-lt"/>
              <a:ea typeface="+mn-ea"/>
              <a:cs typeface="+mn-cs"/>
            </a:rPr>
            <a:t>butterfly</a:t>
          </a:r>
          <a:r>
            <a:rPr lang="en-GB" sz="1100">
              <a:solidFill>
                <a:schemeClr val="dk1"/>
              </a:solidFill>
              <a:effectLst/>
              <a:latin typeface="+mn-lt"/>
              <a:ea typeface="+mn-ea"/>
              <a:cs typeface="+mn-cs"/>
            </a:rPr>
            <a:t> with payer wings of 5 million DV01 each in 2Y and 30Y tenors, and a 10 million DV01 receiver belly in 10Y tenor.</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We ask you to estimate a charge (the distance from mid, in bps) that you would require to enter into each trade, under the assumption of distressed market conditions (i.e. a period of significantly heightened volatility, such as Lehman default, Bear Stearns collapse, Brexit, etc).  For sizes that far exceed your average trade size or the standard market size, please provide your best estimates</a:t>
          </a:r>
          <a:r>
            <a:rPr lang="en-US" sz="1100">
              <a:solidFill>
                <a:schemeClr val="dk1"/>
              </a:solidFill>
              <a:effectLst/>
              <a:latin typeface="+mn-lt"/>
              <a:ea typeface="+mn-ea"/>
              <a:cs typeface="+mn-cs"/>
            </a:rPr>
            <a: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right table is where you enter your responses, in bps:</a:t>
          </a:r>
          <a:endParaRPr lang="en-GB" sz="1200">
            <a:ln w="0">
              <a:noFill/>
            </a:ln>
            <a:solidFill>
              <a:schemeClr val="dk1"/>
            </a:solidFill>
            <a:latin typeface="+mn-lt"/>
            <a:ea typeface="+mn-ea"/>
            <a:cs typeface="+mn-cs"/>
          </a:endParaRPr>
        </a:p>
      </xdr:txBody>
    </xdr:sp>
    <xdr:clientData/>
  </xdr:twoCellAnchor>
  <xdr:twoCellAnchor editAs="oneCell">
    <xdr:from>
      <xdr:col>1</xdr:col>
      <xdr:colOff>0</xdr:colOff>
      <xdr:row>11</xdr:row>
      <xdr:rowOff>0</xdr:rowOff>
    </xdr:from>
    <xdr:to>
      <xdr:col>1</xdr:col>
      <xdr:colOff>3619500</xdr:colOff>
      <xdr:row>17</xdr:row>
      <xdr:rowOff>180975</xdr:rowOff>
    </xdr:to>
    <xdr:pic>
      <xdr:nvPicPr>
        <xdr:cNvPr id="5" name="Picture 4">
          <a:extLst>
            <a:ext uri="{FF2B5EF4-FFF2-40B4-BE49-F238E27FC236}">
              <a16:creationId xmlns:a16="http://schemas.microsoft.com/office/drawing/2014/main" id="{CD5BB169-A5F3-43A4-BE75-EFF76ABA2F23}"/>
            </a:ext>
          </a:extLst>
        </xdr:cNvPr>
        <xdr:cNvPicPr/>
      </xdr:nvPicPr>
      <xdr:blipFill>
        <a:blip xmlns:r="http://schemas.openxmlformats.org/officeDocument/2006/relationships" r:embed="rId2"/>
        <a:stretch>
          <a:fillRect/>
        </a:stretch>
      </xdr:blipFill>
      <xdr:spPr>
        <a:xfrm>
          <a:off x="381000" y="2200275"/>
          <a:ext cx="3619500" cy="1323975"/>
        </a:xfrm>
        <a:prstGeom prst="rect">
          <a:avLst/>
        </a:prstGeom>
      </xdr:spPr>
    </xdr:pic>
    <xdr:clientData/>
  </xdr:twoCellAnchor>
  <xdr:twoCellAnchor>
    <xdr:from>
      <xdr:col>1</xdr:col>
      <xdr:colOff>0</xdr:colOff>
      <xdr:row>40</xdr:row>
      <xdr:rowOff>1</xdr:rowOff>
    </xdr:from>
    <xdr:to>
      <xdr:col>15</xdr:col>
      <xdr:colOff>561974</xdr:colOff>
      <xdr:row>48</xdr:row>
      <xdr:rowOff>104775</xdr:rowOff>
    </xdr:to>
    <xdr:sp macro="" textlink="">
      <xdr:nvSpPr>
        <xdr:cNvPr id="6" name="TextBox 5">
          <a:extLst>
            <a:ext uri="{FF2B5EF4-FFF2-40B4-BE49-F238E27FC236}">
              <a16:creationId xmlns:a16="http://schemas.microsoft.com/office/drawing/2014/main" id="{CA58BAFC-85FE-4F6D-8987-193B430E6346}"/>
            </a:ext>
          </a:extLst>
        </xdr:cNvPr>
        <xdr:cNvSpPr txBox="1"/>
      </xdr:nvSpPr>
      <xdr:spPr>
        <a:xfrm>
          <a:off x="381000" y="7724776"/>
          <a:ext cx="13906499" cy="1628774"/>
        </a:xfrm>
        <a:prstGeom prst="rect">
          <a:avLst/>
        </a:prstGeom>
        <a:solidFill>
          <a:srgbClr val="99CCFF">
            <a:alpha val="61961"/>
          </a:srgbClr>
        </a:solidFill>
        <a:ln>
          <a:solidFill>
            <a:srgbClr val="0070C0"/>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en-GB" sz="1100">
              <a:solidFill>
                <a:schemeClr val="dk1"/>
              </a:solidFill>
              <a:effectLst/>
              <a:latin typeface="+mn-lt"/>
              <a:ea typeface="+mn-ea"/>
              <a:cs typeface="+mn-cs"/>
            </a:rPr>
            <a:t>In the first row, you will enter your estimates for a charge that you would require for entering into a 2Y payer trade of various sizes. To determine your answer, first use the size multiplier provided above each cell (0.2x size for the first one, 0.5x size for the second one, and so on), and apply it to the original Trade 1 size from the left table (5mm). Hence, in the first cell you will provide your estimate of a charge required for entering into a 0.2 x 5 = 1mm DV01 2Y payer. Let’s say your estimate for this charge is 2 bps, in which case you will enter 2 in the first cell (</a:t>
          </a:r>
          <a:r>
            <a:rPr lang="en-GB" sz="1100" u="sng">
              <a:solidFill>
                <a:schemeClr val="dk1"/>
              </a:solidFill>
              <a:effectLst/>
              <a:latin typeface="+mn-lt"/>
              <a:ea typeface="+mn-ea"/>
              <a:cs typeface="+mn-cs"/>
            </a:rPr>
            <a:t>don't type "bps", as the cells have been already pre-formatted to display correct units</a:t>
          </a:r>
          <a:r>
            <a:rPr lang="en-GB" sz="1100">
              <a:solidFill>
                <a:schemeClr val="dk1"/>
              </a:solidFill>
              <a:effectLst/>
              <a:latin typeface="+mn-lt"/>
              <a:ea typeface="+mn-ea"/>
              <a:cs typeface="+mn-cs"/>
            </a:rPr>
            <a:t>). Similarly, in the second cell you will provide you estimate for a charge for 0.5 x 5mm = 2.5mm DV01 2Y payer (10 bps in this example), and so on. </a:t>
          </a:r>
        </a:p>
        <a:p>
          <a:endParaRPr lang="en-GB" sz="1100">
            <a:solidFill>
              <a:schemeClr val="dk1"/>
            </a:solidFill>
            <a:effectLst/>
            <a:latin typeface="+mn-lt"/>
            <a:ea typeface="+mn-ea"/>
            <a:cs typeface="+mn-cs"/>
          </a:endParaRPr>
        </a:p>
        <a:p>
          <a:r>
            <a:rPr lang="en-GB" sz="1100" b="1" u="sng">
              <a:solidFill>
                <a:schemeClr val="dk1"/>
              </a:solidFill>
              <a:effectLst/>
              <a:latin typeface="+mn-lt"/>
              <a:ea typeface="+mn-ea"/>
              <a:cs typeface="+mn-cs"/>
            </a:rPr>
            <a:t>For the avoidance of doubt, we are not asking you for an actual par rate or spread. We are asking you for your estimate of an additional charge (above and beyond the actual par rate or spread) that you would require CME to pay to enter into a particular transaction, assuming distressed market environment.</a:t>
          </a:r>
        </a:p>
        <a:p>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You then follow this logic to enter your estimates for other trades - use the trade type and tenors specified in the left table as a base case scenario, and provide you estimates for various sizes in the right one:</a:t>
          </a:r>
          <a:endParaRPr lang="en-US" sz="1100">
            <a:solidFill>
              <a:schemeClr val="dk1"/>
            </a:solidFill>
            <a:effectLst/>
            <a:latin typeface="+mn-lt"/>
            <a:ea typeface="+mn-ea"/>
            <a:cs typeface="+mn-cs"/>
          </a:endParaRPr>
        </a:p>
        <a:p>
          <a:endParaRPr lang="en-GB" sz="1200">
            <a:ln w="0">
              <a:noFill/>
            </a:ln>
            <a:solidFill>
              <a:schemeClr val="dk1"/>
            </a:solidFill>
            <a:latin typeface="+mn-lt"/>
            <a:ea typeface="+mn-ea"/>
            <a:cs typeface="+mn-cs"/>
          </a:endParaRPr>
        </a:p>
      </xdr:txBody>
    </xdr:sp>
    <xdr:clientData/>
  </xdr:twoCellAnchor>
  <xdr:twoCellAnchor editAs="oneCell">
    <xdr:from>
      <xdr:col>1</xdr:col>
      <xdr:colOff>104775</xdr:colOff>
      <xdr:row>32</xdr:row>
      <xdr:rowOff>0</xdr:rowOff>
    </xdr:from>
    <xdr:to>
      <xdr:col>1</xdr:col>
      <xdr:colOff>3352800</xdr:colOff>
      <xdr:row>38</xdr:row>
      <xdr:rowOff>114300</xdr:rowOff>
    </xdr:to>
    <xdr:pic>
      <xdr:nvPicPr>
        <xdr:cNvPr id="7" name="Picture 6">
          <a:extLst>
            <a:ext uri="{FF2B5EF4-FFF2-40B4-BE49-F238E27FC236}">
              <a16:creationId xmlns:a16="http://schemas.microsoft.com/office/drawing/2014/main" id="{BBAF61AA-EE5B-4A5D-AF3D-0E36413FBFB6}"/>
            </a:ext>
          </a:extLst>
        </xdr:cNvPr>
        <xdr:cNvPicPr/>
      </xdr:nvPicPr>
      <xdr:blipFill>
        <a:blip xmlns:r="http://schemas.openxmlformats.org/officeDocument/2006/relationships" r:embed="rId3"/>
        <a:stretch>
          <a:fillRect/>
        </a:stretch>
      </xdr:blipFill>
      <xdr:spPr>
        <a:xfrm>
          <a:off x="485775" y="6200775"/>
          <a:ext cx="3248025" cy="1257300"/>
        </a:xfrm>
        <a:prstGeom prst="rect">
          <a:avLst/>
        </a:prstGeom>
      </xdr:spPr>
    </xdr:pic>
    <xdr:clientData/>
  </xdr:twoCellAnchor>
  <xdr:twoCellAnchor editAs="oneCell">
    <xdr:from>
      <xdr:col>0</xdr:col>
      <xdr:colOff>342900</xdr:colOff>
      <xdr:row>49</xdr:row>
      <xdr:rowOff>0</xdr:rowOff>
    </xdr:from>
    <xdr:to>
      <xdr:col>3</xdr:col>
      <xdr:colOff>409575</xdr:colOff>
      <xdr:row>55</xdr:row>
      <xdr:rowOff>152400</xdr:rowOff>
    </xdr:to>
    <xdr:pic>
      <xdr:nvPicPr>
        <xdr:cNvPr id="8" name="Picture 7">
          <a:extLst>
            <a:ext uri="{FF2B5EF4-FFF2-40B4-BE49-F238E27FC236}">
              <a16:creationId xmlns:a16="http://schemas.microsoft.com/office/drawing/2014/main" id="{A389B4A1-2008-49A4-A9A2-B4DDCD6E007A}"/>
            </a:ext>
          </a:extLst>
        </xdr:cNvPr>
        <xdr:cNvPicPr/>
      </xdr:nvPicPr>
      <xdr:blipFill>
        <a:blip xmlns:r="http://schemas.openxmlformats.org/officeDocument/2006/relationships" r:embed="rId4"/>
        <a:stretch>
          <a:fillRect/>
        </a:stretch>
      </xdr:blipFill>
      <xdr:spPr>
        <a:xfrm>
          <a:off x="342900" y="9439275"/>
          <a:ext cx="7048500" cy="1295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2</xdr:col>
      <xdr:colOff>346319</xdr:colOff>
      <xdr:row>1</xdr:row>
      <xdr:rowOff>92277</xdr:rowOff>
    </xdr:to>
    <xdr:pic>
      <xdr:nvPicPr>
        <xdr:cNvPr id="2" name="Picture 1" descr="CMEGroup_2c_Larger.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rcRect/>
        <a:stretch>
          <a:fillRect/>
        </a:stretch>
      </xdr:blipFill>
      <xdr:spPr bwMode="auto">
        <a:xfrm>
          <a:off x="28575" y="47625"/>
          <a:ext cx="1565519" cy="23515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346319</xdr:colOff>
      <xdr:row>1</xdr:row>
      <xdr:rowOff>82752</xdr:rowOff>
    </xdr:to>
    <xdr:pic>
      <xdr:nvPicPr>
        <xdr:cNvPr id="2" name="Picture 1" descr="CMEGroup_2c_Larger.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rcRect/>
        <a:stretch>
          <a:fillRect/>
        </a:stretch>
      </xdr:blipFill>
      <xdr:spPr bwMode="auto">
        <a:xfrm>
          <a:off x="19050" y="38100"/>
          <a:ext cx="1565519" cy="235152"/>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346319</xdr:colOff>
      <xdr:row>1</xdr:row>
      <xdr:rowOff>82752</xdr:rowOff>
    </xdr:to>
    <xdr:pic>
      <xdr:nvPicPr>
        <xdr:cNvPr id="2" name="Picture 1" descr="CMEGroup_2c_Larger.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rcRect/>
        <a:stretch>
          <a:fillRect/>
        </a:stretch>
      </xdr:blipFill>
      <xdr:spPr bwMode="auto">
        <a:xfrm>
          <a:off x="19050" y="38100"/>
          <a:ext cx="1565519" cy="235152"/>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346319</xdr:colOff>
      <xdr:row>1</xdr:row>
      <xdr:rowOff>82752</xdr:rowOff>
    </xdr:to>
    <xdr:pic>
      <xdr:nvPicPr>
        <xdr:cNvPr id="2" name="Picture 1" descr="CMEGroup_2c_Larger.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rcRect/>
        <a:stretch>
          <a:fillRect/>
        </a:stretch>
      </xdr:blipFill>
      <xdr:spPr bwMode="auto">
        <a:xfrm>
          <a:off x="19050" y="38100"/>
          <a:ext cx="1565519" cy="235152"/>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346319</xdr:colOff>
      <xdr:row>1</xdr:row>
      <xdr:rowOff>44652</xdr:rowOff>
    </xdr:to>
    <xdr:pic>
      <xdr:nvPicPr>
        <xdr:cNvPr id="3" name="Picture 2" descr="CMEGroup_2c_Larger.png">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rcRect/>
        <a:stretch>
          <a:fillRect/>
        </a:stretch>
      </xdr:blipFill>
      <xdr:spPr bwMode="auto">
        <a:xfrm>
          <a:off x="0" y="0"/>
          <a:ext cx="1565519" cy="235152"/>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346319</xdr:colOff>
      <xdr:row>1</xdr:row>
      <xdr:rowOff>44652</xdr:rowOff>
    </xdr:to>
    <xdr:pic>
      <xdr:nvPicPr>
        <xdr:cNvPr id="2" name="Picture 1" descr="CMEGroup_2c_Larger.png">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rcRect/>
        <a:stretch>
          <a:fillRect/>
        </a:stretch>
      </xdr:blipFill>
      <xdr:spPr bwMode="auto">
        <a:xfrm>
          <a:off x="0" y="0"/>
          <a:ext cx="1565519" cy="235152"/>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0</xdr:row>
      <xdr:rowOff>47625</xdr:rowOff>
    </xdr:from>
    <xdr:to>
      <xdr:col>2</xdr:col>
      <xdr:colOff>384419</xdr:colOff>
      <xdr:row>1</xdr:row>
      <xdr:rowOff>92277</xdr:rowOff>
    </xdr:to>
    <xdr:pic>
      <xdr:nvPicPr>
        <xdr:cNvPr id="2" name="Picture 1" descr="CMEGroup_2c_Larger.png">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rcRect/>
        <a:stretch>
          <a:fillRect/>
        </a:stretch>
      </xdr:blipFill>
      <xdr:spPr bwMode="auto">
        <a:xfrm>
          <a:off x="38100" y="47625"/>
          <a:ext cx="1565519" cy="235152"/>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346319</xdr:colOff>
      <xdr:row>1</xdr:row>
      <xdr:rowOff>44652</xdr:rowOff>
    </xdr:to>
    <xdr:pic>
      <xdr:nvPicPr>
        <xdr:cNvPr id="2" name="Picture 1" descr="CMEGroup_2c_Larger.png">
          <a:extLst>
            <a:ext uri="{FF2B5EF4-FFF2-40B4-BE49-F238E27FC236}">
              <a16:creationId xmlns:a16="http://schemas.microsoft.com/office/drawing/2014/main" id="{71962513-BB93-48B7-93B4-AF3985B42B99}"/>
            </a:ext>
          </a:extLst>
        </xdr:cNvPr>
        <xdr:cNvPicPr>
          <a:picLocks noChangeAspect="1"/>
        </xdr:cNvPicPr>
      </xdr:nvPicPr>
      <xdr:blipFill>
        <a:blip xmlns:r="http://schemas.openxmlformats.org/officeDocument/2006/relationships" r:embed="rId1"/>
        <a:srcRect/>
        <a:stretch>
          <a:fillRect/>
        </a:stretch>
      </xdr:blipFill>
      <xdr:spPr bwMode="auto">
        <a:xfrm>
          <a:off x="0" y="0"/>
          <a:ext cx="1565519" cy="235152"/>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346319</xdr:colOff>
      <xdr:row>1</xdr:row>
      <xdr:rowOff>44652</xdr:rowOff>
    </xdr:to>
    <xdr:pic>
      <xdr:nvPicPr>
        <xdr:cNvPr id="2" name="Picture 1" descr="CMEGroup_2c_Larger.png">
          <a:extLst>
            <a:ext uri="{FF2B5EF4-FFF2-40B4-BE49-F238E27FC236}">
              <a16:creationId xmlns:a16="http://schemas.microsoft.com/office/drawing/2014/main" id="{26331339-18B2-4D1B-9383-7B3C90A9BB07}"/>
            </a:ext>
          </a:extLst>
        </xdr:cNvPr>
        <xdr:cNvPicPr>
          <a:picLocks noChangeAspect="1"/>
        </xdr:cNvPicPr>
      </xdr:nvPicPr>
      <xdr:blipFill>
        <a:blip xmlns:r="http://schemas.openxmlformats.org/officeDocument/2006/relationships" r:embed="rId1"/>
        <a:srcRect/>
        <a:stretch>
          <a:fillRect/>
        </a:stretch>
      </xdr:blipFill>
      <xdr:spPr bwMode="auto">
        <a:xfrm>
          <a:off x="0" y="0"/>
          <a:ext cx="1565519" cy="23515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4B02-D0C7-4D35-BD49-C9D105D5E8F2}">
  <dimension ref="B3:P59"/>
  <sheetViews>
    <sheetView workbookViewId="0"/>
  </sheetViews>
  <sheetFormatPr defaultColWidth="9.109375" defaultRowHeight="14.4" x14ac:dyDescent="0.3"/>
  <cols>
    <col min="1" max="1" width="5.6640625" style="92" customWidth="1"/>
    <col min="2" max="2" width="89.88671875" style="92" bestFit="1" customWidth="1"/>
    <col min="3" max="3" width="9.109375" style="92"/>
    <col min="4" max="9" width="9.109375" style="92" customWidth="1"/>
    <col min="10" max="10" width="9.44140625" style="92" bestFit="1" customWidth="1"/>
    <col min="11" max="11" width="8.44140625" style="92" bestFit="1" customWidth="1"/>
    <col min="12" max="14" width="6.88671875" style="92" bestFit="1" customWidth="1"/>
    <col min="15" max="15" width="7.88671875" style="92" bestFit="1" customWidth="1"/>
    <col min="16" max="16384" width="9.109375" style="92"/>
  </cols>
  <sheetData>
    <row r="3" spans="2:10" ht="19.5" customHeight="1" x14ac:dyDescent="0.5">
      <c r="B3" s="100"/>
    </row>
    <row r="4" spans="2:10" ht="18" x14ac:dyDescent="0.35">
      <c r="B4" s="101" t="s">
        <v>98</v>
      </c>
      <c r="J4" s="101"/>
    </row>
    <row r="20" spans="4:16" x14ac:dyDescent="0.3">
      <c r="D20" s="102"/>
    </row>
    <row r="22" spans="4:16" ht="15" customHeight="1" x14ac:dyDescent="0.3">
      <c r="E22" s="599"/>
      <c r="F22" s="599"/>
      <c r="G22" s="599"/>
      <c r="H22" s="599"/>
      <c r="I22" s="599"/>
      <c r="K22" s="600"/>
      <c r="L22" s="600"/>
      <c r="M22" s="600"/>
      <c r="N22" s="600"/>
      <c r="O22" s="600"/>
      <c r="P22" s="600"/>
    </row>
    <row r="23" spans="4:16" x14ac:dyDescent="0.3">
      <c r="F23" s="103"/>
      <c r="G23" s="103"/>
      <c r="H23" s="103"/>
      <c r="I23" s="103"/>
      <c r="K23" s="103"/>
      <c r="L23" s="103"/>
      <c r="M23" s="103"/>
      <c r="N23" s="103"/>
      <c r="O23" s="103"/>
      <c r="P23" s="103"/>
    </row>
    <row r="24" spans="4:16" x14ac:dyDescent="0.3">
      <c r="E24" s="601"/>
      <c r="F24" s="104"/>
      <c r="G24" s="104"/>
      <c r="H24" s="104"/>
      <c r="I24" s="104"/>
      <c r="K24" s="93"/>
      <c r="L24" s="93"/>
      <c r="M24" s="93"/>
      <c r="N24" s="93"/>
      <c r="O24" s="93"/>
      <c r="P24" s="93"/>
    </row>
    <row r="25" spans="4:16" x14ac:dyDescent="0.3">
      <c r="E25" s="601"/>
      <c r="F25" s="104"/>
      <c r="G25" s="104"/>
      <c r="H25" s="104"/>
      <c r="I25" s="104"/>
      <c r="K25" s="93"/>
      <c r="L25" s="93"/>
      <c r="M25" s="93"/>
      <c r="N25" s="93"/>
      <c r="O25" s="93"/>
      <c r="P25" s="93"/>
    </row>
    <row r="26" spans="4:16" ht="15" customHeight="1" x14ac:dyDescent="0.3">
      <c r="E26" s="601"/>
      <c r="F26" s="104"/>
      <c r="G26" s="104"/>
      <c r="H26" s="104"/>
      <c r="I26" s="104"/>
      <c r="K26" s="93"/>
      <c r="L26" s="93"/>
      <c r="M26" s="93"/>
      <c r="N26" s="93"/>
      <c r="O26" s="93"/>
      <c r="P26" s="93"/>
    </row>
    <row r="27" spans="4:16" x14ac:dyDescent="0.3">
      <c r="E27" s="601"/>
      <c r="F27" s="104"/>
      <c r="G27" s="104"/>
      <c r="H27" s="104"/>
      <c r="I27" s="104"/>
      <c r="K27" s="93"/>
      <c r="L27" s="93"/>
      <c r="M27" s="93"/>
      <c r="N27" s="93"/>
      <c r="O27" s="93"/>
      <c r="P27" s="93"/>
    </row>
    <row r="58" spans="2:2" x14ac:dyDescent="0.3">
      <c r="B58" s="105" t="s">
        <v>99</v>
      </c>
    </row>
    <row r="59" spans="2:2" x14ac:dyDescent="0.3">
      <c r="B59" s="105" t="s">
        <v>100</v>
      </c>
    </row>
  </sheetData>
  <mergeCells count="3">
    <mergeCell ref="E22:I22"/>
    <mergeCell ref="K22:P22"/>
    <mergeCell ref="E24:E27"/>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3:FT117"/>
  <sheetViews>
    <sheetView tabSelected="1" zoomScale="90" zoomScaleNormal="90" workbookViewId="0">
      <selection activeCell="U5" sqref="U5"/>
    </sheetView>
  </sheetViews>
  <sheetFormatPr defaultColWidth="9.109375" defaultRowHeight="14.4" x14ac:dyDescent="0.3"/>
  <cols>
    <col min="1" max="4" width="9.109375" style="7"/>
    <col min="5" max="5" width="9.109375" style="7" customWidth="1"/>
    <col min="6" max="170" width="9.109375" style="7"/>
    <col min="171" max="176" width="9.109375" style="36"/>
    <col min="177" max="16384" width="9.109375" style="7"/>
  </cols>
  <sheetData>
    <row r="3" spans="1:176" x14ac:dyDescent="0.3">
      <c r="A3" s="14" t="s">
        <v>46</v>
      </c>
      <c r="B3" s="14"/>
      <c r="C3" s="14"/>
      <c r="D3" s="14"/>
    </row>
    <row r="5" spans="1:176" x14ac:dyDescent="0.3">
      <c r="A5" s="13" t="s">
        <v>0</v>
      </c>
      <c r="B5" s="13"/>
      <c r="C5" s="13"/>
      <c r="D5" s="13"/>
      <c r="K5" s="589"/>
      <c r="L5" s="589"/>
      <c r="M5" s="589"/>
    </row>
    <row r="6" spans="1:176" x14ac:dyDescent="0.3">
      <c r="J6" s="589" t="s">
        <v>121</v>
      </c>
      <c r="K6" s="589"/>
      <c r="L6" s="589"/>
      <c r="M6" s="589"/>
      <c r="Q6" s="52" t="s">
        <v>61</v>
      </c>
      <c r="R6" s="49"/>
      <c r="S6" s="49"/>
      <c r="T6" s="49"/>
      <c r="U6" s="49"/>
      <c r="V6" s="49"/>
      <c r="W6" s="49"/>
      <c r="X6" s="52" t="s">
        <v>62</v>
      </c>
      <c r="Y6" s="49"/>
      <c r="Z6" s="49"/>
      <c r="AA6" s="49"/>
      <c r="AB6" s="49"/>
      <c r="AC6" s="49"/>
      <c r="AD6" s="49"/>
      <c r="AE6" s="52" t="s">
        <v>63</v>
      </c>
      <c r="AF6" s="49"/>
      <c r="AG6" s="49"/>
      <c r="AH6" s="49"/>
      <c r="AI6" s="49"/>
      <c r="AJ6" s="49"/>
      <c r="AK6" s="49"/>
      <c r="AL6" s="52" t="s">
        <v>64</v>
      </c>
      <c r="AM6" s="49"/>
      <c r="AN6" s="49"/>
      <c r="AO6" s="49"/>
      <c r="AP6" s="49"/>
      <c r="AQ6" s="49"/>
      <c r="AR6" s="49"/>
      <c r="AS6" s="52" t="s">
        <v>65</v>
      </c>
      <c r="AT6" s="49"/>
      <c r="AU6" s="49"/>
      <c r="AV6" s="49"/>
      <c r="AW6" s="49"/>
      <c r="AX6" s="49"/>
      <c r="AY6" s="49"/>
      <c r="AZ6" s="52" t="s">
        <v>66</v>
      </c>
      <c r="BA6" s="49"/>
      <c r="BB6" s="49"/>
      <c r="BC6" s="49"/>
      <c r="BD6" s="49"/>
      <c r="BE6" s="49"/>
      <c r="BF6" s="49"/>
      <c r="BG6" s="52" t="s">
        <v>67</v>
      </c>
      <c r="BH6" s="49"/>
      <c r="BI6" s="49"/>
      <c r="BJ6" s="49"/>
      <c r="BK6" s="49"/>
      <c r="BL6" s="49"/>
      <c r="BM6" s="49"/>
      <c r="BN6" s="52" t="s">
        <v>68</v>
      </c>
      <c r="BO6" s="49"/>
      <c r="BP6" s="49"/>
      <c r="BQ6" s="49"/>
      <c r="BR6" s="49"/>
      <c r="BS6" s="49"/>
      <c r="BT6" s="49"/>
      <c r="BU6" s="52" t="s">
        <v>69</v>
      </c>
      <c r="BV6" s="49"/>
      <c r="BW6" s="49"/>
      <c r="BX6" s="49"/>
      <c r="BY6" s="49"/>
      <c r="BZ6" s="49"/>
      <c r="CA6" s="49"/>
      <c r="CB6" s="52" t="s">
        <v>70</v>
      </c>
      <c r="CC6" s="49"/>
      <c r="CD6" s="49"/>
      <c r="CE6" s="49"/>
      <c r="CF6" s="49"/>
      <c r="CG6" s="49"/>
      <c r="CH6" s="49"/>
      <c r="CI6" s="52" t="s">
        <v>71</v>
      </c>
      <c r="CJ6" s="49"/>
      <c r="CK6" s="49"/>
      <c r="CL6" s="49"/>
      <c r="CM6" s="49"/>
      <c r="CN6" s="49"/>
      <c r="CO6" s="49"/>
      <c r="CP6" s="52" t="s">
        <v>72</v>
      </c>
      <c r="CQ6" s="49"/>
      <c r="CR6" s="49"/>
      <c r="CS6" s="49"/>
      <c r="CT6" s="49"/>
      <c r="CU6" s="49"/>
      <c r="CV6" s="49"/>
      <c r="CW6" s="52" t="s">
        <v>73</v>
      </c>
      <c r="CX6" s="49"/>
      <c r="CY6" s="49"/>
      <c r="CZ6" s="49"/>
      <c r="DA6" s="49"/>
      <c r="DB6" s="49"/>
      <c r="DC6" s="49"/>
      <c r="DD6" s="52" t="s">
        <v>74</v>
      </c>
      <c r="DE6" s="49"/>
      <c r="DF6" s="49"/>
      <c r="DG6" s="49"/>
      <c r="DH6" s="49"/>
      <c r="DI6" s="49"/>
      <c r="DJ6" s="49"/>
      <c r="DK6" s="52" t="s">
        <v>75</v>
      </c>
      <c r="DL6" s="49"/>
      <c r="DM6" s="49"/>
      <c r="DN6" s="49"/>
      <c r="DO6" s="49"/>
      <c r="DP6" s="49"/>
      <c r="DQ6" s="49"/>
      <c r="DR6" s="52" t="s">
        <v>76</v>
      </c>
      <c r="DS6" s="49"/>
      <c r="DT6" s="49"/>
      <c r="DU6" s="49"/>
      <c r="DV6" s="49"/>
      <c r="DW6" s="49"/>
      <c r="DX6" s="49"/>
      <c r="DY6" s="52" t="s">
        <v>77</v>
      </c>
      <c r="DZ6" s="49"/>
      <c r="EA6" s="49"/>
      <c r="EB6" s="49"/>
      <c r="EC6" s="49"/>
      <c r="ED6" s="49"/>
      <c r="EE6" s="49"/>
      <c r="EF6" s="52" t="s">
        <v>78</v>
      </c>
      <c r="EG6" s="49"/>
      <c r="EH6" s="49"/>
      <c r="EI6" s="49"/>
      <c r="EJ6" s="49"/>
      <c r="EK6" s="49"/>
      <c r="EL6" s="49"/>
      <c r="EM6" s="52" t="s">
        <v>79</v>
      </c>
      <c r="EN6" s="49"/>
      <c r="EO6" s="49"/>
      <c r="EP6" s="49"/>
      <c r="EQ6" s="49"/>
      <c r="ER6" s="49"/>
      <c r="ES6" s="49"/>
      <c r="ET6" s="52" t="s">
        <v>80</v>
      </c>
      <c r="EU6" s="49"/>
      <c r="EV6" s="49"/>
      <c r="EW6" s="49"/>
      <c r="EX6" s="49"/>
      <c r="EY6" s="49"/>
      <c r="EZ6" s="49"/>
      <c r="FA6" s="52" t="s">
        <v>81</v>
      </c>
      <c r="FB6" s="49"/>
      <c r="FC6" s="49"/>
      <c r="FD6" s="49"/>
      <c r="FE6" s="49"/>
      <c r="FF6" s="49"/>
      <c r="FG6" s="49"/>
      <c r="FH6" s="52" t="s">
        <v>95</v>
      </c>
      <c r="FO6" s="36" t="s">
        <v>96</v>
      </c>
    </row>
    <row r="8" spans="1:176" x14ac:dyDescent="0.3">
      <c r="A8" s="608" t="s">
        <v>10</v>
      </c>
      <c r="B8" s="608"/>
      <c r="C8" s="608"/>
      <c r="D8" s="608"/>
      <c r="E8" s="608"/>
      <c r="F8" s="608"/>
      <c r="G8" s="608"/>
      <c r="H8" s="608"/>
      <c r="J8" s="602" t="s">
        <v>32</v>
      </c>
      <c r="K8" s="602"/>
      <c r="L8" s="602"/>
      <c r="M8" s="602"/>
      <c r="N8" s="602"/>
      <c r="O8" s="602"/>
      <c r="Q8" s="615" t="s">
        <v>32</v>
      </c>
      <c r="R8" s="615"/>
      <c r="S8" s="615"/>
      <c r="T8" s="615"/>
      <c r="U8" s="615"/>
      <c r="V8" s="615"/>
      <c r="X8" s="602" t="s">
        <v>32</v>
      </c>
      <c r="Y8" s="602"/>
      <c r="Z8" s="602"/>
      <c r="AA8" s="602"/>
      <c r="AB8" s="602"/>
      <c r="AC8" s="602"/>
      <c r="AE8" s="602" t="s">
        <v>32</v>
      </c>
      <c r="AF8" s="602"/>
      <c r="AG8" s="602"/>
      <c r="AH8" s="602"/>
      <c r="AI8" s="602"/>
      <c r="AJ8" s="602"/>
      <c r="AL8" s="602" t="s">
        <v>32</v>
      </c>
      <c r="AM8" s="602"/>
      <c r="AN8" s="602"/>
      <c r="AO8" s="602"/>
      <c r="AP8" s="602"/>
      <c r="AQ8" s="602"/>
      <c r="AS8" s="602" t="s">
        <v>32</v>
      </c>
      <c r="AT8" s="602"/>
      <c r="AU8" s="602"/>
      <c r="AV8" s="602"/>
      <c r="AW8" s="602"/>
      <c r="AX8" s="602"/>
      <c r="AZ8" s="602" t="s">
        <v>32</v>
      </c>
      <c r="BA8" s="602"/>
      <c r="BB8" s="602"/>
      <c r="BC8" s="602"/>
      <c r="BD8" s="602"/>
      <c r="BE8" s="602"/>
      <c r="BG8" s="602" t="s">
        <v>32</v>
      </c>
      <c r="BH8" s="602"/>
      <c r="BI8" s="602"/>
      <c r="BJ8" s="602"/>
      <c r="BK8" s="602"/>
      <c r="BL8" s="602"/>
      <c r="BN8" s="602" t="s">
        <v>32</v>
      </c>
      <c r="BO8" s="602"/>
      <c r="BP8" s="602"/>
      <c r="BQ8" s="602"/>
      <c r="BR8" s="602"/>
      <c r="BS8" s="602"/>
      <c r="BU8" s="602" t="s">
        <v>32</v>
      </c>
      <c r="BV8" s="602"/>
      <c r="BW8" s="602"/>
      <c r="BX8" s="602"/>
      <c r="BY8" s="602"/>
      <c r="BZ8" s="602"/>
      <c r="CB8" s="602" t="s">
        <v>32</v>
      </c>
      <c r="CC8" s="602"/>
      <c r="CD8" s="602"/>
      <c r="CE8" s="602"/>
      <c r="CF8" s="602"/>
      <c r="CG8" s="602"/>
      <c r="CI8" s="602" t="s">
        <v>32</v>
      </c>
      <c r="CJ8" s="602"/>
      <c r="CK8" s="602"/>
      <c r="CL8" s="602"/>
      <c r="CM8" s="602"/>
      <c r="CN8" s="602"/>
      <c r="CP8" s="602" t="s">
        <v>32</v>
      </c>
      <c r="CQ8" s="602"/>
      <c r="CR8" s="602"/>
      <c r="CS8" s="602"/>
      <c r="CT8" s="602"/>
      <c r="CU8" s="602"/>
      <c r="CW8" s="602" t="s">
        <v>32</v>
      </c>
      <c r="CX8" s="602"/>
      <c r="CY8" s="602"/>
      <c r="CZ8" s="602"/>
      <c r="DA8" s="602"/>
      <c r="DB8" s="602"/>
      <c r="DD8" s="602" t="s">
        <v>32</v>
      </c>
      <c r="DE8" s="602"/>
      <c r="DF8" s="602"/>
      <c r="DG8" s="602"/>
      <c r="DH8" s="602"/>
      <c r="DI8" s="602"/>
      <c r="DK8" s="602" t="s">
        <v>32</v>
      </c>
      <c r="DL8" s="602"/>
      <c r="DM8" s="602"/>
      <c r="DN8" s="602"/>
      <c r="DO8" s="602"/>
      <c r="DP8" s="602"/>
      <c r="DR8" s="603" t="s">
        <v>32</v>
      </c>
      <c r="DS8" s="603"/>
      <c r="DT8" s="603"/>
      <c r="DU8" s="603"/>
      <c r="DV8" s="603"/>
      <c r="DW8" s="603"/>
      <c r="DY8" s="602" t="s">
        <v>32</v>
      </c>
      <c r="DZ8" s="602"/>
      <c r="EA8" s="602"/>
      <c r="EB8" s="602"/>
      <c r="EC8" s="602"/>
      <c r="ED8" s="602"/>
      <c r="EF8" s="602" t="s">
        <v>32</v>
      </c>
      <c r="EG8" s="602"/>
      <c r="EH8" s="602"/>
      <c r="EI8" s="602"/>
      <c r="EJ8" s="602"/>
      <c r="EK8" s="602"/>
      <c r="EM8" s="602" t="s">
        <v>32</v>
      </c>
      <c r="EN8" s="602"/>
      <c r="EO8" s="602"/>
      <c r="EP8" s="602"/>
      <c r="EQ8" s="602"/>
      <c r="ER8" s="602"/>
      <c r="ET8" s="602" t="s">
        <v>32</v>
      </c>
      <c r="EU8" s="602"/>
      <c r="EV8" s="602"/>
      <c r="EW8" s="602"/>
      <c r="EX8" s="602"/>
      <c r="EY8" s="602"/>
      <c r="FA8" s="602" t="s">
        <v>32</v>
      </c>
      <c r="FB8" s="602"/>
      <c r="FC8" s="602"/>
      <c r="FD8" s="602"/>
      <c r="FE8" s="602"/>
      <c r="FF8" s="602"/>
      <c r="FH8" s="602" t="s">
        <v>32</v>
      </c>
      <c r="FI8" s="602"/>
      <c r="FJ8" s="602"/>
      <c r="FK8" s="602"/>
      <c r="FL8" s="602"/>
      <c r="FM8" s="602"/>
      <c r="FO8" s="602" t="s">
        <v>32</v>
      </c>
      <c r="FP8" s="602"/>
      <c r="FQ8" s="602"/>
      <c r="FR8" s="602"/>
      <c r="FS8" s="602"/>
      <c r="FT8" s="602"/>
    </row>
    <row r="9" spans="1:176" x14ac:dyDescent="0.3">
      <c r="A9" s="8"/>
      <c r="B9" s="4" t="s">
        <v>37</v>
      </c>
      <c r="C9" s="4" t="s">
        <v>38</v>
      </c>
      <c r="D9" s="4" t="s">
        <v>27</v>
      </c>
      <c r="E9" s="4" t="s">
        <v>3</v>
      </c>
      <c r="F9" s="4" t="s">
        <v>4</v>
      </c>
      <c r="G9" s="4" t="s">
        <v>5</v>
      </c>
      <c r="H9" s="4" t="s">
        <v>6</v>
      </c>
      <c r="J9" s="21" t="s">
        <v>26</v>
      </c>
      <c r="K9" s="21" t="s">
        <v>12</v>
      </c>
      <c r="L9" s="21" t="s">
        <v>13</v>
      </c>
      <c r="M9" s="21" t="s">
        <v>14</v>
      </c>
      <c r="N9" s="21" t="s">
        <v>15</v>
      </c>
      <c r="O9" s="21" t="s">
        <v>16</v>
      </c>
      <c r="Q9" s="135" t="s">
        <v>26</v>
      </c>
      <c r="R9" s="135" t="s">
        <v>12</v>
      </c>
      <c r="S9" s="135" t="s">
        <v>13</v>
      </c>
      <c r="T9" s="135" t="s">
        <v>14</v>
      </c>
      <c r="U9" s="135" t="s">
        <v>15</v>
      </c>
      <c r="V9" s="135" t="s">
        <v>16</v>
      </c>
      <c r="X9" s="154" t="s">
        <v>26</v>
      </c>
      <c r="Y9" s="154" t="s">
        <v>12</v>
      </c>
      <c r="Z9" s="154" t="s">
        <v>13</v>
      </c>
      <c r="AA9" s="154" t="s">
        <v>14</v>
      </c>
      <c r="AB9" s="154" t="s">
        <v>15</v>
      </c>
      <c r="AC9" s="154" t="s">
        <v>16</v>
      </c>
      <c r="AE9" s="21" t="s">
        <v>26</v>
      </c>
      <c r="AF9" s="21" t="s">
        <v>12</v>
      </c>
      <c r="AG9" s="21" t="s">
        <v>13</v>
      </c>
      <c r="AH9" s="21" t="s">
        <v>14</v>
      </c>
      <c r="AI9" s="21" t="s">
        <v>15</v>
      </c>
      <c r="AJ9" s="21" t="s">
        <v>16</v>
      </c>
      <c r="AL9" s="21" t="s">
        <v>26</v>
      </c>
      <c r="AM9" s="21" t="s">
        <v>12</v>
      </c>
      <c r="AN9" s="21" t="s">
        <v>13</v>
      </c>
      <c r="AO9" s="21" t="s">
        <v>14</v>
      </c>
      <c r="AP9" s="21" t="s">
        <v>15</v>
      </c>
      <c r="AQ9" s="21" t="s">
        <v>16</v>
      </c>
      <c r="AS9" s="21" t="s">
        <v>26</v>
      </c>
      <c r="AT9" s="21" t="s">
        <v>12</v>
      </c>
      <c r="AU9" s="21" t="s">
        <v>13</v>
      </c>
      <c r="AV9" s="21" t="s">
        <v>14</v>
      </c>
      <c r="AW9" s="21" t="s">
        <v>15</v>
      </c>
      <c r="AX9" s="21" t="s">
        <v>16</v>
      </c>
      <c r="AZ9" s="21" t="s">
        <v>26</v>
      </c>
      <c r="BA9" s="21" t="s">
        <v>12</v>
      </c>
      <c r="BB9" s="21" t="s">
        <v>13</v>
      </c>
      <c r="BC9" s="21" t="s">
        <v>14</v>
      </c>
      <c r="BD9" s="21" t="s">
        <v>15</v>
      </c>
      <c r="BE9" s="21" t="s">
        <v>16</v>
      </c>
      <c r="BG9" s="21" t="s">
        <v>26</v>
      </c>
      <c r="BH9" s="21" t="s">
        <v>12</v>
      </c>
      <c r="BI9" s="21" t="s">
        <v>13</v>
      </c>
      <c r="BJ9" s="21" t="s">
        <v>14</v>
      </c>
      <c r="BK9" s="21" t="s">
        <v>15</v>
      </c>
      <c r="BL9" s="21" t="s">
        <v>16</v>
      </c>
      <c r="BN9" s="142" t="s">
        <v>26</v>
      </c>
      <c r="BO9" s="142" t="s">
        <v>12</v>
      </c>
      <c r="BP9" s="142" t="s">
        <v>13</v>
      </c>
      <c r="BQ9" s="142" t="s">
        <v>14</v>
      </c>
      <c r="BR9" s="142" t="s">
        <v>15</v>
      </c>
      <c r="BS9" s="142" t="s">
        <v>16</v>
      </c>
      <c r="BU9" s="216" t="s">
        <v>26</v>
      </c>
      <c r="BV9" s="216" t="s">
        <v>12</v>
      </c>
      <c r="BW9" s="216" t="s">
        <v>13</v>
      </c>
      <c r="BX9" s="216" t="s">
        <v>14</v>
      </c>
      <c r="BY9" s="216" t="s">
        <v>15</v>
      </c>
      <c r="BZ9" s="216" t="s">
        <v>16</v>
      </c>
      <c r="CB9" s="235" t="s">
        <v>26</v>
      </c>
      <c r="CC9" s="235" t="s">
        <v>12</v>
      </c>
      <c r="CD9" s="235" t="s">
        <v>13</v>
      </c>
      <c r="CE9" s="235" t="s">
        <v>14</v>
      </c>
      <c r="CF9" s="235" t="s">
        <v>15</v>
      </c>
      <c r="CG9" s="235" t="s">
        <v>16</v>
      </c>
      <c r="CI9" s="295" t="s">
        <v>26</v>
      </c>
      <c r="CJ9" s="295" t="s">
        <v>12</v>
      </c>
      <c r="CK9" s="295" t="s">
        <v>13</v>
      </c>
      <c r="CL9" s="295" t="s">
        <v>14</v>
      </c>
      <c r="CM9" s="295" t="s">
        <v>15</v>
      </c>
      <c r="CN9" s="295" t="s">
        <v>16</v>
      </c>
      <c r="CP9" s="21" t="s">
        <v>26</v>
      </c>
      <c r="CQ9" s="21" t="s">
        <v>12</v>
      </c>
      <c r="CR9" s="21" t="s">
        <v>13</v>
      </c>
      <c r="CS9" s="21" t="s">
        <v>14</v>
      </c>
      <c r="CT9" s="21" t="s">
        <v>15</v>
      </c>
      <c r="CU9" s="21" t="s">
        <v>16</v>
      </c>
      <c r="CW9" s="321" t="s">
        <v>26</v>
      </c>
      <c r="CX9" s="321" t="s">
        <v>12</v>
      </c>
      <c r="CY9" s="321" t="s">
        <v>13</v>
      </c>
      <c r="CZ9" s="321" t="s">
        <v>14</v>
      </c>
      <c r="DA9" s="321" t="s">
        <v>15</v>
      </c>
      <c r="DB9" s="321" t="s">
        <v>16</v>
      </c>
      <c r="DD9" s="334" t="s">
        <v>26</v>
      </c>
      <c r="DE9" s="334" t="s">
        <v>12</v>
      </c>
      <c r="DF9" s="334" t="s">
        <v>13</v>
      </c>
      <c r="DG9" s="334" t="s">
        <v>14</v>
      </c>
      <c r="DH9" s="334" t="s">
        <v>15</v>
      </c>
      <c r="DI9" s="334" t="s">
        <v>16</v>
      </c>
      <c r="DK9" s="21" t="s">
        <v>26</v>
      </c>
      <c r="DL9" s="21" t="s">
        <v>12</v>
      </c>
      <c r="DM9" s="21" t="s">
        <v>13</v>
      </c>
      <c r="DN9" s="21" t="s">
        <v>14</v>
      </c>
      <c r="DO9" s="21" t="s">
        <v>15</v>
      </c>
      <c r="DP9" s="21" t="s">
        <v>16</v>
      </c>
      <c r="DR9" s="107" t="s">
        <v>26</v>
      </c>
      <c r="DS9" s="107" t="s">
        <v>12</v>
      </c>
      <c r="DT9" s="107" t="s">
        <v>13</v>
      </c>
      <c r="DU9" s="107" t="s">
        <v>14</v>
      </c>
      <c r="DV9" s="107" t="s">
        <v>15</v>
      </c>
      <c r="DW9" s="107" t="s">
        <v>16</v>
      </c>
      <c r="DY9" s="409" t="s">
        <v>26</v>
      </c>
      <c r="DZ9" s="409" t="s">
        <v>12</v>
      </c>
      <c r="EA9" s="409" t="s">
        <v>13</v>
      </c>
      <c r="EB9" s="409" t="s">
        <v>14</v>
      </c>
      <c r="EC9" s="409" t="s">
        <v>15</v>
      </c>
      <c r="ED9" s="409" t="s">
        <v>16</v>
      </c>
      <c r="EF9" s="455" t="s">
        <v>26</v>
      </c>
      <c r="EG9" s="455" t="s">
        <v>12</v>
      </c>
      <c r="EH9" s="455" t="s">
        <v>13</v>
      </c>
      <c r="EI9" s="455" t="s">
        <v>14</v>
      </c>
      <c r="EJ9" s="455" t="s">
        <v>15</v>
      </c>
      <c r="EK9" s="455" t="s">
        <v>16</v>
      </c>
      <c r="EM9" s="21" t="s">
        <v>26</v>
      </c>
      <c r="EN9" s="21" t="s">
        <v>12</v>
      </c>
      <c r="EO9" s="21" t="s">
        <v>13</v>
      </c>
      <c r="EP9" s="21" t="s">
        <v>14</v>
      </c>
      <c r="EQ9" s="21" t="s">
        <v>15</v>
      </c>
      <c r="ER9" s="21" t="s">
        <v>16</v>
      </c>
      <c r="ET9" s="504" t="s">
        <v>26</v>
      </c>
      <c r="EU9" s="504" t="s">
        <v>12</v>
      </c>
      <c r="EV9" s="504" t="s">
        <v>13</v>
      </c>
      <c r="EW9" s="504" t="s">
        <v>14</v>
      </c>
      <c r="EX9" s="504" t="s">
        <v>15</v>
      </c>
      <c r="EY9" s="504" t="s">
        <v>16</v>
      </c>
      <c r="FA9" s="520" t="s">
        <v>26</v>
      </c>
      <c r="FB9" s="520" t="s">
        <v>12</v>
      </c>
      <c r="FC9" s="520" t="s">
        <v>13</v>
      </c>
      <c r="FD9" s="520" t="s">
        <v>14</v>
      </c>
      <c r="FE9" s="520" t="s">
        <v>15</v>
      </c>
      <c r="FF9" s="520" t="s">
        <v>16</v>
      </c>
      <c r="FH9" s="534" t="s">
        <v>26</v>
      </c>
      <c r="FI9" s="534" t="s">
        <v>12</v>
      </c>
      <c r="FJ9" s="534" t="s">
        <v>13</v>
      </c>
      <c r="FK9" s="534" t="s">
        <v>14</v>
      </c>
      <c r="FL9" s="534" t="s">
        <v>15</v>
      </c>
      <c r="FM9" s="534" t="s">
        <v>16</v>
      </c>
      <c r="FO9" s="567" t="s">
        <v>26</v>
      </c>
      <c r="FP9" s="567" t="s">
        <v>12</v>
      </c>
      <c r="FQ9" s="567" t="s">
        <v>13</v>
      </c>
      <c r="FR9" s="567" t="s">
        <v>14</v>
      </c>
      <c r="FS9" s="567" t="s">
        <v>15</v>
      </c>
      <c r="FT9" s="567" t="s">
        <v>16</v>
      </c>
    </row>
    <row r="10" spans="1:176" x14ac:dyDescent="0.3">
      <c r="A10" s="609" t="s">
        <v>9</v>
      </c>
      <c r="B10" s="3">
        <v>10</v>
      </c>
      <c r="C10" s="3"/>
      <c r="D10" s="3"/>
      <c r="E10" s="3"/>
      <c r="F10" s="3"/>
      <c r="G10" s="3"/>
      <c r="H10" s="3"/>
      <c r="J10" s="38">
        <f>(SMALL((Q10,X10,AE10,AL10,AS10,AZ10,BG10,BN10,BU10,CB10,CI10,CP10,CW10,DD10,DK10,DR10,DY10,EF10,EM10,ET10,FA10,FH10,FO10),5)+SMALL((Q10,X10,AE10,AL10,AS10,AZ10,BG10,BN10,BU10,CB10,CI10,CP10,CW10,DD10,DK10,DR10,DY10,EF10,EM10,ET10,FA10,FH10,FO10),6)+SMALL((Q10,X10,AE10,AL10,AS10,AZ10,BG10,BN10,BU10,CB10,CI10,CP10,CW10,DD10,DK10,DR10,DY10,EF10,EM10,ET10,FA10,FH10,FO10),7))/3</f>
        <v>1.2222222222222223</v>
      </c>
      <c r="K10" s="38">
        <f>(SMALL((R10,Y10,AF10,AM10,AT10,BA10,BH10,BO10,BV10,CC10,CJ10,CQ10,CX10,DE10,DL10,DS10,DZ10,EG10,EN10,EU10,FB10,FI10,FP10),5)+SMALL((R10,Y10,AF10,AM10,AT10,BA10,BH10,BO10,BV10,CC10,CJ10,CQ10,CX10,DE10,DL10,DS10,DZ10,EG10,EN10,EU10,FB10,FI10,FP10),6)+SMALL((R10,Y10,AF10,AM10,AT10,BA10,BH10,BO10,BV10,CC10,CJ10,CQ10,CX10,DE10,DL10,DS10,DZ10,EG10,EN10,EU10,FB10,FI10,FP10),7))/3</f>
        <v>2</v>
      </c>
      <c r="L10" s="38">
        <f>(SMALL((S10,Z10,AG10,AN10,AU10,BB10,BI10,BP10,BW10,CD10,CK10,CR10,CY10,DF10,DM10,DT10,EA10,EH10,EO10,EV10,FC10,FJ10,FQ10),5)+SMALL((S10,Z10,AG10,AN10,AU10,BB10,BI10,BP10,BW10,CD10,CK10,CR10,CY10,DF10,DM10,DT10,EA10,EH10,EO10,EV10,FC10,FJ10,FQ10),6)+SMALL((S10,Z10,AG10,AN10,AU10,BB10,BI10,BP10,BW10,CD10,CK10,CR10,CY10,DF10,DM10,DT10,EA10,EH10,EO10,EV10,FC10,FJ10,FQ10),7))/3</f>
        <v>3.6666666666666665</v>
      </c>
      <c r="M10" s="38">
        <f>(SMALL((T10,AA10,AH10,AO10,AV10,BC10,BJ10,BQ10,BX10,CE10,CL10,CS10,CZ10,DG10,DN10,DU10,EB10,EI10,EP10,EW10,FD10,FK10,FR10),5)+SMALL((T10,AA10,AH10,AO10,AV10,BC10,BJ10,BQ10,BX10,CE10,CL10,CS10,CZ10,DG10,DN10,DU10,EB10,EI10,EP10,EW10,FD10,FK10,FR10),6)+SMALL((T10,AA10,AH10,AO10,AV10,BC10,BJ10,BQ10,BX10,CE10,CL10,CS10,CZ10,DG10,DN10,DU10,EB10,EI10,EP10,EW10,FD10,FK10,FR10),7))/3</f>
        <v>5</v>
      </c>
      <c r="N10" s="38">
        <f>(SMALL((U10,AB10,AI10,AP10,AW10,BD10,BK10,BR10,BY10,CF10,CM10,CT10,DA10,DH10,DO10,DV10,EC10,EJ10,EQ10,EX10,FE10,FL10,FS10),5)+SMALL((U10,AB10,AI10,AP10,AW10,BD10,BK10,BR10,BY10,CF10,CM10,CT10,DA10,DH10,DO10,DV10,EC10,EJ10,EQ10,EX10,FE10,FL10,FS10),6)+SMALL((U10,AB10,AI10,AP10,AW10,BD10,BK10,BR10,BY10,CF10,CM10,CT10,DA10,DH10,DO10,DV10,EC10,EJ10,EQ10,EX10,FE10,FL10,FS10),7))/3</f>
        <v>7.666666666666667</v>
      </c>
      <c r="O10" s="38">
        <f>(SMALL((V10,AC10,AJ10,AQ10,AX10,BE10,BL10,BS10,BZ10,CG10,CN10,CU10,DB10,DI10,DP10,DW10,ED10,EK10,ER10,EY10,FF10,FM10,FT10),5)+SMALL((V10,AC10,AJ10,AQ10,AX10,BE10,BL10,BS10,BZ10,CG10,CN10,CU10,DB10,DI10,DP10,DW10,ED10,EK10,ER10,EY10,FF10,FM10,FT10),6)+SMALL((V10,AC10,AJ10,AQ10,AX10,BE10,BL10,BS10,BZ10,CG10,CN10,CU10,DB10,DI10,DP10,DW10,ED10,EK10,ER10,EY10,FF10,FM10,FT10),7))/3</f>
        <v>12</v>
      </c>
      <c r="Q10" s="596">
        <v>0.5</v>
      </c>
      <c r="R10" s="596">
        <v>1</v>
      </c>
      <c r="S10" s="596">
        <v>1.5</v>
      </c>
      <c r="T10" s="596">
        <v>2.5</v>
      </c>
      <c r="U10" s="596">
        <v>5</v>
      </c>
      <c r="V10" s="596">
        <v>10</v>
      </c>
      <c r="X10" s="593">
        <v>2</v>
      </c>
      <c r="Y10" s="593">
        <v>4</v>
      </c>
      <c r="Z10" s="593">
        <v>6</v>
      </c>
      <c r="AA10" s="593">
        <v>8</v>
      </c>
      <c r="AB10" s="593">
        <v>11</v>
      </c>
      <c r="AC10" s="593">
        <v>15</v>
      </c>
      <c r="AE10" s="38">
        <v>4</v>
      </c>
      <c r="AF10" s="38">
        <v>4</v>
      </c>
      <c r="AG10" s="38">
        <v>8</v>
      </c>
      <c r="AH10" s="38">
        <v>10</v>
      </c>
      <c r="AI10" s="38">
        <v>12</v>
      </c>
      <c r="AJ10" s="38">
        <v>12</v>
      </c>
      <c r="AL10" s="38">
        <v>2.7</v>
      </c>
      <c r="AM10" s="38">
        <v>5.4</v>
      </c>
      <c r="AN10" s="38">
        <v>10.8</v>
      </c>
      <c r="AO10" s="38">
        <v>18</v>
      </c>
      <c r="AP10" s="38">
        <v>27</v>
      </c>
      <c r="AQ10" s="38">
        <v>36</v>
      </c>
      <c r="AS10" s="38">
        <v>5</v>
      </c>
      <c r="AT10" s="38">
        <v>8</v>
      </c>
      <c r="AU10" s="38">
        <v>10</v>
      </c>
      <c r="AV10" s="38">
        <v>20</v>
      </c>
      <c r="AW10" s="38">
        <v>35</v>
      </c>
      <c r="AX10" s="38">
        <v>40</v>
      </c>
      <c r="AZ10" s="596">
        <v>2</v>
      </c>
      <c r="BA10" s="596">
        <v>4</v>
      </c>
      <c r="BB10" s="596">
        <v>5</v>
      </c>
      <c r="BC10" s="596">
        <v>7</v>
      </c>
      <c r="BD10" s="596">
        <v>8</v>
      </c>
      <c r="BE10" s="596">
        <v>12</v>
      </c>
      <c r="BG10" s="38">
        <v>1</v>
      </c>
      <c r="BH10" s="38">
        <v>2</v>
      </c>
      <c r="BI10" s="38">
        <v>6</v>
      </c>
      <c r="BJ10" s="38">
        <v>10</v>
      </c>
      <c r="BK10" s="38">
        <v>25</v>
      </c>
      <c r="BL10" s="38">
        <v>35</v>
      </c>
      <c r="BN10" s="146">
        <v>2</v>
      </c>
      <c r="BO10" s="146">
        <v>3</v>
      </c>
      <c r="BP10" s="146">
        <v>5</v>
      </c>
      <c r="BQ10" s="146">
        <v>10</v>
      </c>
      <c r="BR10" s="146">
        <v>20</v>
      </c>
      <c r="BS10" s="146">
        <v>30</v>
      </c>
      <c r="BU10" s="218">
        <v>5</v>
      </c>
      <c r="BV10" s="218">
        <v>6.5</v>
      </c>
      <c r="BW10" s="218">
        <v>12.5</v>
      </c>
      <c r="BX10" s="218">
        <v>17.5</v>
      </c>
      <c r="BY10" s="218">
        <v>20</v>
      </c>
      <c r="BZ10" s="218"/>
      <c r="CB10" s="238">
        <v>1</v>
      </c>
      <c r="CC10" s="238">
        <v>1.4</v>
      </c>
      <c r="CD10" s="238">
        <v>2</v>
      </c>
      <c r="CE10" s="238">
        <v>4</v>
      </c>
      <c r="CF10" s="238">
        <v>6</v>
      </c>
      <c r="CG10" s="238">
        <v>20</v>
      </c>
      <c r="CI10" s="298">
        <v>2</v>
      </c>
      <c r="CJ10" s="298">
        <v>3</v>
      </c>
      <c r="CK10" s="298">
        <v>4</v>
      </c>
      <c r="CL10" s="298">
        <v>5</v>
      </c>
      <c r="CM10" s="298">
        <v>10</v>
      </c>
      <c r="CN10" s="298">
        <v>15</v>
      </c>
      <c r="CP10" s="38">
        <v>1</v>
      </c>
      <c r="CQ10" s="38">
        <v>2</v>
      </c>
      <c r="CR10" s="38">
        <v>5</v>
      </c>
      <c r="CS10" s="38">
        <v>10</v>
      </c>
      <c r="CT10" s="38">
        <v>20</v>
      </c>
      <c r="CU10" s="38">
        <v>30</v>
      </c>
      <c r="CW10" s="324">
        <v>3</v>
      </c>
      <c r="CX10" s="324">
        <v>6</v>
      </c>
      <c r="CY10" s="324">
        <v>8</v>
      </c>
      <c r="CZ10" s="324">
        <v>12</v>
      </c>
      <c r="DA10" s="324">
        <v>20</v>
      </c>
      <c r="DB10" s="324"/>
      <c r="DD10" s="336">
        <v>1.1666666666666667</v>
      </c>
      <c r="DE10" s="336">
        <v>2</v>
      </c>
      <c r="DF10" s="336">
        <v>4</v>
      </c>
      <c r="DG10" s="336">
        <v>6</v>
      </c>
      <c r="DH10" s="336">
        <v>10</v>
      </c>
      <c r="DI10" s="336">
        <v>15</v>
      </c>
      <c r="DK10" s="38">
        <v>2</v>
      </c>
      <c r="DL10" s="38">
        <v>3.4</v>
      </c>
      <c r="DM10" s="38">
        <v>5.7799999999999994</v>
      </c>
      <c r="DN10" s="38">
        <v>9.8259999999999987</v>
      </c>
      <c r="DO10" s="38">
        <v>16.704199999999997</v>
      </c>
      <c r="DP10" s="38">
        <v>28.397139999999993</v>
      </c>
      <c r="DR10" s="401">
        <v>2.25</v>
      </c>
      <c r="DS10" s="401">
        <v>4.5</v>
      </c>
      <c r="DT10" s="401">
        <v>6</v>
      </c>
      <c r="DU10" s="401">
        <v>7.5</v>
      </c>
      <c r="DV10" s="401">
        <v>9</v>
      </c>
      <c r="DW10" s="401">
        <v>12</v>
      </c>
      <c r="DY10" s="412">
        <v>2</v>
      </c>
      <c r="DZ10" s="412">
        <v>5</v>
      </c>
      <c r="EA10" s="412">
        <v>8</v>
      </c>
      <c r="EB10" s="412">
        <v>10</v>
      </c>
      <c r="EC10" s="412">
        <v>12</v>
      </c>
      <c r="ED10" s="412">
        <v>18</v>
      </c>
      <c r="EF10" s="458">
        <v>2</v>
      </c>
      <c r="EG10" s="458">
        <v>5</v>
      </c>
      <c r="EH10" s="458">
        <v>10</v>
      </c>
      <c r="EI10" s="458">
        <v>18</v>
      </c>
      <c r="EJ10" s="458">
        <v>32</v>
      </c>
      <c r="EK10" s="458">
        <v>47</v>
      </c>
      <c r="EM10" s="597">
        <v>5</v>
      </c>
      <c r="EN10" s="597">
        <v>10</v>
      </c>
      <c r="EO10" s="597">
        <v>20</v>
      </c>
      <c r="EP10" s="597">
        <v>40</v>
      </c>
      <c r="EQ10" s="597">
        <v>80</v>
      </c>
      <c r="ER10" s="597">
        <v>160</v>
      </c>
      <c r="ET10" s="507">
        <v>2</v>
      </c>
      <c r="EU10" s="507">
        <v>2</v>
      </c>
      <c r="EV10" s="507">
        <v>2</v>
      </c>
      <c r="EW10" s="507">
        <v>3</v>
      </c>
      <c r="EX10" s="507">
        <v>4</v>
      </c>
      <c r="EY10" s="507">
        <v>8</v>
      </c>
      <c r="FA10" s="596">
        <v>0.2</v>
      </c>
      <c r="FB10" s="596">
        <v>0.5</v>
      </c>
      <c r="FC10" s="596">
        <v>1</v>
      </c>
      <c r="FD10" s="596">
        <v>2</v>
      </c>
      <c r="FE10" s="596">
        <v>5</v>
      </c>
      <c r="FF10" s="596">
        <v>10</v>
      </c>
      <c r="FH10" s="596">
        <v>1.5</v>
      </c>
      <c r="FI10" s="596">
        <v>2</v>
      </c>
      <c r="FJ10" s="596">
        <v>3</v>
      </c>
      <c r="FK10" s="596">
        <v>4</v>
      </c>
      <c r="FL10" s="596">
        <v>6</v>
      </c>
      <c r="FM10" s="596">
        <v>8</v>
      </c>
      <c r="FO10" s="597">
        <v>10</v>
      </c>
      <c r="FP10" s="597">
        <v>25</v>
      </c>
      <c r="FQ10" s="597">
        <v>70</v>
      </c>
      <c r="FR10" s="597">
        <v>160</v>
      </c>
      <c r="FS10" s="570"/>
      <c r="FT10" s="570"/>
    </row>
    <row r="11" spans="1:176" x14ac:dyDescent="0.3">
      <c r="A11" s="613"/>
      <c r="B11" s="2"/>
      <c r="C11" s="2">
        <v>10</v>
      </c>
      <c r="D11" s="2"/>
      <c r="E11" s="2"/>
      <c r="F11" s="2"/>
      <c r="G11" s="2"/>
      <c r="H11" s="2"/>
      <c r="J11" s="37">
        <f>(SMALL((Q11,X11,AE11,AL11,AS11,AZ11,BG11,BN11,BU11,CB11,CI11,CP11,CW11,DD11,DK11,DR11,DY11,EF11,EM11,ET11,FA11,FH11,FO11),5)+SMALL((Q11,X11,AE11,AL11,AS11,AZ11,BG11,BN11,BU11,CB11,CI11,CP11,CW11,DD11,DK11,DR11,DY11,EF11,EM11,ET11,FA11,FH11,FO11),6)+SMALL((Q11,X11,AE11,AL11,AS11,AZ11,BG11,BN11,BU11,CB11,CI11,CP11,CW11,DD11,DK11,DR11,DY11,EF11,EM11,ET11,FA11,FH11,FO11),7))/3</f>
        <v>1.6666666666666667</v>
      </c>
      <c r="K11" s="37">
        <f>(SMALL((R11,Y11,AF11,AM11,AT11,BA11,BH11,BO11,BV11,CC11,CJ11,CQ11,CX11,DE11,DL11,DS11,DZ11,EG11,EN11,EU11,FB11,FI11,FP11),5)+SMALL((R11,Y11,AF11,AM11,AT11,BA11,BH11,BO11,BV11,CC11,CJ11,CQ11,CX11,DE11,DL11,DS11,DZ11,EG11,EN11,EU11,FB11,FI11,FP11),6)+SMALL((R11,Y11,AF11,AM11,AT11,BA11,BH11,BO11,BV11,CC11,CJ11,CQ11,CX11,DE11,DL11,DS11,DZ11,EG11,EN11,EU11,FB11,FI11,FP11),7))/3</f>
        <v>2.1666666666666665</v>
      </c>
      <c r="L11" s="37">
        <f>(SMALL((S11,Z11,AG11,AN11,AU11,BB11,BI11,BP11,BW11,CD11,CK11,CR11,CY11,DF11,DM11,DT11,EA11,EH11,EO11,EV11,FC11,FJ11,FQ11),5)+SMALL((S11,Z11,AG11,AN11,AU11,BB11,BI11,BP11,BW11,CD11,CK11,CR11,CY11,DF11,DM11,DT11,EA11,EH11,EO11,EV11,FC11,FJ11,FQ11),6)+SMALL((S11,Z11,AG11,AN11,AU11,BB11,BI11,BP11,BW11,CD11,CK11,CR11,CY11,DF11,DM11,DT11,EA11,EH11,EO11,EV11,FC11,FJ11,FQ11),7))/3</f>
        <v>4</v>
      </c>
      <c r="M11" s="37">
        <f>(SMALL((T11,AA11,AH11,AO11,AV11,BC11,BJ11,BQ11,BX11,CE11,CL11,CS11,CZ11,DG11,DN11,DU11,EB11,EI11,EP11,EW11,FD11,FK11,FR11),5)+SMALL((T11,AA11,AH11,AO11,AV11,BC11,BJ11,BQ11,BX11,CE11,CL11,CS11,CZ11,DG11,DN11,DU11,EB11,EI11,EP11,EW11,FD11,FK11,FR11),6)+SMALL((T11,AA11,AH11,AO11,AV11,BC11,BJ11,BQ11,BX11,CE11,CL11,CS11,CZ11,DG11,DN11,DU11,EB11,EI11,EP11,EW11,FD11,FK11,FR11),7))/3</f>
        <v>5.666666666666667</v>
      </c>
      <c r="N11" s="37">
        <f>(SMALL((U11,AB11,AI11,AP11,AW11,BD11,BK11,BR11,BY11,CF11,CM11,CT11,DA11,DH11,DO11,DV11,EC11,EJ11,EQ11,EX11,FE11,FL11,FS11),5)+SMALL((U11,AB11,AI11,AP11,AW11,BD11,BK11,BR11,BY11,CF11,CM11,CT11,DA11,DH11,DO11,DV11,EC11,EJ11,EQ11,EX11,FE11,FL11,FS11),6)+SMALL((U11,AB11,AI11,AP11,AW11,BD11,BK11,BR11,BY11,CF11,CM11,CT11,DA11,DH11,DO11,DV11,EC11,EJ11,EQ11,EX11,FE11,FL11,FS11),7))/3</f>
        <v>7.666666666666667</v>
      </c>
      <c r="O11" s="37">
        <f>(SMALL((V11,AC11,AJ11,AQ11,AX11,BE11,BL11,BS11,BZ11,CG11,CN11,CU11,DB11,DI11,DP11,DW11,ED11,EK11,ER11,EY11,FF11,FM11,FT11),5)+SMALL((V11,AC11,AJ11,AQ11,AX11,BE11,BL11,BS11,BZ11,CG11,CN11,CU11,DB11,DI11,DP11,DW11,ED11,EK11,ER11,EY11,FF11,FM11,FT11),6)+SMALL((V11,AC11,AJ11,AQ11,AX11,BE11,BL11,BS11,BZ11,CG11,CN11,CU11,DB11,DI11,DP11,DW11,ED11,EK11,ER11,EY11,FF11,FM11,FT11),7))/3</f>
        <v>12</v>
      </c>
      <c r="Q11" s="596">
        <v>0.5</v>
      </c>
      <c r="R11" s="596">
        <v>1</v>
      </c>
      <c r="S11" s="596">
        <v>1.5</v>
      </c>
      <c r="T11" s="596">
        <v>2.5</v>
      </c>
      <c r="U11" s="596">
        <v>5</v>
      </c>
      <c r="V11" s="596">
        <v>10</v>
      </c>
      <c r="X11" s="592">
        <v>2</v>
      </c>
      <c r="Y11" s="592">
        <v>4</v>
      </c>
      <c r="Z11" s="592">
        <v>6</v>
      </c>
      <c r="AA11" s="592">
        <v>8</v>
      </c>
      <c r="AB11" s="592">
        <v>11</v>
      </c>
      <c r="AC11" s="592">
        <v>15</v>
      </c>
      <c r="AE11" s="37">
        <v>4</v>
      </c>
      <c r="AF11" s="37">
        <v>4</v>
      </c>
      <c r="AG11" s="37">
        <v>8</v>
      </c>
      <c r="AH11" s="37">
        <v>10</v>
      </c>
      <c r="AI11" s="37">
        <v>12</v>
      </c>
      <c r="AJ11" s="37">
        <v>12</v>
      </c>
      <c r="AL11" s="37">
        <v>2.7</v>
      </c>
      <c r="AM11" s="37">
        <v>5.4</v>
      </c>
      <c r="AN11" s="37">
        <v>10.8</v>
      </c>
      <c r="AO11" s="37">
        <v>18</v>
      </c>
      <c r="AP11" s="37">
        <v>27</v>
      </c>
      <c r="AQ11" s="37">
        <v>36</v>
      </c>
      <c r="AS11" s="37">
        <v>5</v>
      </c>
      <c r="AT11" s="37">
        <v>8</v>
      </c>
      <c r="AU11" s="37">
        <v>10</v>
      </c>
      <c r="AV11" s="37">
        <v>20</v>
      </c>
      <c r="AW11" s="37">
        <v>35</v>
      </c>
      <c r="AX11" s="37">
        <v>40</v>
      </c>
      <c r="AZ11" s="596">
        <v>2</v>
      </c>
      <c r="BA11" s="596">
        <v>4</v>
      </c>
      <c r="BB11" s="596">
        <v>5</v>
      </c>
      <c r="BC11" s="596">
        <v>7</v>
      </c>
      <c r="BD11" s="596">
        <v>8</v>
      </c>
      <c r="BE11" s="596">
        <v>12</v>
      </c>
      <c r="BG11" s="37">
        <v>1</v>
      </c>
      <c r="BH11" s="37">
        <v>2</v>
      </c>
      <c r="BI11" s="37">
        <v>6</v>
      </c>
      <c r="BJ11" s="37">
        <v>10</v>
      </c>
      <c r="BK11" s="37">
        <v>25</v>
      </c>
      <c r="BL11" s="37">
        <v>35</v>
      </c>
      <c r="BN11" s="145">
        <v>2</v>
      </c>
      <c r="BO11" s="145">
        <v>3</v>
      </c>
      <c r="BP11" s="145">
        <v>5</v>
      </c>
      <c r="BQ11" s="145">
        <v>10</v>
      </c>
      <c r="BR11" s="145">
        <v>20</v>
      </c>
      <c r="BS11" s="145">
        <v>30</v>
      </c>
      <c r="BU11" s="217">
        <v>5</v>
      </c>
      <c r="BV11" s="217">
        <v>6.5</v>
      </c>
      <c r="BW11" s="217">
        <v>12.5</v>
      </c>
      <c r="BX11" s="217">
        <v>17.5</v>
      </c>
      <c r="BY11" s="217">
        <v>20</v>
      </c>
      <c r="BZ11" s="217"/>
      <c r="CB11" s="237">
        <v>1</v>
      </c>
      <c r="CC11" s="237">
        <v>1.4</v>
      </c>
      <c r="CD11" s="237">
        <v>2</v>
      </c>
      <c r="CE11" s="237">
        <v>4</v>
      </c>
      <c r="CF11" s="237">
        <v>6</v>
      </c>
      <c r="CG11" s="237">
        <v>20</v>
      </c>
      <c r="CI11" s="297">
        <v>2</v>
      </c>
      <c r="CJ11" s="297">
        <v>3</v>
      </c>
      <c r="CK11" s="297">
        <v>4</v>
      </c>
      <c r="CL11" s="297">
        <v>6</v>
      </c>
      <c r="CM11" s="297">
        <v>10</v>
      </c>
      <c r="CN11" s="297">
        <v>15</v>
      </c>
      <c r="CP11" s="37">
        <v>1</v>
      </c>
      <c r="CQ11" s="37">
        <v>2.5</v>
      </c>
      <c r="CR11" s="37">
        <v>8</v>
      </c>
      <c r="CS11" s="37">
        <v>15</v>
      </c>
      <c r="CT11" s="37">
        <v>25</v>
      </c>
      <c r="CU11" s="37">
        <v>40</v>
      </c>
      <c r="CW11" s="323">
        <v>3</v>
      </c>
      <c r="CX11" s="323">
        <v>6</v>
      </c>
      <c r="CY11" s="323">
        <v>8</v>
      </c>
      <c r="CZ11" s="323">
        <v>15</v>
      </c>
      <c r="DA11" s="323">
        <v>22</v>
      </c>
      <c r="DB11" s="323"/>
      <c r="DD11" s="335">
        <v>2.3333333333333335</v>
      </c>
      <c r="DE11" s="335">
        <v>4</v>
      </c>
      <c r="DF11" s="335">
        <v>8</v>
      </c>
      <c r="DG11" s="335">
        <v>12</v>
      </c>
      <c r="DH11" s="335">
        <v>20</v>
      </c>
      <c r="DI11" s="335">
        <v>30</v>
      </c>
      <c r="DK11" s="37">
        <v>2.2000000000000002</v>
      </c>
      <c r="DL11" s="37">
        <v>3.74</v>
      </c>
      <c r="DM11" s="37">
        <v>6.3579999999999997</v>
      </c>
      <c r="DN11" s="37">
        <v>10.8086</v>
      </c>
      <c r="DO11" s="37">
        <v>18.374619999999997</v>
      </c>
      <c r="DP11" s="37">
        <v>31.236853999999994</v>
      </c>
      <c r="DR11" s="400">
        <v>2.25</v>
      </c>
      <c r="DS11" s="400">
        <v>4.5</v>
      </c>
      <c r="DT11" s="400">
        <v>6</v>
      </c>
      <c r="DU11" s="400">
        <v>7.5</v>
      </c>
      <c r="DV11" s="400">
        <v>9</v>
      </c>
      <c r="DW11" s="400">
        <v>12</v>
      </c>
      <c r="DY11" s="411">
        <v>2</v>
      </c>
      <c r="DZ11" s="411">
        <v>5</v>
      </c>
      <c r="EA11" s="411">
        <v>8</v>
      </c>
      <c r="EB11" s="411">
        <v>10</v>
      </c>
      <c r="EC11" s="411">
        <v>12</v>
      </c>
      <c r="ED11" s="411">
        <v>18</v>
      </c>
      <c r="EF11" s="457">
        <v>3</v>
      </c>
      <c r="EG11" s="457">
        <v>6</v>
      </c>
      <c r="EH11" s="457">
        <v>12</v>
      </c>
      <c r="EI11" s="457">
        <v>20</v>
      </c>
      <c r="EJ11" s="457">
        <v>35</v>
      </c>
      <c r="EK11" s="457">
        <v>50</v>
      </c>
      <c r="EM11" s="597">
        <v>5</v>
      </c>
      <c r="EN11" s="597">
        <v>11</v>
      </c>
      <c r="EO11" s="597">
        <v>22</v>
      </c>
      <c r="EP11" s="597">
        <v>45</v>
      </c>
      <c r="EQ11" s="597">
        <v>100</v>
      </c>
      <c r="ER11" s="597">
        <v>200</v>
      </c>
      <c r="ET11" s="506">
        <v>2</v>
      </c>
      <c r="EU11" s="506">
        <v>2</v>
      </c>
      <c r="EV11" s="506">
        <v>2</v>
      </c>
      <c r="EW11" s="506">
        <v>3</v>
      </c>
      <c r="EX11" s="506">
        <v>5</v>
      </c>
      <c r="EY11" s="506">
        <v>10</v>
      </c>
      <c r="FA11" s="596">
        <v>0.2</v>
      </c>
      <c r="FB11" s="596">
        <v>0.5</v>
      </c>
      <c r="FC11" s="596">
        <v>1</v>
      </c>
      <c r="FD11" s="596">
        <v>2</v>
      </c>
      <c r="FE11" s="596">
        <v>5</v>
      </c>
      <c r="FF11" s="596">
        <v>10</v>
      </c>
      <c r="FH11" s="596">
        <v>2</v>
      </c>
      <c r="FI11" s="596">
        <v>2</v>
      </c>
      <c r="FJ11" s="596">
        <v>3</v>
      </c>
      <c r="FK11" s="596">
        <v>4</v>
      </c>
      <c r="FL11" s="596">
        <v>6</v>
      </c>
      <c r="FM11" s="596">
        <v>8</v>
      </c>
      <c r="FO11" s="597">
        <v>10</v>
      </c>
      <c r="FP11" s="597">
        <v>25</v>
      </c>
      <c r="FQ11" s="597">
        <v>70</v>
      </c>
      <c r="FR11" s="597">
        <v>160</v>
      </c>
      <c r="FS11" s="570"/>
      <c r="FT11" s="570"/>
    </row>
    <row r="12" spans="1:176" ht="15" customHeight="1" x14ac:dyDescent="0.3">
      <c r="A12" s="613"/>
      <c r="B12" s="3"/>
      <c r="C12" s="3"/>
      <c r="D12" s="3">
        <v>10</v>
      </c>
      <c r="E12" s="3"/>
      <c r="F12" s="3"/>
      <c r="G12" s="3"/>
      <c r="H12" s="3"/>
      <c r="J12" s="38">
        <f>(SMALL((Q12,X12,AE12,AL12,AS12,AZ12,BG12,BN12,BU12,CB12,CI12,CP12,CW12,DD12,DK12,DR12,DY12,EF12,EM12,ET12,FA12,FH12,FO12),5)+SMALL((Q12,X12,AE12,AL12,AS12,AZ12,BG12,BN12,BU12,CB12,CI12,CP12,CW12,DD12,DK12,DR12,DY12,EF12,EM12,ET12,FA12,FH12,FO12),6)+SMALL((Q12,X12,AE12,AL12,AS12,AZ12,BG12,BN12,BU12,CB12,CI12,CP12,CW12,DD12,DK12,DR12,DY12,EF12,EM12,ET12,FA12,FH12,FO12),7))/3</f>
        <v>1.75</v>
      </c>
      <c r="K12" s="38">
        <f>(SMALL((R12,Y12,AF12,AM12,AT12,BA12,BH12,BO12,BV12,CC12,CJ12,CQ12,CX12,DE12,DL12,DS12,DZ12,EG12,EN12,EU12,FB12,FI12,FP12),5)+SMALL((R12,Y12,AF12,AM12,AT12,BA12,BH12,BO12,BV12,CC12,CJ12,CQ12,CX12,DE12,DL12,DS12,DZ12,EG12,EN12,EU12,FB12,FI12,FP12),6)+SMALL((R12,Y12,AF12,AM12,AT12,BA12,BH12,BO12,BV12,CC12,CJ12,CQ12,CX12,DE12,DL12,DS12,DZ12,EG12,EN12,EU12,FB12,FI12,FP12),7))/3</f>
        <v>2.1666666666666665</v>
      </c>
      <c r="L12" s="38">
        <f>(SMALL((S12,Z12,AG12,AN12,AU12,BB12,BI12,BP12,BW12,CD12,CK12,CR12,CY12,DF12,DM12,DT12,EA12,EH12,EO12,EV12,FC12,FJ12,FQ12),5)+SMALL((S12,Z12,AG12,AN12,AU12,BB12,BI12,BP12,BW12,CD12,CK12,CR12,CY12,DF12,DM12,DT12,EA12,EH12,EO12,EV12,FC12,FJ12,FQ12),6)+SMALL((S12,Z12,AG12,AN12,AU12,BB12,BI12,BP12,BW12,CD12,CK12,CR12,CY12,DF12,DM12,DT12,EA12,EH12,EO12,EV12,FC12,FJ12,FQ12),7))/3</f>
        <v>4.333333333333333</v>
      </c>
      <c r="M12" s="38">
        <f>(SMALL((T12,AA12,AH12,AO12,AV12,BC12,BJ12,BQ12,BX12,CE12,CL12,CS12,CZ12,DG12,DN12,DU12,EB12,EI12,EP12,EW12,FD12,FK12,FR12),5)+SMALL((T12,AA12,AH12,AO12,AV12,BC12,BJ12,BQ12,BX12,CE12,CL12,CS12,CZ12,DG12,DN12,DU12,EB12,EI12,EP12,EW12,FD12,FK12,FR12),6)+SMALL((T12,AA12,AH12,AO12,AV12,BC12,BJ12,BQ12,BX12,CE12,CL12,CS12,CZ12,DG12,DN12,DU12,EB12,EI12,EP12,EW12,FD12,FK12,FR12),7))/3</f>
        <v>6.666666666666667</v>
      </c>
      <c r="N12" s="38">
        <f>(SMALL((U12,AB12,AI12,AP12,AW12,BD12,BK12,BR12,BY12,CF12,CM12,CT12,DA12,DH12,DO12,DV12,EC12,EJ12,EQ12,EX12,FE12,FL12,FS12),5)+SMALL((U12,AB12,AI12,AP12,AW12,BD12,BK12,BR12,BY12,CF12,CM12,CT12,DA12,DH12,DO12,DV12,EC12,EJ12,EQ12,EX12,FE12,FL12,FS12),6)+SMALL((U12,AB12,AI12,AP12,AW12,BD12,BK12,BR12,BY12,CF12,CM12,CT12,DA12,DH12,DO12,DV12,EC12,EJ12,EQ12,EX12,FE12,FL12,FS12),7))/3</f>
        <v>8.5</v>
      </c>
      <c r="O12" s="38">
        <f>(SMALL((V12,AC12,AJ12,AQ12,AX12,BE12,BL12,BS12,BZ12,CG12,CN12,CU12,DB12,DI12,DP12,DW12,ED12,EK12,ER12,EY12,FF12,FM12,FT12),5)+SMALL((V12,AC12,AJ12,AQ12,AX12,BE12,BL12,BS12,BZ12,CG12,CN12,CU12,DB12,DI12,DP12,DW12,ED12,EK12,ER12,EY12,FF12,FM12,FT12),6)+SMALL((V12,AC12,AJ12,AQ12,AX12,BE12,BL12,BS12,BZ12,CG12,CN12,CU12,DB12,DI12,DP12,DW12,ED12,EK12,ER12,EY12,FF12,FM12,FT12),7))/3</f>
        <v>14</v>
      </c>
      <c r="Q12" s="596">
        <v>0.5</v>
      </c>
      <c r="R12" s="596">
        <v>1</v>
      </c>
      <c r="S12" s="596">
        <v>1.5</v>
      </c>
      <c r="T12" s="596">
        <v>2.5</v>
      </c>
      <c r="U12" s="596">
        <v>5</v>
      </c>
      <c r="V12" s="596">
        <v>10</v>
      </c>
      <c r="X12" s="593">
        <v>2</v>
      </c>
      <c r="Y12" s="593">
        <v>4</v>
      </c>
      <c r="Z12" s="593">
        <v>6</v>
      </c>
      <c r="AA12" s="593">
        <v>8</v>
      </c>
      <c r="AB12" s="593">
        <v>11</v>
      </c>
      <c r="AC12" s="593">
        <v>15</v>
      </c>
      <c r="AE12" s="38">
        <v>8</v>
      </c>
      <c r="AF12" s="38">
        <v>8</v>
      </c>
      <c r="AG12" s="38">
        <v>14</v>
      </c>
      <c r="AH12" s="38">
        <v>14</v>
      </c>
      <c r="AI12" s="38">
        <v>20</v>
      </c>
      <c r="AJ12" s="38">
        <v>25</v>
      </c>
      <c r="AL12" s="38">
        <v>2.7</v>
      </c>
      <c r="AM12" s="38">
        <v>5.4</v>
      </c>
      <c r="AN12" s="38">
        <v>10.8</v>
      </c>
      <c r="AO12" s="38">
        <v>18</v>
      </c>
      <c r="AP12" s="38">
        <v>27</v>
      </c>
      <c r="AQ12" s="38">
        <v>36</v>
      </c>
      <c r="AS12" s="38">
        <v>5</v>
      </c>
      <c r="AT12" s="38">
        <v>8</v>
      </c>
      <c r="AU12" s="38">
        <v>10</v>
      </c>
      <c r="AV12" s="38">
        <v>20</v>
      </c>
      <c r="AW12" s="38">
        <v>35</v>
      </c>
      <c r="AX12" s="38">
        <v>40</v>
      </c>
      <c r="AZ12" s="596">
        <v>2</v>
      </c>
      <c r="BA12" s="596">
        <v>4</v>
      </c>
      <c r="BB12" s="596">
        <v>5</v>
      </c>
      <c r="BC12" s="596">
        <v>7</v>
      </c>
      <c r="BD12" s="596">
        <v>8</v>
      </c>
      <c r="BE12" s="596">
        <v>12</v>
      </c>
      <c r="BG12" s="38">
        <v>1</v>
      </c>
      <c r="BH12" s="38">
        <v>2</v>
      </c>
      <c r="BI12" s="38">
        <v>6</v>
      </c>
      <c r="BJ12" s="38">
        <v>10</v>
      </c>
      <c r="BK12" s="38">
        <v>25</v>
      </c>
      <c r="BL12" s="38">
        <v>35</v>
      </c>
      <c r="BN12" s="146">
        <v>4</v>
      </c>
      <c r="BO12" s="146">
        <v>6</v>
      </c>
      <c r="BP12" s="146">
        <v>10</v>
      </c>
      <c r="BQ12" s="146">
        <v>20</v>
      </c>
      <c r="BR12" s="146">
        <v>40</v>
      </c>
      <c r="BS12" s="146">
        <v>50</v>
      </c>
      <c r="BU12" s="218">
        <v>5</v>
      </c>
      <c r="BV12" s="218">
        <v>6.5</v>
      </c>
      <c r="BW12" s="218">
        <v>12.5</v>
      </c>
      <c r="BX12" s="218">
        <v>17.5</v>
      </c>
      <c r="BY12" s="218">
        <v>20</v>
      </c>
      <c r="BZ12" s="218"/>
      <c r="CB12" s="238">
        <v>1.25</v>
      </c>
      <c r="CC12" s="238">
        <v>1.75</v>
      </c>
      <c r="CD12" s="238">
        <v>2.5</v>
      </c>
      <c r="CE12" s="238">
        <v>5</v>
      </c>
      <c r="CF12" s="238">
        <v>7.5</v>
      </c>
      <c r="CG12" s="238">
        <v>25</v>
      </c>
      <c r="CI12" s="298">
        <v>3</v>
      </c>
      <c r="CJ12" s="298">
        <v>4</v>
      </c>
      <c r="CK12" s="298">
        <v>5</v>
      </c>
      <c r="CL12" s="298">
        <v>8</v>
      </c>
      <c r="CM12" s="298">
        <v>10</v>
      </c>
      <c r="CN12" s="298">
        <v>15</v>
      </c>
      <c r="CP12" s="38">
        <v>1</v>
      </c>
      <c r="CQ12" s="38">
        <v>2.5</v>
      </c>
      <c r="CR12" s="38">
        <v>10</v>
      </c>
      <c r="CS12" s="38">
        <v>20</v>
      </c>
      <c r="CT12" s="38">
        <v>30</v>
      </c>
      <c r="CU12" s="38">
        <v>45</v>
      </c>
      <c r="CW12" s="324">
        <v>3</v>
      </c>
      <c r="CX12" s="324">
        <v>6</v>
      </c>
      <c r="CY12" s="324">
        <v>8</v>
      </c>
      <c r="CZ12" s="324">
        <v>15</v>
      </c>
      <c r="DA12" s="324">
        <v>22</v>
      </c>
      <c r="DB12" s="324"/>
      <c r="DD12" s="336">
        <v>3.5</v>
      </c>
      <c r="DE12" s="336">
        <v>6</v>
      </c>
      <c r="DF12" s="336">
        <v>12</v>
      </c>
      <c r="DG12" s="336">
        <v>18</v>
      </c>
      <c r="DH12" s="336">
        <v>30</v>
      </c>
      <c r="DI12" s="336">
        <v>45</v>
      </c>
      <c r="DK12" s="38">
        <v>2.4200000000000004</v>
      </c>
      <c r="DL12" s="38">
        <v>4.1140000000000008</v>
      </c>
      <c r="DM12" s="38">
        <v>6.9938000000000002</v>
      </c>
      <c r="DN12" s="38">
        <v>11.889460000000001</v>
      </c>
      <c r="DO12" s="38">
        <v>20.212081999999999</v>
      </c>
      <c r="DP12" s="38">
        <v>34.360539399999993</v>
      </c>
      <c r="DR12" s="401">
        <v>3</v>
      </c>
      <c r="DS12" s="401">
        <v>6</v>
      </c>
      <c r="DT12" s="401">
        <v>7.5</v>
      </c>
      <c r="DU12" s="401">
        <v>10.5</v>
      </c>
      <c r="DV12" s="401">
        <v>13.5</v>
      </c>
      <c r="DW12" s="401">
        <v>15</v>
      </c>
      <c r="DY12" s="412">
        <v>2</v>
      </c>
      <c r="DZ12" s="412">
        <v>5</v>
      </c>
      <c r="EA12" s="412">
        <v>8</v>
      </c>
      <c r="EB12" s="412">
        <v>10</v>
      </c>
      <c r="EC12" s="412">
        <v>12</v>
      </c>
      <c r="ED12" s="412">
        <v>18</v>
      </c>
      <c r="EF12" s="458">
        <v>3</v>
      </c>
      <c r="EG12" s="458">
        <v>6</v>
      </c>
      <c r="EH12" s="458">
        <v>12</v>
      </c>
      <c r="EI12" s="458">
        <v>20</v>
      </c>
      <c r="EJ12" s="458">
        <v>35</v>
      </c>
      <c r="EK12" s="458">
        <v>50</v>
      </c>
      <c r="EM12" s="597">
        <v>8</v>
      </c>
      <c r="EN12" s="597">
        <v>16</v>
      </c>
      <c r="EO12" s="597">
        <v>32</v>
      </c>
      <c r="EP12" s="597">
        <v>65</v>
      </c>
      <c r="EQ12" s="597">
        <v>130</v>
      </c>
      <c r="ER12" s="597">
        <v>260</v>
      </c>
      <c r="ET12" s="507">
        <v>2</v>
      </c>
      <c r="EU12" s="507">
        <v>2</v>
      </c>
      <c r="EV12" s="507">
        <v>2</v>
      </c>
      <c r="EW12" s="507">
        <v>3</v>
      </c>
      <c r="EX12" s="507">
        <v>5</v>
      </c>
      <c r="EY12" s="507">
        <v>12</v>
      </c>
      <c r="FA12" s="596">
        <v>0.2</v>
      </c>
      <c r="FB12" s="596">
        <v>0.5</v>
      </c>
      <c r="FC12" s="596">
        <v>1</v>
      </c>
      <c r="FD12" s="596">
        <v>2</v>
      </c>
      <c r="FE12" s="596">
        <v>5</v>
      </c>
      <c r="FF12" s="596">
        <v>10</v>
      </c>
      <c r="FH12" s="596">
        <v>2</v>
      </c>
      <c r="FI12" s="596">
        <v>2</v>
      </c>
      <c r="FJ12" s="596">
        <v>3</v>
      </c>
      <c r="FK12" s="596">
        <v>4</v>
      </c>
      <c r="FL12" s="596">
        <v>6</v>
      </c>
      <c r="FM12" s="596">
        <v>8</v>
      </c>
      <c r="FO12" s="597">
        <v>10</v>
      </c>
      <c r="FP12" s="597">
        <v>25</v>
      </c>
      <c r="FQ12" s="597">
        <v>70</v>
      </c>
      <c r="FR12" s="597">
        <v>160</v>
      </c>
      <c r="FS12" s="570"/>
      <c r="FT12" s="570"/>
    </row>
    <row r="13" spans="1:176" ht="15.75" customHeight="1" x14ac:dyDescent="0.3">
      <c r="A13" s="613"/>
      <c r="B13" s="2"/>
      <c r="C13" s="2"/>
      <c r="D13" s="2"/>
      <c r="E13" s="2">
        <v>10</v>
      </c>
      <c r="F13" s="2"/>
      <c r="G13" s="2"/>
      <c r="H13" s="2"/>
      <c r="J13" s="37">
        <f>(SMALL((Q13,X13,AE13,AL13,AS13,AZ13,BG13,BN13,BU13,CB13,CI13,CP13,CW13,DD13,DK13,DR13,DY13,EF13,EM13,ET13,FA13,FH13,FO13),5)+SMALL((Q13,X13,AE13,AL13,AS13,AZ13,BG13,BN13,BU13,CB13,CI13,CP13,CW13,DD13,DK13,DR13,DY13,EF13,EM13,ET13,FA13,FH13,FO13),6)+SMALL((Q13,X13,AE13,AL13,AS13,AZ13,BG13,BN13,BU13,CB13,CI13,CP13,CW13,DD13,DK13,DR13,DY13,EF13,EM13,ET13,FA13,FH13,FO13),7))/3</f>
        <v>2</v>
      </c>
      <c r="K13" s="37">
        <f>(SMALL((R13,Y13,AF13,AM13,AT13,BA13,BH13,BO13,BV13,CC13,CJ13,CQ13,CX13,DE13,DL13,DS13,DZ13,EG13,EN13,EU13,FB13,FI13,FP13),5)+SMALL((R13,Y13,AF13,AM13,AT13,BA13,BH13,BO13,BV13,CC13,CJ13,CQ13,CX13,DE13,DL13,DS13,DZ13,EG13,EN13,EU13,FB13,FI13,FP13),6)+SMALL((R13,Y13,AF13,AM13,AT13,BA13,BH13,BO13,BV13,CC13,CJ13,CQ13,CX13,DE13,DL13,DS13,DZ13,EG13,EN13,EU13,FB13,FI13,FP13),7))/3</f>
        <v>2.6666666666666665</v>
      </c>
      <c r="L13" s="37">
        <f>(SMALL((S13,Z13,AG13,AN13,AU13,BB13,BI13,BP13,BW13,CD13,CK13,CR13,CY13,DF13,DM13,DT13,EA13,EH13,EO13,EV13,FC13,FJ13,FQ13),5)+SMALL((S13,Z13,AG13,AN13,AU13,BB13,BI13,BP13,BW13,CD13,CK13,CR13,CY13,DF13,DM13,DT13,EA13,EH13,EO13,EV13,FC13,FJ13,FQ13),6)+SMALL((S13,Z13,AG13,AN13,AU13,BB13,BI13,BP13,BW13,CD13,CK13,CR13,CY13,DF13,DM13,DT13,EA13,EH13,EO13,EV13,FC13,FJ13,FQ13),7))/3</f>
        <v>4.666666666666667</v>
      </c>
      <c r="M13" s="37">
        <f>(SMALL((T13,AA13,AH13,AO13,AV13,BC13,BJ13,BQ13,BX13,CE13,CL13,CS13,CZ13,DG13,DN13,DU13,EB13,EI13,EP13,EW13,FD13,FK13,FR13),5)+SMALL((T13,AA13,AH13,AO13,AV13,BC13,BJ13,BQ13,BX13,CE13,CL13,CS13,CZ13,DG13,DN13,DU13,EB13,EI13,EP13,EW13,FD13,FK13,FR13),6)+SMALL((T13,AA13,AH13,AO13,AV13,BC13,BJ13,BQ13,BX13,CE13,CL13,CS13,CZ13,DG13,DN13,DU13,EB13,EI13,EP13,EW13,FD13,FK13,FR13),7))/3</f>
        <v>6.666666666666667</v>
      </c>
      <c r="N13" s="37">
        <f>(SMALL((U13,AB13,AI13,AP13,AW13,BD13,BK13,BR13,BY13,CF13,CM13,CT13,DA13,DH13,DO13,DV13,EC13,EJ13,EQ13,EX13,FE13,FL13,FS13),5)+SMALL((U13,AB13,AI13,AP13,AW13,BD13,BK13,BR13,BY13,CF13,CM13,CT13,DA13,DH13,DO13,DV13,EC13,EJ13,EQ13,EX13,FE13,FL13,FS13),6)+SMALL((U13,AB13,AI13,AP13,AW13,BD13,BK13,BR13,BY13,CF13,CM13,CT13,DA13,DH13,DO13,DV13,EC13,EJ13,EQ13,EX13,FE13,FL13,FS13),7))/3</f>
        <v>8.8333333333333339</v>
      </c>
      <c r="O13" s="37">
        <f>(SMALL((V13,AC13,AJ13,AQ13,AX13,BE13,BL13,BS13,BZ13,CG13,CN13,CU13,DB13,DI13,DP13,DW13,ED13,EK13,ER13,EY13,FF13,FM13,FT13),5)+SMALL((V13,AC13,AJ13,AQ13,AX13,BE13,BL13,BS13,BZ13,CG13,CN13,CU13,DB13,DI13,DP13,DW13,ED13,EK13,ER13,EY13,FF13,FM13,FT13),6)+SMALL((V13,AC13,AJ13,AQ13,AX13,BE13,BL13,BS13,BZ13,CG13,CN13,CU13,DB13,DI13,DP13,DW13,ED13,EK13,ER13,EY13,FF13,FM13,FT13),7))/3</f>
        <v>14.666666666666666</v>
      </c>
      <c r="Q13" s="596">
        <v>0.5</v>
      </c>
      <c r="R13" s="596">
        <v>1</v>
      </c>
      <c r="S13" s="596">
        <v>1.5</v>
      </c>
      <c r="T13" s="596">
        <v>2.5</v>
      </c>
      <c r="U13" s="596">
        <v>5</v>
      </c>
      <c r="V13" s="596">
        <v>10</v>
      </c>
      <c r="X13" s="592">
        <v>2</v>
      </c>
      <c r="Y13" s="592">
        <v>4</v>
      </c>
      <c r="Z13" s="592">
        <v>6</v>
      </c>
      <c r="AA13" s="592">
        <v>8</v>
      </c>
      <c r="AB13" s="592">
        <v>11</v>
      </c>
      <c r="AC13" s="592">
        <v>15</v>
      </c>
      <c r="AE13" s="37">
        <v>8</v>
      </c>
      <c r="AF13" s="37">
        <v>8</v>
      </c>
      <c r="AG13" s="37">
        <v>14</v>
      </c>
      <c r="AH13" s="37">
        <v>14</v>
      </c>
      <c r="AI13" s="37">
        <v>20</v>
      </c>
      <c r="AJ13" s="37">
        <v>25</v>
      </c>
      <c r="AL13" s="37">
        <v>2.7</v>
      </c>
      <c r="AM13" s="37">
        <v>5.4</v>
      </c>
      <c r="AN13" s="37">
        <v>10.8</v>
      </c>
      <c r="AO13" s="37">
        <v>18</v>
      </c>
      <c r="AP13" s="37">
        <v>27</v>
      </c>
      <c r="AQ13" s="37">
        <v>36</v>
      </c>
      <c r="AS13" s="37">
        <v>4</v>
      </c>
      <c r="AT13" s="37">
        <v>7</v>
      </c>
      <c r="AU13" s="37">
        <v>9</v>
      </c>
      <c r="AV13" s="37">
        <v>15</v>
      </c>
      <c r="AW13" s="37">
        <v>25</v>
      </c>
      <c r="AX13" s="37">
        <v>35</v>
      </c>
      <c r="AZ13" s="596">
        <v>2</v>
      </c>
      <c r="BA13" s="596">
        <v>4</v>
      </c>
      <c r="BB13" s="596">
        <v>5</v>
      </c>
      <c r="BC13" s="596">
        <v>7</v>
      </c>
      <c r="BD13" s="596">
        <v>8</v>
      </c>
      <c r="BE13" s="596">
        <v>12</v>
      </c>
      <c r="BG13" s="37">
        <v>2</v>
      </c>
      <c r="BH13" s="37">
        <v>3</v>
      </c>
      <c r="BI13" s="37">
        <v>6</v>
      </c>
      <c r="BJ13" s="37">
        <v>12</v>
      </c>
      <c r="BK13" s="37">
        <v>30</v>
      </c>
      <c r="BL13" s="37">
        <v>45</v>
      </c>
      <c r="BN13" s="145">
        <v>4</v>
      </c>
      <c r="BO13" s="145">
        <v>6</v>
      </c>
      <c r="BP13" s="145">
        <v>10</v>
      </c>
      <c r="BQ13" s="145">
        <v>20</v>
      </c>
      <c r="BR13" s="145">
        <v>40</v>
      </c>
      <c r="BS13" s="145">
        <v>50</v>
      </c>
      <c r="BU13" s="217">
        <v>7</v>
      </c>
      <c r="BV13" s="217">
        <v>9.1</v>
      </c>
      <c r="BW13" s="217">
        <v>17.5</v>
      </c>
      <c r="BX13" s="217">
        <v>24.5</v>
      </c>
      <c r="BY13" s="217">
        <v>28</v>
      </c>
      <c r="BZ13" s="217"/>
      <c r="CB13" s="237">
        <v>1.25</v>
      </c>
      <c r="CC13" s="237">
        <v>1.75</v>
      </c>
      <c r="CD13" s="237">
        <v>2.5</v>
      </c>
      <c r="CE13" s="237">
        <v>5</v>
      </c>
      <c r="CF13" s="237">
        <v>7.5</v>
      </c>
      <c r="CG13" s="237">
        <v>25</v>
      </c>
      <c r="CI13" s="297">
        <v>3</v>
      </c>
      <c r="CJ13" s="297">
        <v>4</v>
      </c>
      <c r="CK13" s="297">
        <v>8</v>
      </c>
      <c r="CL13" s="297">
        <v>10</v>
      </c>
      <c r="CM13" s="297">
        <v>15</v>
      </c>
      <c r="CN13" s="297">
        <v>20</v>
      </c>
      <c r="CP13" s="37">
        <v>1</v>
      </c>
      <c r="CQ13" s="37">
        <v>3</v>
      </c>
      <c r="CR13" s="37">
        <v>12</v>
      </c>
      <c r="CS13" s="37">
        <v>20</v>
      </c>
      <c r="CT13" s="37">
        <v>35</v>
      </c>
      <c r="CU13" s="37">
        <v>55</v>
      </c>
      <c r="CW13" s="323">
        <v>3</v>
      </c>
      <c r="CX13" s="323">
        <v>6</v>
      </c>
      <c r="CY13" s="323">
        <v>8</v>
      </c>
      <c r="CZ13" s="323">
        <v>15</v>
      </c>
      <c r="DA13" s="323">
        <v>22</v>
      </c>
      <c r="DB13" s="323"/>
      <c r="DD13" s="335">
        <v>3.5</v>
      </c>
      <c r="DE13" s="335">
        <v>6</v>
      </c>
      <c r="DF13" s="335">
        <v>12</v>
      </c>
      <c r="DG13" s="335">
        <v>18</v>
      </c>
      <c r="DH13" s="335">
        <v>30</v>
      </c>
      <c r="DI13" s="335">
        <v>45</v>
      </c>
      <c r="DK13" s="37">
        <v>2.6620000000000008</v>
      </c>
      <c r="DL13" s="37">
        <v>4.5254000000000012</v>
      </c>
      <c r="DM13" s="37">
        <v>7.6931800000000008</v>
      </c>
      <c r="DN13" s="37">
        <v>13.078406000000003</v>
      </c>
      <c r="DO13" s="37">
        <v>22.233290199999999</v>
      </c>
      <c r="DP13" s="37">
        <v>37.796593339999994</v>
      </c>
      <c r="DR13" s="400">
        <v>3</v>
      </c>
      <c r="DS13" s="400">
        <v>6</v>
      </c>
      <c r="DT13" s="400">
        <v>7.5</v>
      </c>
      <c r="DU13" s="400">
        <v>10.5</v>
      </c>
      <c r="DV13" s="400">
        <v>13.5</v>
      </c>
      <c r="DW13" s="400">
        <v>15</v>
      </c>
      <c r="DY13" s="411">
        <v>2</v>
      </c>
      <c r="DZ13" s="411">
        <v>5</v>
      </c>
      <c r="EA13" s="411">
        <v>8</v>
      </c>
      <c r="EB13" s="411">
        <v>12</v>
      </c>
      <c r="EC13" s="411">
        <v>16</v>
      </c>
      <c r="ED13" s="411">
        <v>25</v>
      </c>
      <c r="EF13" s="457">
        <v>3</v>
      </c>
      <c r="EG13" s="457">
        <v>6</v>
      </c>
      <c r="EH13" s="457">
        <v>12</v>
      </c>
      <c r="EI13" s="457">
        <v>20</v>
      </c>
      <c r="EJ13" s="457">
        <v>35</v>
      </c>
      <c r="EK13" s="457">
        <v>50</v>
      </c>
      <c r="EM13" s="597">
        <v>9</v>
      </c>
      <c r="EN13" s="597">
        <v>18</v>
      </c>
      <c r="EO13" s="597">
        <v>36</v>
      </c>
      <c r="EP13" s="597">
        <v>75</v>
      </c>
      <c r="EQ13" s="597">
        <v>150</v>
      </c>
      <c r="ER13" s="597">
        <v>300</v>
      </c>
      <c r="ET13" s="506">
        <v>2</v>
      </c>
      <c r="EU13" s="506">
        <v>2</v>
      </c>
      <c r="EV13" s="506">
        <v>2</v>
      </c>
      <c r="EW13" s="506">
        <v>3</v>
      </c>
      <c r="EX13" s="506">
        <v>5</v>
      </c>
      <c r="EY13" s="506">
        <v>14</v>
      </c>
      <c r="FA13" s="596">
        <v>0.2</v>
      </c>
      <c r="FB13" s="596">
        <v>0.5</v>
      </c>
      <c r="FC13" s="596">
        <v>1</v>
      </c>
      <c r="FD13" s="596">
        <v>2</v>
      </c>
      <c r="FE13" s="596">
        <v>5</v>
      </c>
      <c r="FF13" s="596">
        <v>10</v>
      </c>
      <c r="FH13" s="596">
        <v>2</v>
      </c>
      <c r="FI13" s="596">
        <v>2</v>
      </c>
      <c r="FJ13" s="596">
        <v>3</v>
      </c>
      <c r="FK13" s="596">
        <v>4</v>
      </c>
      <c r="FL13" s="596">
        <v>6</v>
      </c>
      <c r="FM13" s="596">
        <v>8</v>
      </c>
      <c r="FO13" s="597">
        <v>10</v>
      </c>
      <c r="FP13" s="597">
        <v>25</v>
      </c>
      <c r="FQ13" s="597">
        <v>70</v>
      </c>
      <c r="FR13" s="597">
        <v>160</v>
      </c>
      <c r="FS13" s="570"/>
      <c r="FT13" s="570"/>
    </row>
    <row r="14" spans="1:176" x14ac:dyDescent="0.3">
      <c r="A14" s="613"/>
      <c r="B14" s="3"/>
      <c r="C14" s="3"/>
      <c r="D14" s="3"/>
      <c r="E14" s="3"/>
      <c r="F14" s="3">
        <v>10</v>
      </c>
      <c r="G14" s="3"/>
      <c r="H14" s="3"/>
      <c r="J14" s="38">
        <f>(SMALL((Q14,X14,AE14,AL14,AS14,AZ14,BG14,BN14,BU14,CB14,CI14,CP14,CW14,DD14,DK14,DR14,DY14,EF14,EM14,ET14,FA14,FH14,FO14),5)+SMALL((Q14,X14,AE14,AL14,AS14,AZ14,BG14,BN14,BU14,CB14,CI14,CP14,CW14,DD14,DK14,DR14,DY14,EF14,EM14,ET14,FA14,FH14,FO14),6)+SMALL((Q14,X14,AE14,AL14,AS14,AZ14,BG14,BN14,BU14,CB14,CI14,CP14,CW14,DD14,DK14,DR14,DY14,EF14,EM14,ET14,FA14,FH14,FO14),7))/3</f>
        <v>2</v>
      </c>
      <c r="K14" s="38">
        <f>(SMALL((R14,Y14,AF14,AM14,AT14,BA14,BH14,BO14,BV14,CC14,CJ14,CQ14,CX14,DE14,DL14,DS14,DZ14,EG14,EN14,EU14,FB14,FI14,FP14),5)+SMALL((R14,Y14,AF14,AM14,AT14,BA14,BH14,BO14,BV14,CC14,CJ14,CQ14,CX14,DE14,DL14,DS14,DZ14,EG14,EN14,EU14,FB14,FI14,FP14),6)+SMALL((R14,Y14,AF14,AM14,AT14,BA14,BH14,BO14,BV14,CC14,CJ14,CQ14,CX14,DE14,DL14,DS14,DZ14,EG14,EN14,EU14,FB14,FI14,FP14),7))/3</f>
        <v>2.6999999999999997</v>
      </c>
      <c r="L14" s="38">
        <f>(SMALL((S14,Z14,AG14,AN14,AU14,BB14,BI14,BP14,BW14,CD14,CK14,CR14,CY14,DF14,DM14,DT14,EA14,EH14,EO14,EV14,FC14,FJ14,FQ14),5)+SMALL((S14,Z14,AG14,AN14,AU14,BB14,BI14,BP14,BW14,CD14,CK14,CR14,CY14,DF14,DM14,DT14,EA14,EH14,EO14,EV14,FC14,FJ14,FQ14),6)+SMALL((S14,Z14,AG14,AN14,AU14,BB14,BI14,BP14,BW14,CD14,CK14,CR14,CY14,DF14,DM14,DT14,EA14,EH14,EO14,EV14,FC14,FJ14,FQ14),7))/3</f>
        <v>4.666666666666667</v>
      </c>
      <c r="M14" s="38">
        <f>(SMALL((T14,AA14,AH14,AO14,AV14,BC14,BJ14,BQ14,BX14,CE14,CL14,CS14,CZ14,DG14,DN14,DU14,EB14,EI14,EP14,EW14,FD14,FK14,FR14),5)+SMALL((T14,AA14,AH14,AO14,AV14,BC14,BJ14,BQ14,BX14,CE14,CL14,CS14,CZ14,DG14,DN14,DU14,EB14,EI14,EP14,EW14,FD14,FK14,FR14),6)+SMALL((T14,AA14,AH14,AO14,AV14,BC14,BJ14,BQ14,BX14,CE14,CL14,CS14,CZ14,DG14,DN14,DU14,EB14,EI14,EP14,EW14,FD14,FK14,FR14),7))/3</f>
        <v>7.833333333333333</v>
      </c>
      <c r="N14" s="38">
        <f>(SMALL((U14,AB14,AI14,AP14,AW14,BD14,BK14,BR14,BY14,CF14,CM14,CT14,DA14,DH14,DO14,DV14,EC14,EJ14,EQ14,EX14,FE14,FL14,FS14),5)+SMALL((U14,AB14,AI14,AP14,AW14,BD14,BK14,BR14,BY14,CF14,CM14,CT14,DA14,DH14,DO14,DV14,EC14,EJ14,EQ14,EX14,FE14,FL14,FS14),6)+SMALL((U14,AB14,AI14,AP14,AW14,BD14,BK14,BR14,BY14,CF14,CM14,CT14,DA14,DH14,DO14,DV14,EC14,EJ14,EQ14,EX14,FE14,FL14,FS14),7))/3</f>
        <v>10.166666666666666</v>
      </c>
      <c r="O14" s="38">
        <f>(SMALL((V14,AC14,AJ14,AQ14,AX14,BE14,BL14,BS14,BZ14,CG14,CN14,CU14,DB14,DI14,DP14,DW14,ED14,EK14,ER14,EY14,FF14,FM14,FT14),5)+SMALL((V14,AC14,AJ14,AQ14,AX14,BE14,BL14,BS14,BZ14,CG14,CN14,CU14,DB14,DI14,DP14,DW14,ED14,EK14,ER14,EY14,FF14,FM14,FT14),6)+SMALL((V14,AC14,AJ14,AQ14,AX14,BE14,BL14,BS14,BZ14,CG14,CN14,CU14,DB14,DI14,DP14,DW14,ED14,EK14,ER14,EY14,FF14,FM14,FT14),7))/3</f>
        <v>16.666666666666668</v>
      </c>
      <c r="Q14" s="596">
        <v>0.5</v>
      </c>
      <c r="R14" s="596">
        <v>1</v>
      </c>
      <c r="S14" s="596">
        <v>1.5</v>
      </c>
      <c r="T14" s="596">
        <v>2.5</v>
      </c>
      <c r="U14" s="596">
        <v>5</v>
      </c>
      <c r="V14" s="596">
        <v>10</v>
      </c>
      <c r="X14" s="593">
        <v>4</v>
      </c>
      <c r="Y14" s="593">
        <v>8</v>
      </c>
      <c r="Z14" s="593">
        <v>10</v>
      </c>
      <c r="AA14" s="593">
        <v>12</v>
      </c>
      <c r="AB14" s="593">
        <v>15</v>
      </c>
      <c r="AC14" s="593">
        <v>19</v>
      </c>
      <c r="AE14" s="38">
        <v>10</v>
      </c>
      <c r="AF14" s="38">
        <v>13</v>
      </c>
      <c r="AG14" s="38">
        <v>16</v>
      </c>
      <c r="AH14" s="38">
        <v>19</v>
      </c>
      <c r="AI14" s="38">
        <v>22</v>
      </c>
      <c r="AJ14" s="38">
        <v>25</v>
      </c>
      <c r="AL14" s="38">
        <v>2.7</v>
      </c>
      <c r="AM14" s="38">
        <v>5.4</v>
      </c>
      <c r="AN14" s="38">
        <v>10.8</v>
      </c>
      <c r="AO14" s="38">
        <v>18</v>
      </c>
      <c r="AP14" s="38">
        <v>27</v>
      </c>
      <c r="AQ14" s="38">
        <v>36</v>
      </c>
      <c r="AS14" s="38">
        <v>4</v>
      </c>
      <c r="AT14" s="38">
        <v>7</v>
      </c>
      <c r="AU14" s="38">
        <v>8</v>
      </c>
      <c r="AV14" s="38">
        <v>13</v>
      </c>
      <c r="AW14" s="38">
        <v>20</v>
      </c>
      <c r="AX14" s="38">
        <v>30</v>
      </c>
      <c r="AZ14" s="596">
        <v>2</v>
      </c>
      <c r="BA14" s="596">
        <v>4</v>
      </c>
      <c r="BB14" s="596">
        <v>5</v>
      </c>
      <c r="BC14" s="596">
        <v>7</v>
      </c>
      <c r="BD14" s="596">
        <v>8</v>
      </c>
      <c r="BE14" s="596">
        <v>12</v>
      </c>
      <c r="BG14" s="38">
        <v>2</v>
      </c>
      <c r="BH14" s="38">
        <v>3</v>
      </c>
      <c r="BI14" s="38">
        <v>6</v>
      </c>
      <c r="BJ14" s="38">
        <v>12</v>
      </c>
      <c r="BK14" s="38">
        <v>30</v>
      </c>
      <c r="BL14" s="38">
        <v>45</v>
      </c>
      <c r="BN14" s="146">
        <v>5</v>
      </c>
      <c r="BO14" s="146">
        <v>7</v>
      </c>
      <c r="BP14" s="146">
        <v>10</v>
      </c>
      <c r="BQ14" s="146">
        <v>20</v>
      </c>
      <c r="BR14" s="146">
        <v>40</v>
      </c>
      <c r="BS14" s="146">
        <v>50</v>
      </c>
      <c r="BU14" s="218">
        <v>8</v>
      </c>
      <c r="BV14" s="218">
        <v>10.4</v>
      </c>
      <c r="BW14" s="218">
        <v>20</v>
      </c>
      <c r="BX14" s="218">
        <v>28</v>
      </c>
      <c r="BY14" s="218">
        <v>32</v>
      </c>
      <c r="BZ14" s="218"/>
      <c r="CB14" s="238">
        <v>1.5</v>
      </c>
      <c r="CC14" s="238">
        <v>2.0999999999999996</v>
      </c>
      <c r="CD14" s="238">
        <v>3</v>
      </c>
      <c r="CE14" s="238">
        <v>6</v>
      </c>
      <c r="CF14" s="238">
        <v>9</v>
      </c>
      <c r="CG14" s="238">
        <v>30</v>
      </c>
      <c r="CI14" s="298">
        <v>3</v>
      </c>
      <c r="CJ14" s="298">
        <v>4</v>
      </c>
      <c r="CK14" s="298">
        <v>9</v>
      </c>
      <c r="CL14" s="298">
        <v>12</v>
      </c>
      <c r="CM14" s="298">
        <v>18</v>
      </c>
      <c r="CN14" s="298">
        <v>25</v>
      </c>
      <c r="CP14" s="38">
        <v>1</v>
      </c>
      <c r="CQ14" s="38">
        <v>3</v>
      </c>
      <c r="CR14" s="38">
        <v>13</v>
      </c>
      <c r="CS14" s="38">
        <v>25</v>
      </c>
      <c r="CT14" s="38">
        <v>45</v>
      </c>
      <c r="CU14" s="38">
        <v>65</v>
      </c>
      <c r="CW14" s="324">
        <v>3</v>
      </c>
      <c r="CX14" s="324">
        <v>6</v>
      </c>
      <c r="CY14" s="324">
        <v>8</v>
      </c>
      <c r="CZ14" s="324">
        <v>15</v>
      </c>
      <c r="DA14" s="324">
        <v>22</v>
      </c>
      <c r="DB14" s="324"/>
      <c r="DD14" s="336">
        <v>3.5</v>
      </c>
      <c r="DE14" s="336">
        <v>6</v>
      </c>
      <c r="DF14" s="336">
        <v>14</v>
      </c>
      <c r="DG14" s="336">
        <v>20</v>
      </c>
      <c r="DH14" s="336">
        <v>32</v>
      </c>
      <c r="DI14" s="336">
        <v>48</v>
      </c>
      <c r="DK14" s="38">
        <v>2.9282000000000012</v>
      </c>
      <c r="DL14" s="38">
        <v>4.977940000000002</v>
      </c>
      <c r="DM14" s="38">
        <v>8.4624980000000019</v>
      </c>
      <c r="DN14" s="38">
        <v>14.386246600000005</v>
      </c>
      <c r="DO14" s="38">
        <v>24.45661922</v>
      </c>
      <c r="DP14" s="38">
        <v>41.576252673999996</v>
      </c>
      <c r="DR14" s="401">
        <v>4.5</v>
      </c>
      <c r="DS14" s="401">
        <v>6</v>
      </c>
      <c r="DT14" s="401">
        <v>7.5</v>
      </c>
      <c r="DU14" s="401">
        <v>10.5</v>
      </c>
      <c r="DV14" s="401">
        <v>13.5</v>
      </c>
      <c r="DW14" s="401">
        <v>15</v>
      </c>
      <c r="DY14" s="412">
        <v>2</v>
      </c>
      <c r="DZ14" s="412">
        <v>5</v>
      </c>
      <c r="EA14" s="412">
        <v>10</v>
      </c>
      <c r="EB14" s="412">
        <v>14</v>
      </c>
      <c r="EC14" s="412">
        <v>20</v>
      </c>
      <c r="ED14" s="412">
        <v>35</v>
      </c>
      <c r="EF14" s="458">
        <v>4</v>
      </c>
      <c r="EG14" s="458">
        <v>8</v>
      </c>
      <c r="EH14" s="458">
        <v>15</v>
      </c>
      <c r="EI14" s="458">
        <v>25</v>
      </c>
      <c r="EJ14" s="458">
        <v>40</v>
      </c>
      <c r="EK14" s="458">
        <v>55</v>
      </c>
      <c r="EM14" s="597">
        <v>10</v>
      </c>
      <c r="EN14" s="597">
        <v>20</v>
      </c>
      <c r="EO14" s="597">
        <v>40</v>
      </c>
      <c r="EP14" s="597">
        <v>85</v>
      </c>
      <c r="EQ14" s="597">
        <v>170</v>
      </c>
      <c r="ER14" s="597">
        <v>340</v>
      </c>
      <c r="ET14" s="507">
        <v>2</v>
      </c>
      <c r="EU14" s="507">
        <v>2</v>
      </c>
      <c r="EV14" s="507">
        <v>3</v>
      </c>
      <c r="EW14" s="507">
        <v>4</v>
      </c>
      <c r="EX14" s="507">
        <v>6</v>
      </c>
      <c r="EY14" s="507">
        <v>16</v>
      </c>
      <c r="FA14" s="596">
        <v>0.5</v>
      </c>
      <c r="FB14" s="596">
        <v>1</v>
      </c>
      <c r="FC14" s="596">
        <v>2</v>
      </c>
      <c r="FD14" s="596">
        <v>5</v>
      </c>
      <c r="FE14" s="596">
        <v>7</v>
      </c>
      <c r="FF14" s="596">
        <v>10</v>
      </c>
      <c r="FH14" s="596">
        <v>2</v>
      </c>
      <c r="FI14" s="596">
        <v>2</v>
      </c>
      <c r="FJ14" s="596">
        <v>3</v>
      </c>
      <c r="FK14" s="596">
        <v>4</v>
      </c>
      <c r="FL14" s="596">
        <v>5</v>
      </c>
      <c r="FM14" s="596">
        <v>7</v>
      </c>
      <c r="FO14" s="597">
        <v>10</v>
      </c>
      <c r="FP14" s="597">
        <v>25</v>
      </c>
      <c r="FQ14" s="597">
        <v>70</v>
      </c>
      <c r="FR14" s="597">
        <v>160</v>
      </c>
      <c r="FS14" s="570"/>
      <c r="FT14" s="570"/>
    </row>
    <row r="15" spans="1:176" x14ac:dyDescent="0.3">
      <c r="A15" s="613"/>
      <c r="B15" s="2"/>
      <c r="C15" s="2"/>
      <c r="D15" s="2"/>
      <c r="E15" s="2"/>
      <c r="F15" s="2"/>
      <c r="G15" s="2">
        <v>10</v>
      </c>
      <c r="H15" s="2"/>
      <c r="J15" s="37">
        <f>(SMALL((Q15,X15,AE15,AL15,AS15,AZ15,BG15,BN15,BU15,CB15,CI15,CP15,CW15,DD15,DK15,DR15,DY15,EF15,EM15,ET15,FA15,FH15,FO15),5)+SMALL((Q15,X15,AE15,AL15,AS15,AZ15,BG15,BN15,BU15,CB15,CI15,CP15,CW15,DD15,DK15,DR15,DY15,EF15,EM15,ET15,FA15,FH15,FO15),6)+SMALL((Q15,X15,AE15,AL15,AS15,AZ15,BG15,BN15,BU15,CB15,CI15,CP15,CW15,DD15,DK15,DR15,DY15,EF15,EM15,ET15,FA15,FH15,FO15),7))/3</f>
        <v>2</v>
      </c>
      <c r="K15" s="37">
        <f>(SMALL((R15,Y15,AF15,AM15,AT15,BA15,BH15,BO15,BV15,CC15,CJ15,CQ15,CX15,DE15,DL15,DS15,DZ15,EG15,EN15,EU15,FB15,FI15,FP15),5)+SMALL((R15,Y15,AF15,AM15,AT15,BA15,BH15,BO15,BV15,CC15,CJ15,CQ15,CX15,DE15,DL15,DS15,DZ15,EG15,EN15,EU15,FB15,FI15,FP15),6)+SMALL((R15,Y15,AF15,AM15,AT15,BA15,BH15,BO15,BV15,CC15,CJ15,CQ15,CX15,DE15,DL15,DS15,DZ15,EG15,EN15,EU15,FB15,FI15,FP15),7))/3</f>
        <v>3.0333333333333332</v>
      </c>
      <c r="L15" s="37">
        <f>(SMALL((S15,Z15,AG15,AN15,AU15,BB15,BI15,BP15,BW15,CD15,CK15,CR15,CY15,DF15,DM15,DT15,EA15,EH15,EO15,EV15,FC15,FJ15,FQ15),5)+SMALL((S15,Z15,AG15,AN15,AU15,BB15,BI15,BP15,BW15,CD15,CK15,CR15,CY15,DF15,DM15,DT15,EA15,EH15,EO15,EV15,FC15,FJ15,FQ15),6)+SMALL((S15,Z15,AG15,AN15,AU15,BB15,BI15,BP15,BW15,CD15,CK15,CR15,CY15,DF15,DM15,DT15,EA15,EH15,EO15,EV15,FC15,FJ15,FQ15),7))/3</f>
        <v>4.666666666666667</v>
      </c>
      <c r="M15" s="37">
        <f>(SMALL((T15,AA15,AH15,AO15,AV15,BC15,BJ15,BQ15,BX15,CE15,CL15,CS15,CZ15,DG15,DN15,DU15,EB15,EI15,EP15,EW15,FD15,FK15,FR15),5)+SMALL((T15,AA15,AH15,AO15,AV15,BC15,BJ15,BQ15,BX15,CE15,CL15,CS15,CZ15,DG15,DN15,DU15,EB15,EI15,EP15,EW15,FD15,FK15,FR15),6)+SMALL((T15,AA15,AH15,AO15,AV15,BC15,BJ15,BQ15,BX15,CE15,CL15,CS15,CZ15,DG15,DN15,DU15,EB15,EI15,EP15,EW15,FD15,FK15,FR15),7))/3</f>
        <v>8.3333333333333339</v>
      </c>
      <c r="N15" s="37">
        <f>(SMALL((U15,AB15,AI15,AP15,AW15,BD15,BK15,BR15,BY15,CF15,CM15,CT15,DA15,DH15,DO15,DV15,EC15,EJ15,EQ15,EX15,FE15,FL15,FS15),5)+SMALL((U15,AB15,AI15,AP15,AW15,BD15,BK15,BR15,BY15,CF15,CM15,CT15,DA15,DH15,DO15,DV15,EC15,EJ15,EQ15,EX15,FE15,FL15,FS15),6)+SMALL((U15,AB15,AI15,AP15,AW15,BD15,BK15,BR15,BY15,CF15,CM15,CT15,DA15,DH15,DO15,DV15,EC15,EJ15,EQ15,EX15,FE15,FL15,FS15),7))/3</f>
        <v>11.666666666666666</v>
      </c>
      <c r="O15" s="37">
        <f>(SMALL((V15,AC15,AJ15,AQ15,AX15,BE15,BL15,BS15,BZ15,CG15,CN15,CU15,DB15,DI15,DP15,DW15,ED15,EK15,ER15,EY15,FF15,FM15,FT15),5)+SMALL((V15,AC15,AJ15,AQ15,AX15,BE15,BL15,BS15,BZ15,CG15,CN15,CU15,DB15,DI15,DP15,DW15,ED15,EK15,ER15,EY15,FF15,FM15,FT15),6)+SMALL((V15,AC15,AJ15,AQ15,AX15,BE15,BL15,BS15,BZ15,CG15,CN15,CU15,DB15,DI15,DP15,DW15,ED15,EK15,ER15,EY15,FF15,FM15,FT15),7))/3</f>
        <v>21.166666666666668</v>
      </c>
      <c r="Q15" s="596">
        <v>0.5</v>
      </c>
      <c r="R15" s="596">
        <v>1</v>
      </c>
      <c r="S15" s="596">
        <v>1.5</v>
      </c>
      <c r="T15" s="596">
        <v>2.5</v>
      </c>
      <c r="U15" s="596">
        <v>5</v>
      </c>
      <c r="V15" s="596">
        <v>10</v>
      </c>
      <c r="X15" s="592">
        <v>6</v>
      </c>
      <c r="Y15" s="592">
        <v>10</v>
      </c>
      <c r="Z15" s="592">
        <v>14</v>
      </c>
      <c r="AA15" s="592">
        <v>16</v>
      </c>
      <c r="AB15" s="592">
        <v>19</v>
      </c>
      <c r="AC15" s="592">
        <v>23</v>
      </c>
      <c r="AE15" s="37">
        <v>10</v>
      </c>
      <c r="AF15" s="37">
        <v>14</v>
      </c>
      <c r="AG15" s="37">
        <v>18</v>
      </c>
      <c r="AH15" s="37">
        <v>22</v>
      </c>
      <c r="AI15" s="37">
        <v>26</v>
      </c>
      <c r="AJ15" s="37">
        <v>30</v>
      </c>
      <c r="AL15" s="37">
        <v>2.7</v>
      </c>
      <c r="AM15" s="37">
        <v>5.4</v>
      </c>
      <c r="AN15" s="37">
        <v>10.8</v>
      </c>
      <c r="AO15" s="37">
        <v>18</v>
      </c>
      <c r="AP15" s="37">
        <v>27</v>
      </c>
      <c r="AQ15" s="37">
        <v>36</v>
      </c>
      <c r="AS15" s="37">
        <v>4</v>
      </c>
      <c r="AT15" s="37">
        <v>7</v>
      </c>
      <c r="AU15" s="37">
        <v>8</v>
      </c>
      <c r="AV15" s="37">
        <v>13</v>
      </c>
      <c r="AW15" s="37">
        <v>20</v>
      </c>
      <c r="AX15" s="37">
        <v>30</v>
      </c>
      <c r="AZ15" s="596">
        <v>2</v>
      </c>
      <c r="BA15" s="596">
        <v>4</v>
      </c>
      <c r="BB15" s="596">
        <v>5</v>
      </c>
      <c r="BC15" s="596">
        <v>7</v>
      </c>
      <c r="BD15" s="596">
        <v>8</v>
      </c>
      <c r="BE15" s="596">
        <v>12</v>
      </c>
      <c r="BG15" s="37">
        <v>2</v>
      </c>
      <c r="BH15" s="37">
        <v>3</v>
      </c>
      <c r="BI15" s="37">
        <v>6</v>
      </c>
      <c r="BJ15" s="37">
        <v>12</v>
      </c>
      <c r="BK15" s="37">
        <v>30</v>
      </c>
      <c r="BL15" s="37">
        <v>45</v>
      </c>
      <c r="BN15" s="145">
        <v>5</v>
      </c>
      <c r="BO15" s="145">
        <v>7</v>
      </c>
      <c r="BP15" s="145">
        <v>12</v>
      </c>
      <c r="BQ15" s="145">
        <v>24</v>
      </c>
      <c r="BR15" s="145">
        <v>45</v>
      </c>
      <c r="BS15" s="145">
        <v>50</v>
      </c>
      <c r="BU15" s="217">
        <v>10</v>
      </c>
      <c r="BV15" s="217">
        <v>13</v>
      </c>
      <c r="BW15" s="217">
        <v>25</v>
      </c>
      <c r="BX15" s="217">
        <v>35</v>
      </c>
      <c r="BY15" s="217">
        <v>40</v>
      </c>
      <c r="BZ15" s="217"/>
      <c r="CB15" s="237">
        <v>1.5</v>
      </c>
      <c r="CC15" s="237">
        <v>2.0999999999999996</v>
      </c>
      <c r="CD15" s="237">
        <v>3</v>
      </c>
      <c r="CE15" s="237">
        <v>6</v>
      </c>
      <c r="CF15" s="237">
        <v>9</v>
      </c>
      <c r="CG15" s="237">
        <v>30</v>
      </c>
      <c r="CI15" s="297">
        <v>4</v>
      </c>
      <c r="CJ15" s="297">
        <v>5</v>
      </c>
      <c r="CK15" s="297">
        <v>10</v>
      </c>
      <c r="CL15" s="297">
        <v>14</v>
      </c>
      <c r="CM15" s="297">
        <v>25</v>
      </c>
      <c r="CN15" s="297">
        <v>40</v>
      </c>
      <c r="CP15" s="37">
        <v>1.5</v>
      </c>
      <c r="CQ15" s="37">
        <v>4</v>
      </c>
      <c r="CR15" s="37">
        <v>16</v>
      </c>
      <c r="CS15" s="37">
        <v>25</v>
      </c>
      <c r="CT15" s="37">
        <v>45</v>
      </c>
      <c r="CU15" s="37">
        <v>65</v>
      </c>
      <c r="CW15" s="323">
        <v>3</v>
      </c>
      <c r="CX15" s="323">
        <v>6</v>
      </c>
      <c r="CY15" s="323">
        <v>8</v>
      </c>
      <c r="CZ15" s="323">
        <v>15</v>
      </c>
      <c r="DA15" s="323">
        <v>22</v>
      </c>
      <c r="DB15" s="323"/>
      <c r="DD15" s="335">
        <v>3.5</v>
      </c>
      <c r="DE15" s="335">
        <v>8</v>
      </c>
      <c r="DF15" s="335">
        <v>16</v>
      </c>
      <c r="DG15" s="335">
        <v>24</v>
      </c>
      <c r="DH15" s="335">
        <v>36</v>
      </c>
      <c r="DI15" s="335">
        <v>54</v>
      </c>
      <c r="DK15" s="37">
        <v>3.2210200000000015</v>
      </c>
      <c r="DL15" s="37">
        <v>5.4757340000000028</v>
      </c>
      <c r="DM15" s="37">
        <v>9.3087478000000026</v>
      </c>
      <c r="DN15" s="37">
        <v>15.824871260000007</v>
      </c>
      <c r="DO15" s="37">
        <v>26.902281142000003</v>
      </c>
      <c r="DP15" s="37">
        <v>45.733877941399996</v>
      </c>
      <c r="DR15" s="400">
        <v>6</v>
      </c>
      <c r="DS15" s="400">
        <v>7.5</v>
      </c>
      <c r="DT15" s="400">
        <v>10.5</v>
      </c>
      <c r="DU15" s="400">
        <v>13.5</v>
      </c>
      <c r="DV15" s="400">
        <v>18</v>
      </c>
      <c r="DW15" s="400">
        <v>22.5</v>
      </c>
      <c r="DY15" s="411">
        <v>3</v>
      </c>
      <c r="DZ15" s="411">
        <v>7</v>
      </c>
      <c r="EA15" s="411">
        <v>12</v>
      </c>
      <c r="EB15" s="411">
        <v>17</v>
      </c>
      <c r="EC15" s="411">
        <v>25</v>
      </c>
      <c r="ED15" s="411">
        <v>40</v>
      </c>
      <c r="EF15" s="457">
        <v>4</v>
      </c>
      <c r="EG15" s="457">
        <v>8</v>
      </c>
      <c r="EH15" s="457">
        <v>15</v>
      </c>
      <c r="EI15" s="457">
        <v>25</v>
      </c>
      <c r="EJ15" s="457">
        <v>40</v>
      </c>
      <c r="EK15" s="457">
        <v>55</v>
      </c>
      <c r="EM15" s="597">
        <v>10</v>
      </c>
      <c r="EN15" s="597">
        <v>20</v>
      </c>
      <c r="EO15" s="597">
        <v>40</v>
      </c>
      <c r="EP15" s="597">
        <v>85</v>
      </c>
      <c r="EQ15" s="597">
        <v>170</v>
      </c>
      <c r="ER15" s="597">
        <v>340</v>
      </c>
      <c r="ET15" s="506">
        <v>2</v>
      </c>
      <c r="EU15" s="506">
        <v>2</v>
      </c>
      <c r="EV15" s="506">
        <v>3</v>
      </c>
      <c r="EW15" s="506">
        <v>4</v>
      </c>
      <c r="EX15" s="506">
        <v>7</v>
      </c>
      <c r="EY15" s="506">
        <v>18</v>
      </c>
      <c r="FA15" s="596">
        <v>0.5</v>
      </c>
      <c r="FB15" s="596">
        <v>1</v>
      </c>
      <c r="FC15" s="596">
        <v>2</v>
      </c>
      <c r="FD15" s="596">
        <v>5</v>
      </c>
      <c r="FE15" s="596">
        <v>7</v>
      </c>
      <c r="FF15" s="596">
        <v>10</v>
      </c>
      <c r="FH15" s="596">
        <v>2</v>
      </c>
      <c r="FI15" s="596">
        <v>2</v>
      </c>
      <c r="FJ15" s="596">
        <v>3</v>
      </c>
      <c r="FK15" s="596">
        <v>4</v>
      </c>
      <c r="FL15" s="596">
        <v>5</v>
      </c>
      <c r="FM15" s="596">
        <v>7</v>
      </c>
      <c r="FO15" s="597">
        <v>10</v>
      </c>
      <c r="FP15" s="597">
        <v>25</v>
      </c>
      <c r="FQ15" s="597">
        <v>70</v>
      </c>
      <c r="FR15" s="597">
        <v>160</v>
      </c>
      <c r="FS15" s="570"/>
      <c r="FT15" s="570"/>
    </row>
    <row r="16" spans="1:176" x14ac:dyDescent="0.3">
      <c r="A16" s="613"/>
      <c r="B16" s="3"/>
      <c r="C16" s="3"/>
      <c r="D16" s="3"/>
      <c r="E16" s="3"/>
      <c r="F16" s="3"/>
      <c r="G16" s="3"/>
      <c r="H16" s="3">
        <v>10</v>
      </c>
      <c r="J16" s="38">
        <f>(SMALL((Q16,X16,AE16,AL16,AS16,AZ16,BG16,BN16,BU16,CB16,CI16,CP16,CW16,DD16,DK16,DR16,DY16,EF16,EM16,ET16,FA16,FH16,FO16),5)+SMALL((Q16,X16,AE16,AL16,AS16,AZ16,BG16,BN16,BU16,CB16,CI16,CP16,CW16,DD16,DK16,DR16,DY16,EF16,EM16,ET16,FA16,FH16,FO16),6)+SMALL((Q16,X16,AE16,AL16,AS16,AZ16,BG16,BN16,BU16,CB16,CI16,CP16,CW16,DD16,DK16,DR16,DY16,EF16,EM16,ET16,FA16,FH16,FO16),7))/3</f>
        <v>2.3333333333333335</v>
      </c>
      <c r="K16" s="38">
        <f>(SMALL((R16,Y16,AF16,AM16,AT16,BA16,BH16,BO16,BV16,CC16,CJ16,CQ16,CX16,DE16,DL16,DS16,DZ16,EG16,EN16,EU16,FB16,FI16,FP16),5)+SMALL((R16,Y16,AF16,AM16,AT16,BA16,BH16,BO16,BV16,CC16,CJ16,CQ16,CX16,DE16,DL16,DS16,DZ16,EG16,EN16,EU16,FB16,FI16,FP16),6)+SMALL((R16,Y16,AF16,AM16,AT16,BA16,BH16,BO16,BV16,CC16,CJ16,CQ16,CX16,DE16,DL16,DS16,DZ16,EG16,EN16,EU16,FB16,FI16,FP16),7))/3</f>
        <v>4</v>
      </c>
      <c r="L16" s="38">
        <f>(SMALL((S16,Z16,AG16,AN16,AU16,BB16,BI16,BP16,BW16,CD16,CK16,CR16,CY16,DF16,DM16,DT16,EA16,EH16,EO16,EV16,FC16,FJ16,FQ16),5)+SMALL((S16,Z16,AG16,AN16,AU16,BB16,BI16,BP16,BW16,CD16,CK16,CR16,CY16,DF16,DM16,DT16,EA16,EH16,EO16,EV16,FC16,FJ16,FQ16),6)+SMALL((S16,Z16,AG16,AN16,AU16,BB16,BI16,BP16,BW16,CD16,CK16,CR16,CY16,DF16,DM16,DT16,EA16,EH16,EO16,EV16,FC16,FJ16,FQ16),7))/3</f>
        <v>6.333333333333333</v>
      </c>
      <c r="M16" s="38">
        <f>(SMALL((T16,AA16,AH16,AO16,AV16,BC16,BJ16,BQ16,BX16,CE16,CL16,CS16,CZ16,DG16,DN16,DU16,EB16,EI16,EP16,EW16,FD16,FK16,FR16),5)+SMALL((T16,AA16,AH16,AO16,AV16,BC16,BJ16,BQ16,BX16,CE16,CL16,CS16,CZ16,DG16,DN16,DU16,EB16,EI16,EP16,EW16,FD16,FK16,FR16),6)+SMALL((T16,AA16,AH16,AO16,AV16,BC16,BJ16,BQ16,BX16,CE16,CL16,CS16,CZ16,DG16,DN16,DU16,EB16,EI16,EP16,EW16,FD16,FK16,FR16),7))/3</f>
        <v>10</v>
      </c>
      <c r="N16" s="38">
        <f>(SMALL((U16,AB16,AI16,AP16,AW16,BD16,BK16,BR16,BY16,CF16,CM16,CT16,DA16,DH16,DO16,DV16,EC16,EJ16,EQ16,EX16,FE16,FL16,FS16),5)+SMALL((U16,AB16,AI16,AP16,AW16,BD16,BK16,BR16,BY16,CF16,CM16,CT16,DA16,DH16,DO16,DV16,EC16,EJ16,EQ16,EX16,FE16,FL16,FS16),6)+SMALL((U16,AB16,AI16,AP16,AW16,BD16,BK16,BR16,BY16,CF16,CM16,CT16,DA16,DH16,DO16,DV16,EC16,EJ16,EQ16,EX16,FE16,FL16,FS16),7))/3</f>
        <v>14.333333333333334</v>
      </c>
      <c r="O16" s="38">
        <f>(SMALL((V16,AC16,AJ16,AQ16,AX16,BE16,BL16,BS16,BZ16,CG16,CN16,CU16,DB16,DI16,DP16,DW16,ED16,EK16,ER16,EY16,FF16,FM16,FT16),5)+SMALL((V16,AC16,AJ16,AQ16,AX16,BE16,BL16,BS16,BZ16,CG16,CN16,CU16,DB16,DI16,DP16,DW16,ED16,EK16,ER16,EY16,FF16,FM16,FT16),6)+SMALL((V16,AC16,AJ16,AQ16,AX16,BE16,BL16,BS16,BZ16,CG16,CN16,CU16,DB16,DI16,DP16,DW16,ED16,EK16,ER16,EY16,FF16,FM16,FT16),7))/3</f>
        <v>25</v>
      </c>
      <c r="Q16" s="596">
        <v>1</v>
      </c>
      <c r="R16" s="596">
        <v>2</v>
      </c>
      <c r="S16" s="596">
        <v>3</v>
      </c>
      <c r="T16" s="596">
        <v>5</v>
      </c>
      <c r="U16" s="596">
        <v>10</v>
      </c>
      <c r="V16" s="596">
        <v>15</v>
      </c>
      <c r="X16" s="593">
        <v>8</v>
      </c>
      <c r="Y16" s="593">
        <v>14</v>
      </c>
      <c r="Z16" s="593">
        <v>16</v>
      </c>
      <c r="AA16" s="593">
        <v>18</v>
      </c>
      <c r="AB16" s="593">
        <v>21</v>
      </c>
      <c r="AC16" s="593">
        <v>25</v>
      </c>
      <c r="AE16" s="38">
        <v>12</v>
      </c>
      <c r="AF16" s="38">
        <v>17</v>
      </c>
      <c r="AG16" s="38">
        <v>22</v>
      </c>
      <c r="AH16" s="38">
        <v>27</v>
      </c>
      <c r="AI16" s="38">
        <v>32</v>
      </c>
      <c r="AJ16" s="38">
        <v>37</v>
      </c>
      <c r="AL16" s="38">
        <v>3.6</v>
      </c>
      <c r="AM16" s="38">
        <v>8.1</v>
      </c>
      <c r="AN16" s="38">
        <v>16.2</v>
      </c>
      <c r="AO16" s="38">
        <v>21.6</v>
      </c>
      <c r="AP16" s="38">
        <v>36</v>
      </c>
      <c r="AQ16" s="38">
        <v>45</v>
      </c>
      <c r="AS16" s="38">
        <v>5</v>
      </c>
      <c r="AT16" s="38">
        <v>8</v>
      </c>
      <c r="AU16" s="38">
        <v>10</v>
      </c>
      <c r="AV16" s="38">
        <v>20</v>
      </c>
      <c r="AW16" s="38">
        <v>35</v>
      </c>
      <c r="AX16" s="38">
        <v>40</v>
      </c>
      <c r="AZ16" s="596">
        <v>3</v>
      </c>
      <c r="BA16" s="596">
        <v>5</v>
      </c>
      <c r="BB16" s="596">
        <v>7</v>
      </c>
      <c r="BC16" s="596">
        <v>8</v>
      </c>
      <c r="BD16" s="596">
        <v>9</v>
      </c>
      <c r="BE16" s="596">
        <v>13</v>
      </c>
      <c r="BG16" s="38">
        <v>2</v>
      </c>
      <c r="BH16" s="38">
        <v>4</v>
      </c>
      <c r="BI16" s="38">
        <v>7</v>
      </c>
      <c r="BJ16" s="38">
        <v>14</v>
      </c>
      <c r="BK16" s="38">
        <v>35</v>
      </c>
      <c r="BL16" s="38">
        <v>50</v>
      </c>
      <c r="BN16" s="146">
        <v>6</v>
      </c>
      <c r="BO16" s="146">
        <v>10</v>
      </c>
      <c r="BP16" s="146">
        <v>14</v>
      </c>
      <c r="BQ16" s="146">
        <v>28</v>
      </c>
      <c r="BR16" s="146">
        <v>50</v>
      </c>
      <c r="BS16" s="146">
        <v>55</v>
      </c>
      <c r="BU16" s="218">
        <v>10</v>
      </c>
      <c r="BV16" s="218">
        <v>13</v>
      </c>
      <c r="BW16" s="218">
        <v>25</v>
      </c>
      <c r="BX16" s="218">
        <v>35</v>
      </c>
      <c r="BY16" s="218">
        <v>40</v>
      </c>
      <c r="BZ16" s="218"/>
      <c r="CB16" s="238">
        <v>2</v>
      </c>
      <c r="CC16" s="238">
        <v>2.8</v>
      </c>
      <c r="CD16" s="238">
        <v>4</v>
      </c>
      <c r="CE16" s="238">
        <v>8</v>
      </c>
      <c r="CF16" s="238">
        <v>12</v>
      </c>
      <c r="CG16" s="238">
        <v>40</v>
      </c>
      <c r="CI16" s="298">
        <v>6</v>
      </c>
      <c r="CJ16" s="298">
        <v>8</v>
      </c>
      <c r="CK16" s="298">
        <v>15</v>
      </c>
      <c r="CL16" s="298">
        <v>25</v>
      </c>
      <c r="CM16" s="298">
        <v>40</v>
      </c>
      <c r="CN16" s="298">
        <v>50</v>
      </c>
      <c r="CP16" s="38">
        <v>2</v>
      </c>
      <c r="CQ16" s="38">
        <v>5</v>
      </c>
      <c r="CR16" s="38">
        <v>20</v>
      </c>
      <c r="CS16" s="38">
        <v>35</v>
      </c>
      <c r="CT16" s="38">
        <v>55</v>
      </c>
      <c r="CU16" s="38">
        <v>75</v>
      </c>
      <c r="CW16" s="324">
        <v>3</v>
      </c>
      <c r="CX16" s="324">
        <v>7</v>
      </c>
      <c r="CY16" s="324">
        <v>10</v>
      </c>
      <c r="CZ16" s="324">
        <v>18</v>
      </c>
      <c r="DA16" s="324">
        <v>25</v>
      </c>
      <c r="DB16" s="324"/>
      <c r="DD16" s="336">
        <v>3.5</v>
      </c>
      <c r="DE16" s="336">
        <v>10</v>
      </c>
      <c r="DF16" s="336">
        <v>20</v>
      </c>
      <c r="DG16" s="336">
        <v>30</v>
      </c>
      <c r="DH16" s="336">
        <v>44</v>
      </c>
      <c r="DI16" s="336">
        <v>66</v>
      </c>
      <c r="DK16" s="38">
        <v>3.5431220000000021</v>
      </c>
      <c r="DL16" s="38">
        <v>6.0233074000000038</v>
      </c>
      <c r="DM16" s="38">
        <v>10.239622580000004</v>
      </c>
      <c r="DN16" s="38">
        <v>17.407358386000009</v>
      </c>
      <c r="DO16" s="38">
        <v>29.592509256200007</v>
      </c>
      <c r="DP16" s="38">
        <v>50.30726573554</v>
      </c>
      <c r="DR16" s="401">
        <v>7.5</v>
      </c>
      <c r="DS16" s="401">
        <v>10.5</v>
      </c>
      <c r="DT16" s="401">
        <v>15</v>
      </c>
      <c r="DU16" s="401">
        <v>18</v>
      </c>
      <c r="DV16" s="401">
        <v>22.5</v>
      </c>
      <c r="DW16" s="401">
        <v>30</v>
      </c>
      <c r="DY16" s="412">
        <v>4</v>
      </c>
      <c r="DZ16" s="412">
        <v>9</v>
      </c>
      <c r="EA16" s="412">
        <v>16</v>
      </c>
      <c r="EB16" s="412">
        <v>19</v>
      </c>
      <c r="EC16" s="412">
        <v>30</v>
      </c>
      <c r="ED16" s="412">
        <v>45</v>
      </c>
      <c r="EF16" s="458">
        <v>5</v>
      </c>
      <c r="EG16" s="458">
        <v>10</v>
      </c>
      <c r="EH16" s="458">
        <v>20</v>
      </c>
      <c r="EI16" s="458">
        <v>30</v>
      </c>
      <c r="EJ16" s="458">
        <v>45</v>
      </c>
      <c r="EK16" s="458">
        <v>60</v>
      </c>
      <c r="EM16" s="597">
        <v>10</v>
      </c>
      <c r="EN16" s="597">
        <v>20</v>
      </c>
      <c r="EO16" s="597">
        <v>40</v>
      </c>
      <c r="EP16" s="597">
        <v>85</v>
      </c>
      <c r="EQ16" s="597">
        <v>170</v>
      </c>
      <c r="ER16" s="597">
        <v>340</v>
      </c>
      <c r="ET16" s="507">
        <v>2</v>
      </c>
      <c r="EU16" s="507">
        <v>2</v>
      </c>
      <c r="EV16" s="507">
        <v>3</v>
      </c>
      <c r="EW16" s="507">
        <v>4</v>
      </c>
      <c r="EX16" s="507">
        <v>8</v>
      </c>
      <c r="EY16" s="507">
        <v>20</v>
      </c>
      <c r="FA16" s="596">
        <v>2</v>
      </c>
      <c r="FB16" s="596">
        <v>3</v>
      </c>
      <c r="FC16" s="596">
        <v>5</v>
      </c>
      <c r="FD16" s="596">
        <v>7</v>
      </c>
      <c r="FE16" s="596">
        <v>10</v>
      </c>
      <c r="FF16" s="596">
        <v>15</v>
      </c>
      <c r="FH16" s="596">
        <v>3</v>
      </c>
      <c r="FI16" s="596">
        <v>3</v>
      </c>
      <c r="FJ16" s="596">
        <v>4</v>
      </c>
      <c r="FK16" s="596">
        <v>5</v>
      </c>
      <c r="FL16" s="596">
        <v>7</v>
      </c>
      <c r="FM16" s="596">
        <v>10</v>
      </c>
      <c r="FO16" s="597">
        <v>10</v>
      </c>
      <c r="FP16" s="597">
        <v>25</v>
      </c>
      <c r="FQ16" s="597">
        <v>70</v>
      </c>
      <c r="FR16" s="597">
        <v>160</v>
      </c>
      <c r="FS16" s="570"/>
      <c r="FT16" s="570"/>
    </row>
    <row r="17" spans="1:176" x14ac:dyDescent="0.3">
      <c r="A17" s="613"/>
      <c r="B17" s="2">
        <v>-10</v>
      </c>
      <c r="C17" s="2"/>
      <c r="D17" s="2"/>
      <c r="E17" s="2"/>
      <c r="F17" s="2"/>
      <c r="G17" s="2"/>
      <c r="H17" s="2"/>
      <c r="J17" s="37">
        <f>(SMALL((Q17,X17,AE17,AL17,AS17,AZ17,BG17,BN17,BU17,CB17,CI17,CP17,CW17,DD17,DK17,DR17,DY17,EF17,EM17,ET17,FA17,FH17,FO17),5)+SMALL((Q17,X17,AE17,AL17,AS17,AZ17,BG17,BN17,BU17,CB17,CI17,CP17,CW17,DD17,DK17,DR17,DY17,EF17,EM17,ET17,FA17,FH17,FO17),6)+SMALL((Q17,X17,AE17,AL17,AS17,AZ17,BG17,BN17,BU17,CB17,CI17,CP17,CW17,DD17,DK17,DR17,DY17,EF17,EM17,ET17,FA17,FH17,FO17),7))/3</f>
        <v>1.2222222222222223</v>
      </c>
      <c r="K17" s="37">
        <f>(SMALL((R17,Y17,AF17,AM17,AT17,BA17,BH17,BO17,BV17,CC17,CJ17,CQ17,CX17,DE17,DL17,DS17,DZ17,EG17,EN17,EU17,FB17,FI17,FP17),5)+SMALL((R17,Y17,AF17,AM17,AT17,BA17,BH17,BO17,BV17,CC17,CJ17,CQ17,CX17,DE17,DL17,DS17,DZ17,EG17,EN17,EU17,FB17,FI17,FP17),6)+SMALL((R17,Y17,AF17,AM17,AT17,BA17,BH17,BO17,BV17,CC17,CJ17,CQ17,CX17,DE17,DL17,DS17,DZ17,EG17,EN17,EU17,FB17,FI17,FP17),7))/3</f>
        <v>2</v>
      </c>
      <c r="L17" s="37">
        <f>(SMALL((S17,Z17,AG17,AN17,AU17,BB17,BI17,BP17,BW17,CD17,CK17,CR17,CY17,DF17,DM17,DT17,EA17,EH17,EO17,EV17,FC17,FJ17,FQ17),5)+SMALL((S17,Z17,AG17,AN17,AU17,BB17,BI17,BP17,BW17,CD17,CK17,CR17,CY17,DF17,DM17,DT17,EA17,EH17,EO17,EV17,FC17,FJ17,FQ17),6)+SMALL((S17,Z17,AG17,AN17,AU17,BB17,BI17,BP17,BW17,CD17,CK17,CR17,CY17,DF17,DM17,DT17,EA17,EH17,EO17,EV17,FC17,FJ17,FQ17),7))/3</f>
        <v>3.6666666666666665</v>
      </c>
      <c r="M17" s="37">
        <f>(SMALL((T17,AA17,AH17,AO17,AV17,BC17,BJ17,BQ17,BX17,CE17,CL17,CS17,CZ17,DG17,DN17,DU17,EB17,EI17,EP17,EW17,FD17,FK17,FR17),5)+SMALL((T17,AA17,AH17,AO17,AV17,BC17,BJ17,BQ17,BX17,CE17,CL17,CS17,CZ17,DG17,DN17,DU17,EB17,EI17,EP17,EW17,FD17,FK17,FR17),6)+SMALL((T17,AA17,AH17,AO17,AV17,BC17,BJ17,BQ17,BX17,CE17,CL17,CS17,CZ17,DG17,DN17,DU17,EB17,EI17,EP17,EW17,FD17,FK17,FR17),7))/3</f>
        <v>5</v>
      </c>
      <c r="N17" s="37">
        <f>(SMALL((U17,AB17,AI17,AP17,AW17,BD17,BK17,BR17,BY17,CF17,CM17,CT17,DA17,DH17,DO17,DV17,EC17,EJ17,EQ17,EX17,FE17,FL17,FS17),5)+SMALL((U17,AB17,AI17,AP17,AW17,BD17,BK17,BR17,BY17,CF17,CM17,CT17,DA17,DH17,DO17,DV17,EC17,EJ17,EQ17,EX17,FE17,FL17,FS17),6)+SMALL((U17,AB17,AI17,AP17,AW17,BD17,BK17,BR17,BY17,CF17,CM17,CT17,DA17,DH17,DO17,DV17,EC17,EJ17,EQ17,EX17,FE17,FL17,FS17),7))/3</f>
        <v>7.666666666666667</v>
      </c>
      <c r="O17" s="37">
        <f>(SMALL((V17,AC17,AJ17,AQ17,AX17,BE17,BL17,BS17,BZ17,CG17,CN17,CU17,DB17,DI17,DP17,DW17,ED17,EK17,ER17,EY17,FF17,FM17,FT17),5)+SMALL((V17,AC17,AJ17,AQ17,AX17,BE17,BL17,BS17,BZ17,CG17,CN17,CU17,DB17,DI17,DP17,DW17,ED17,EK17,ER17,EY17,FF17,FM17,FT17),6)+SMALL((V17,AC17,AJ17,AQ17,AX17,BE17,BL17,BS17,BZ17,CG17,CN17,CU17,DB17,DI17,DP17,DW17,ED17,EK17,ER17,EY17,FF17,FM17,FT17),7))/3</f>
        <v>12</v>
      </c>
      <c r="Q17" s="596">
        <v>0.5</v>
      </c>
      <c r="R17" s="596">
        <v>1</v>
      </c>
      <c r="S17" s="596">
        <v>1.5</v>
      </c>
      <c r="T17" s="596">
        <v>2.5</v>
      </c>
      <c r="U17" s="596">
        <v>5</v>
      </c>
      <c r="V17" s="596">
        <v>10</v>
      </c>
      <c r="X17" s="592">
        <v>2</v>
      </c>
      <c r="Y17" s="592">
        <v>4</v>
      </c>
      <c r="Z17" s="592">
        <v>6</v>
      </c>
      <c r="AA17" s="592">
        <v>8</v>
      </c>
      <c r="AB17" s="592">
        <v>11</v>
      </c>
      <c r="AC17" s="592">
        <v>15</v>
      </c>
      <c r="AE17" s="37">
        <v>4</v>
      </c>
      <c r="AF17" s="37">
        <v>4</v>
      </c>
      <c r="AG17" s="37">
        <v>8</v>
      </c>
      <c r="AH17" s="37">
        <v>10</v>
      </c>
      <c r="AI17" s="37">
        <v>12</v>
      </c>
      <c r="AJ17" s="37">
        <v>12</v>
      </c>
      <c r="AL17" s="37">
        <v>2.7</v>
      </c>
      <c r="AM17" s="37">
        <v>5.4</v>
      </c>
      <c r="AN17" s="37">
        <v>10.8</v>
      </c>
      <c r="AO17" s="37">
        <v>18</v>
      </c>
      <c r="AP17" s="37">
        <v>27</v>
      </c>
      <c r="AQ17" s="37">
        <v>36</v>
      </c>
      <c r="AS17" s="37">
        <v>5</v>
      </c>
      <c r="AT17" s="37">
        <v>8</v>
      </c>
      <c r="AU17" s="37">
        <v>10</v>
      </c>
      <c r="AV17" s="37">
        <v>20</v>
      </c>
      <c r="AW17" s="37">
        <v>35</v>
      </c>
      <c r="AX17" s="37">
        <v>40</v>
      </c>
      <c r="AZ17" s="596">
        <v>2</v>
      </c>
      <c r="BA17" s="596">
        <v>4</v>
      </c>
      <c r="BB17" s="596">
        <v>5</v>
      </c>
      <c r="BC17" s="596">
        <v>7</v>
      </c>
      <c r="BD17" s="596">
        <v>8</v>
      </c>
      <c r="BE17" s="596">
        <v>12</v>
      </c>
      <c r="BG17" s="37">
        <v>1</v>
      </c>
      <c r="BH17" s="37">
        <v>2</v>
      </c>
      <c r="BI17" s="37">
        <v>6</v>
      </c>
      <c r="BJ17" s="37">
        <v>10</v>
      </c>
      <c r="BK17" s="37">
        <v>25</v>
      </c>
      <c r="BL17" s="37">
        <v>35</v>
      </c>
      <c r="BN17" s="145">
        <v>2</v>
      </c>
      <c r="BO17" s="145">
        <v>3</v>
      </c>
      <c r="BP17" s="145">
        <v>5</v>
      </c>
      <c r="BQ17" s="145">
        <v>10</v>
      </c>
      <c r="BR17" s="145">
        <v>20</v>
      </c>
      <c r="BS17" s="145">
        <v>30</v>
      </c>
      <c r="BU17" s="217">
        <v>5</v>
      </c>
      <c r="BV17" s="217">
        <v>6.5</v>
      </c>
      <c r="BW17" s="217">
        <v>12.5</v>
      </c>
      <c r="BX17" s="217">
        <v>17.5</v>
      </c>
      <c r="BY17" s="217">
        <v>20</v>
      </c>
      <c r="BZ17" s="217"/>
      <c r="CB17" s="237">
        <v>1</v>
      </c>
      <c r="CC17" s="237">
        <v>1.4</v>
      </c>
      <c r="CD17" s="237">
        <v>2</v>
      </c>
      <c r="CE17" s="237">
        <v>4</v>
      </c>
      <c r="CF17" s="237">
        <v>6</v>
      </c>
      <c r="CG17" s="237">
        <v>20</v>
      </c>
      <c r="CI17" s="297">
        <v>2</v>
      </c>
      <c r="CJ17" s="297">
        <v>3</v>
      </c>
      <c r="CK17" s="297">
        <v>4</v>
      </c>
      <c r="CL17" s="297">
        <v>5</v>
      </c>
      <c r="CM17" s="297">
        <v>10</v>
      </c>
      <c r="CN17" s="297">
        <v>15</v>
      </c>
      <c r="CP17" s="37">
        <v>1</v>
      </c>
      <c r="CQ17" s="37">
        <v>2</v>
      </c>
      <c r="CR17" s="37">
        <v>5</v>
      </c>
      <c r="CS17" s="37">
        <v>10</v>
      </c>
      <c r="CT17" s="37">
        <v>20</v>
      </c>
      <c r="CU17" s="37">
        <v>30</v>
      </c>
      <c r="CW17" s="323">
        <v>3</v>
      </c>
      <c r="CX17" s="323">
        <v>6</v>
      </c>
      <c r="CY17" s="323">
        <v>8</v>
      </c>
      <c r="CZ17" s="323">
        <v>12</v>
      </c>
      <c r="DA17" s="323">
        <v>20</v>
      </c>
      <c r="DB17" s="323"/>
      <c r="DD17" s="335">
        <v>1.1666666666666667</v>
      </c>
      <c r="DE17" s="335">
        <v>2</v>
      </c>
      <c r="DF17" s="335">
        <v>4</v>
      </c>
      <c r="DG17" s="335">
        <v>6</v>
      </c>
      <c r="DH17" s="335">
        <v>10</v>
      </c>
      <c r="DI17" s="335">
        <v>15</v>
      </c>
      <c r="DK17" s="37">
        <v>2</v>
      </c>
      <c r="DL17" s="37">
        <v>3.4</v>
      </c>
      <c r="DM17" s="37">
        <v>5.7799999999999994</v>
      </c>
      <c r="DN17" s="37">
        <v>9.8259999999999987</v>
      </c>
      <c r="DO17" s="37">
        <v>16.704199999999997</v>
      </c>
      <c r="DP17" s="37">
        <v>28.397139999999993</v>
      </c>
      <c r="DR17" s="400">
        <v>3</v>
      </c>
      <c r="DS17" s="400">
        <v>4.5</v>
      </c>
      <c r="DT17" s="400">
        <v>6</v>
      </c>
      <c r="DU17" s="400">
        <v>7.5</v>
      </c>
      <c r="DV17" s="400">
        <v>9</v>
      </c>
      <c r="DW17" s="400">
        <v>12</v>
      </c>
      <c r="DY17" s="411">
        <v>2</v>
      </c>
      <c r="DZ17" s="411">
        <v>5</v>
      </c>
      <c r="EA17" s="411">
        <v>8</v>
      </c>
      <c r="EB17" s="411">
        <v>10</v>
      </c>
      <c r="EC17" s="411">
        <v>12</v>
      </c>
      <c r="ED17" s="411">
        <v>18</v>
      </c>
      <c r="EF17" s="457">
        <v>2</v>
      </c>
      <c r="EG17" s="457">
        <v>5</v>
      </c>
      <c r="EH17" s="457">
        <v>10</v>
      </c>
      <c r="EI17" s="457">
        <v>18</v>
      </c>
      <c r="EJ17" s="457">
        <v>32</v>
      </c>
      <c r="EK17" s="457">
        <v>47</v>
      </c>
      <c r="EM17" s="597">
        <v>5</v>
      </c>
      <c r="EN17" s="597">
        <v>10</v>
      </c>
      <c r="EO17" s="597">
        <v>20</v>
      </c>
      <c r="EP17" s="597">
        <v>40</v>
      </c>
      <c r="EQ17" s="597">
        <v>80</v>
      </c>
      <c r="ER17" s="597">
        <v>160</v>
      </c>
      <c r="ET17" s="506">
        <v>2</v>
      </c>
      <c r="EU17" s="506">
        <v>2</v>
      </c>
      <c r="EV17" s="506">
        <v>2</v>
      </c>
      <c r="EW17" s="506">
        <v>3</v>
      </c>
      <c r="EX17" s="506">
        <v>4</v>
      </c>
      <c r="EY17" s="506">
        <v>8</v>
      </c>
      <c r="FA17" s="596">
        <v>0.2</v>
      </c>
      <c r="FB17" s="596">
        <v>0.5</v>
      </c>
      <c r="FC17" s="596">
        <v>1</v>
      </c>
      <c r="FD17" s="596">
        <v>2</v>
      </c>
      <c r="FE17" s="596">
        <v>5</v>
      </c>
      <c r="FF17" s="596">
        <v>10</v>
      </c>
      <c r="FH17" s="596">
        <v>1.5</v>
      </c>
      <c r="FI17" s="596">
        <v>2</v>
      </c>
      <c r="FJ17" s="596">
        <v>3</v>
      </c>
      <c r="FK17" s="596">
        <v>4</v>
      </c>
      <c r="FL17" s="596">
        <v>6</v>
      </c>
      <c r="FM17" s="596">
        <v>8</v>
      </c>
      <c r="FO17" s="597">
        <v>10</v>
      </c>
      <c r="FP17" s="597">
        <v>25</v>
      </c>
      <c r="FQ17" s="597">
        <v>70</v>
      </c>
      <c r="FR17" s="597">
        <v>160</v>
      </c>
      <c r="FS17" s="570"/>
      <c r="FT17" s="570"/>
    </row>
    <row r="18" spans="1:176" x14ac:dyDescent="0.3">
      <c r="A18" s="613"/>
      <c r="B18" s="3"/>
      <c r="C18" s="3">
        <v>-10</v>
      </c>
      <c r="D18" s="3"/>
      <c r="E18" s="3"/>
      <c r="F18" s="3"/>
      <c r="G18" s="3"/>
      <c r="H18" s="3"/>
      <c r="J18" s="38">
        <f>(SMALL((Q18,X18,AE18,AL18,AS18,AZ18,BG18,BN18,BU18,CB18,CI18,CP18,CW18,DD18,DK18,DR18,DY18,EF18,EM18,ET18,FA18,FH18,FO18),5)+SMALL((Q18,X18,AE18,AL18,AS18,AZ18,BG18,BN18,BU18,CB18,CI18,CP18,CW18,DD18,DK18,DR18,DY18,EF18,EM18,ET18,FA18,FH18,FO18),6)+SMALL((Q18,X18,AE18,AL18,AS18,AZ18,BG18,BN18,BU18,CB18,CI18,CP18,CW18,DD18,DK18,DR18,DY18,EF18,EM18,ET18,FA18,FH18,FO18),7))/3</f>
        <v>1.6666666666666667</v>
      </c>
      <c r="K18" s="38">
        <f>(SMALL((R18,Y18,AF18,AM18,AT18,BA18,BH18,BO18,BV18,CC18,CJ18,CQ18,CX18,DE18,DL18,DS18,DZ18,EG18,EN18,EU18,FB18,FI18,FP18),5)+SMALL((R18,Y18,AF18,AM18,AT18,BA18,BH18,BO18,BV18,CC18,CJ18,CQ18,CX18,DE18,DL18,DS18,DZ18,EG18,EN18,EU18,FB18,FI18,FP18),6)+SMALL((R18,Y18,AF18,AM18,AT18,BA18,BH18,BO18,BV18,CC18,CJ18,CQ18,CX18,DE18,DL18,DS18,DZ18,EG18,EN18,EU18,FB18,FI18,FP18),7))/3</f>
        <v>2.1666666666666665</v>
      </c>
      <c r="L18" s="38">
        <f>(SMALL((S18,Z18,AG18,AN18,AU18,BB18,BI18,BP18,BW18,CD18,CK18,CR18,CY18,DF18,DM18,DT18,EA18,EH18,EO18,EV18,FC18,FJ18,FQ18),5)+SMALL((S18,Z18,AG18,AN18,AU18,BB18,BI18,BP18,BW18,CD18,CK18,CR18,CY18,DF18,DM18,DT18,EA18,EH18,EO18,EV18,FC18,FJ18,FQ18),6)+SMALL((S18,Z18,AG18,AN18,AU18,BB18,BI18,BP18,BW18,CD18,CK18,CR18,CY18,DF18,DM18,DT18,EA18,EH18,EO18,EV18,FC18,FJ18,FQ18),7))/3</f>
        <v>4</v>
      </c>
      <c r="M18" s="38">
        <f>(SMALL((T18,AA18,AH18,AO18,AV18,BC18,BJ18,BQ18,BX18,CE18,CL18,CS18,CZ18,DG18,DN18,DU18,EB18,EI18,EP18,EW18,FD18,FK18,FR18),5)+SMALL((T18,AA18,AH18,AO18,AV18,BC18,BJ18,BQ18,BX18,CE18,CL18,CS18,CZ18,DG18,DN18,DU18,EB18,EI18,EP18,EW18,FD18,FK18,FR18),6)+SMALL((T18,AA18,AH18,AO18,AV18,BC18,BJ18,BQ18,BX18,CE18,CL18,CS18,CZ18,DG18,DN18,DU18,EB18,EI18,EP18,EW18,FD18,FK18,FR18),7))/3</f>
        <v>5.666666666666667</v>
      </c>
      <c r="N18" s="38">
        <f>(SMALL((U18,AB18,AI18,AP18,AW18,BD18,BK18,BR18,BY18,CF18,CM18,CT18,DA18,DH18,DO18,DV18,EC18,EJ18,EQ18,EX18,FE18,FL18,FS18),5)+SMALL((U18,AB18,AI18,AP18,AW18,BD18,BK18,BR18,BY18,CF18,CM18,CT18,DA18,DH18,DO18,DV18,EC18,EJ18,EQ18,EX18,FE18,FL18,FS18),6)+SMALL((U18,AB18,AI18,AP18,AW18,BD18,BK18,BR18,BY18,CF18,CM18,CT18,DA18,DH18,DO18,DV18,EC18,EJ18,EQ18,EX18,FE18,FL18,FS18),7))/3</f>
        <v>7.666666666666667</v>
      </c>
      <c r="O18" s="38">
        <f>(SMALL((V18,AC18,AJ18,AQ18,AX18,BE18,BL18,BS18,BZ18,CG18,CN18,CU18,DB18,DI18,DP18,DW18,ED18,EK18,ER18,EY18,FF18,FM18,FT18),5)+SMALL((V18,AC18,AJ18,AQ18,AX18,BE18,BL18,BS18,BZ18,CG18,CN18,CU18,DB18,DI18,DP18,DW18,ED18,EK18,ER18,EY18,FF18,FM18,FT18),6)+SMALL((V18,AC18,AJ18,AQ18,AX18,BE18,BL18,BS18,BZ18,CG18,CN18,CU18,DB18,DI18,DP18,DW18,ED18,EK18,ER18,EY18,FF18,FM18,FT18),7))/3</f>
        <v>12</v>
      </c>
      <c r="Q18" s="596">
        <v>0.5</v>
      </c>
      <c r="R18" s="596">
        <v>1</v>
      </c>
      <c r="S18" s="596">
        <v>1.5</v>
      </c>
      <c r="T18" s="596">
        <v>2.5</v>
      </c>
      <c r="U18" s="596">
        <v>5</v>
      </c>
      <c r="V18" s="596">
        <v>10</v>
      </c>
      <c r="X18" s="593">
        <v>2</v>
      </c>
      <c r="Y18" s="593">
        <v>4</v>
      </c>
      <c r="Z18" s="593">
        <v>6</v>
      </c>
      <c r="AA18" s="593">
        <v>8</v>
      </c>
      <c r="AB18" s="593">
        <v>11</v>
      </c>
      <c r="AC18" s="593">
        <v>15</v>
      </c>
      <c r="AE18" s="38">
        <v>4</v>
      </c>
      <c r="AF18" s="38">
        <v>4</v>
      </c>
      <c r="AG18" s="38">
        <v>8</v>
      </c>
      <c r="AH18" s="38">
        <v>10</v>
      </c>
      <c r="AI18" s="38">
        <v>12</v>
      </c>
      <c r="AJ18" s="38">
        <v>12</v>
      </c>
      <c r="AL18" s="38">
        <v>2.7</v>
      </c>
      <c r="AM18" s="38">
        <v>5.4</v>
      </c>
      <c r="AN18" s="38">
        <v>10.8</v>
      </c>
      <c r="AO18" s="38">
        <v>18</v>
      </c>
      <c r="AP18" s="38">
        <v>27</v>
      </c>
      <c r="AQ18" s="38">
        <v>36</v>
      </c>
      <c r="AS18" s="38">
        <v>5</v>
      </c>
      <c r="AT18" s="38">
        <v>8</v>
      </c>
      <c r="AU18" s="38">
        <v>10</v>
      </c>
      <c r="AV18" s="38">
        <v>20</v>
      </c>
      <c r="AW18" s="38">
        <v>35</v>
      </c>
      <c r="AX18" s="38">
        <v>40</v>
      </c>
      <c r="AZ18" s="596">
        <v>2</v>
      </c>
      <c r="BA18" s="596">
        <v>4</v>
      </c>
      <c r="BB18" s="596">
        <v>5</v>
      </c>
      <c r="BC18" s="596">
        <v>7</v>
      </c>
      <c r="BD18" s="596">
        <v>8</v>
      </c>
      <c r="BE18" s="596">
        <v>12</v>
      </c>
      <c r="BG18" s="38">
        <v>1</v>
      </c>
      <c r="BH18" s="38">
        <v>2</v>
      </c>
      <c r="BI18" s="38">
        <v>6</v>
      </c>
      <c r="BJ18" s="38">
        <v>10</v>
      </c>
      <c r="BK18" s="38">
        <v>25</v>
      </c>
      <c r="BL18" s="38">
        <v>35</v>
      </c>
      <c r="BN18" s="146">
        <v>2</v>
      </c>
      <c r="BO18" s="146">
        <v>3</v>
      </c>
      <c r="BP18" s="146">
        <v>5</v>
      </c>
      <c r="BQ18" s="146">
        <v>10</v>
      </c>
      <c r="BR18" s="146">
        <v>20</v>
      </c>
      <c r="BS18" s="146">
        <v>30</v>
      </c>
      <c r="BU18" s="218">
        <v>5</v>
      </c>
      <c r="BV18" s="218">
        <v>6.5</v>
      </c>
      <c r="BW18" s="218">
        <v>12.5</v>
      </c>
      <c r="BX18" s="218">
        <v>17.5</v>
      </c>
      <c r="BY18" s="218">
        <v>20</v>
      </c>
      <c r="BZ18" s="218"/>
      <c r="CB18" s="238">
        <v>1</v>
      </c>
      <c r="CC18" s="238">
        <v>1.4</v>
      </c>
      <c r="CD18" s="238">
        <v>2</v>
      </c>
      <c r="CE18" s="238">
        <v>4</v>
      </c>
      <c r="CF18" s="238">
        <v>6</v>
      </c>
      <c r="CG18" s="238">
        <v>20</v>
      </c>
      <c r="CI18" s="298">
        <v>2</v>
      </c>
      <c r="CJ18" s="298">
        <v>3</v>
      </c>
      <c r="CK18" s="298">
        <v>4</v>
      </c>
      <c r="CL18" s="298">
        <v>6</v>
      </c>
      <c r="CM18" s="298">
        <v>10</v>
      </c>
      <c r="CN18" s="298">
        <v>15</v>
      </c>
      <c r="CP18" s="38">
        <v>1</v>
      </c>
      <c r="CQ18" s="38">
        <v>2.5</v>
      </c>
      <c r="CR18" s="38">
        <v>8</v>
      </c>
      <c r="CS18" s="38">
        <v>15</v>
      </c>
      <c r="CT18" s="38">
        <v>25</v>
      </c>
      <c r="CU18" s="38">
        <v>40</v>
      </c>
      <c r="CW18" s="324">
        <v>3</v>
      </c>
      <c r="CX18" s="324">
        <v>6</v>
      </c>
      <c r="CY18" s="324">
        <v>8</v>
      </c>
      <c r="CZ18" s="324">
        <v>15</v>
      </c>
      <c r="DA18" s="324">
        <v>22</v>
      </c>
      <c r="DB18" s="324"/>
      <c r="DD18" s="336">
        <v>2.3333333333333335</v>
      </c>
      <c r="DE18" s="336">
        <v>4</v>
      </c>
      <c r="DF18" s="336">
        <v>8</v>
      </c>
      <c r="DG18" s="336">
        <v>12</v>
      </c>
      <c r="DH18" s="336">
        <v>20</v>
      </c>
      <c r="DI18" s="336">
        <v>30</v>
      </c>
      <c r="DK18" s="38">
        <v>2.2000000000000002</v>
      </c>
      <c r="DL18" s="38">
        <v>3.74</v>
      </c>
      <c r="DM18" s="38">
        <v>6.3579999999999997</v>
      </c>
      <c r="DN18" s="38">
        <v>10.8086</v>
      </c>
      <c r="DO18" s="38">
        <v>18.374619999999997</v>
      </c>
      <c r="DP18" s="38">
        <v>31.236853999999994</v>
      </c>
      <c r="DR18" s="401">
        <v>3</v>
      </c>
      <c r="DS18" s="401">
        <v>4.5</v>
      </c>
      <c r="DT18" s="401">
        <v>6</v>
      </c>
      <c r="DU18" s="401">
        <v>7.5</v>
      </c>
      <c r="DV18" s="401">
        <v>9</v>
      </c>
      <c r="DW18" s="401">
        <v>12</v>
      </c>
      <c r="DY18" s="412">
        <v>2</v>
      </c>
      <c r="DZ18" s="412">
        <v>5</v>
      </c>
      <c r="EA18" s="412">
        <v>8</v>
      </c>
      <c r="EB18" s="412">
        <v>10</v>
      </c>
      <c r="EC18" s="412">
        <v>12</v>
      </c>
      <c r="ED18" s="412">
        <v>18</v>
      </c>
      <c r="EF18" s="458">
        <v>3</v>
      </c>
      <c r="EG18" s="458">
        <v>6</v>
      </c>
      <c r="EH18" s="458">
        <v>12</v>
      </c>
      <c r="EI18" s="458">
        <v>20</v>
      </c>
      <c r="EJ18" s="458">
        <v>35</v>
      </c>
      <c r="EK18" s="458">
        <v>50</v>
      </c>
      <c r="EM18" s="597">
        <v>5</v>
      </c>
      <c r="EN18" s="597">
        <v>11</v>
      </c>
      <c r="EO18" s="597">
        <v>22</v>
      </c>
      <c r="EP18" s="597">
        <v>45</v>
      </c>
      <c r="EQ18" s="597">
        <v>90</v>
      </c>
      <c r="ER18" s="597">
        <v>180</v>
      </c>
      <c r="ET18" s="507">
        <v>2</v>
      </c>
      <c r="EU18" s="507">
        <v>2</v>
      </c>
      <c r="EV18" s="507">
        <v>2</v>
      </c>
      <c r="EW18" s="507">
        <v>3</v>
      </c>
      <c r="EX18" s="507">
        <v>5</v>
      </c>
      <c r="EY18" s="507">
        <v>10</v>
      </c>
      <c r="FA18" s="596">
        <v>0.2</v>
      </c>
      <c r="FB18" s="596">
        <v>0.5</v>
      </c>
      <c r="FC18" s="596">
        <v>1</v>
      </c>
      <c r="FD18" s="596">
        <v>2</v>
      </c>
      <c r="FE18" s="596">
        <v>5</v>
      </c>
      <c r="FF18" s="596">
        <v>10</v>
      </c>
      <c r="FH18" s="596">
        <v>2</v>
      </c>
      <c r="FI18" s="596">
        <v>2</v>
      </c>
      <c r="FJ18" s="596">
        <v>3</v>
      </c>
      <c r="FK18" s="596">
        <v>4</v>
      </c>
      <c r="FL18" s="596">
        <v>6</v>
      </c>
      <c r="FM18" s="596">
        <v>8</v>
      </c>
      <c r="FO18" s="597">
        <v>10</v>
      </c>
      <c r="FP18" s="597">
        <v>25</v>
      </c>
      <c r="FQ18" s="597">
        <v>70</v>
      </c>
      <c r="FR18" s="597">
        <v>160</v>
      </c>
      <c r="FS18" s="570"/>
      <c r="FT18" s="570"/>
    </row>
    <row r="19" spans="1:176" x14ac:dyDescent="0.3">
      <c r="A19" s="613"/>
      <c r="B19" s="2"/>
      <c r="C19" s="2"/>
      <c r="D19" s="2">
        <v>-10</v>
      </c>
      <c r="E19" s="2"/>
      <c r="F19" s="2"/>
      <c r="G19" s="2"/>
      <c r="H19" s="2"/>
      <c r="J19" s="37">
        <f>(SMALL((Q19,X19,AE19,AL19,AS19,AZ19,BG19,BN19,BU19,CB19,CI19,CP19,CW19,DD19,DK19,DR19,DY19,EF19,EM19,ET19,FA19,FH19,FO19),5)+SMALL((Q19,X19,AE19,AL19,AS19,AZ19,BG19,BN19,BU19,CB19,CI19,CP19,CW19,DD19,DK19,DR19,DY19,EF19,EM19,ET19,FA19,FH19,FO19),6)+SMALL((Q19,X19,AE19,AL19,AS19,AZ19,BG19,BN19,BU19,CB19,CI19,CP19,CW19,DD19,DK19,DR19,DY19,EF19,EM19,ET19,FA19,FH19,FO19),7))/3</f>
        <v>1.75</v>
      </c>
      <c r="K19" s="37">
        <f>(SMALL((R19,Y19,AF19,AM19,AT19,BA19,BH19,BO19,BV19,CC19,CJ19,CQ19,CX19,DE19,DL19,DS19,DZ19,EG19,EN19,EU19,FB19,FI19,FP19),5)+SMALL((R19,Y19,AF19,AM19,AT19,BA19,BH19,BO19,BV19,CC19,CJ19,CQ19,CX19,DE19,DL19,DS19,DZ19,EG19,EN19,EU19,FB19,FI19,FP19),6)+SMALL((R19,Y19,AF19,AM19,AT19,BA19,BH19,BO19,BV19,CC19,CJ19,CQ19,CX19,DE19,DL19,DS19,DZ19,EG19,EN19,EU19,FB19,FI19,FP19),7))/3</f>
        <v>2.1666666666666665</v>
      </c>
      <c r="L19" s="37">
        <f>(SMALL((S19,Z19,AG19,AN19,AU19,BB19,BI19,BP19,BW19,CD19,CK19,CR19,CY19,DF19,DM19,DT19,EA19,EH19,EO19,EV19,FC19,FJ19,FQ19),5)+SMALL((S19,Z19,AG19,AN19,AU19,BB19,BI19,BP19,BW19,CD19,CK19,CR19,CY19,DF19,DM19,DT19,EA19,EH19,EO19,EV19,FC19,FJ19,FQ19),6)+SMALL((S19,Z19,AG19,AN19,AU19,BB19,BI19,BP19,BW19,CD19,CK19,CR19,CY19,DF19,DM19,DT19,EA19,EH19,EO19,EV19,FC19,FJ19,FQ19),7))/3</f>
        <v>4.333333333333333</v>
      </c>
      <c r="M19" s="37">
        <f>(SMALL((T19,AA19,AH19,AO19,AV19,BC19,BJ19,BQ19,BX19,CE19,CL19,CS19,CZ19,DG19,DN19,DU19,EB19,EI19,EP19,EW19,FD19,FK19,FR19),5)+SMALL((T19,AA19,AH19,AO19,AV19,BC19,BJ19,BQ19,BX19,CE19,CL19,CS19,CZ19,DG19,DN19,DU19,EB19,EI19,EP19,EW19,FD19,FK19,FR19),6)+SMALL((T19,AA19,AH19,AO19,AV19,BC19,BJ19,BQ19,BX19,CE19,CL19,CS19,CZ19,DG19,DN19,DU19,EB19,EI19,EP19,EW19,FD19,FK19,FR19),7))/3</f>
        <v>6.666666666666667</v>
      </c>
      <c r="N19" s="37">
        <f>(SMALL((U19,AB19,AI19,AP19,AW19,BD19,BK19,BR19,BY19,CF19,CM19,CT19,DA19,DH19,DO19,DV19,EC19,EJ19,EQ19,EX19,FE19,FL19,FS19),5)+SMALL((U19,AB19,AI19,AP19,AW19,BD19,BK19,BR19,BY19,CF19,CM19,CT19,DA19,DH19,DO19,DV19,EC19,EJ19,EQ19,EX19,FE19,FL19,FS19),6)+SMALL((U19,AB19,AI19,AP19,AW19,BD19,BK19,BR19,BY19,CF19,CM19,CT19,DA19,DH19,DO19,DV19,EC19,EJ19,EQ19,EX19,FE19,FL19,FS19),7))/3</f>
        <v>8.5</v>
      </c>
      <c r="O19" s="37">
        <f>(SMALL((V19,AC19,AJ19,AQ19,AX19,BE19,BL19,BS19,BZ19,CG19,CN19,CU19,DB19,DI19,DP19,DW19,ED19,EK19,ER19,EY19,FF19,FM19,FT19),5)+SMALL((V19,AC19,AJ19,AQ19,AX19,BE19,BL19,BS19,BZ19,CG19,CN19,CU19,DB19,DI19,DP19,DW19,ED19,EK19,ER19,EY19,FF19,FM19,FT19),6)+SMALL((V19,AC19,AJ19,AQ19,AX19,BE19,BL19,BS19,BZ19,CG19,CN19,CU19,DB19,DI19,DP19,DW19,ED19,EK19,ER19,EY19,FF19,FM19,FT19),7))/3</f>
        <v>14</v>
      </c>
      <c r="Q19" s="596">
        <v>0.5</v>
      </c>
      <c r="R19" s="596">
        <v>1</v>
      </c>
      <c r="S19" s="596">
        <v>1.5</v>
      </c>
      <c r="T19" s="596">
        <v>2.5</v>
      </c>
      <c r="U19" s="596">
        <v>5</v>
      </c>
      <c r="V19" s="596">
        <v>10</v>
      </c>
      <c r="X19" s="592">
        <v>2</v>
      </c>
      <c r="Y19" s="592">
        <v>4</v>
      </c>
      <c r="Z19" s="592">
        <v>6</v>
      </c>
      <c r="AA19" s="592">
        <v>8</v>
      </c>
      <c r="AB19" s="592">
        <v>11</v>
      </c>
      <c r="AC19" s="592">
        <v>15</v>
      </c>
      <c r="AE19" s="37">
        <v>8</v>
      </c>
      <c r="AF19" s="37">
        <v>8</v>
      </c>
      <c r="AG19" s="37">
        <v>14</v>
      </c>
      <c r="AH19" s="37">
        <v>14</v>
      </c>
      <c r="AI19" s="37">
        <v>20</v>
      </c>
      <c r="AJ19" s="37">
        <v>25</v>
      </c>
      <c r="AL19" s="37">
        <v>2.7</v>
      </c>
      <c r="AM19" s="37">
        <v>5.4</v>
      </c>
      <c r="AN19" s="37">
        <v>10.8</v>
      </c>
      <c r="AO19" s="37">
        <v>18</v>
      </c>
      <c r="AP19" s="37">
        <v>27</v>
      </c>
      <c r="AQ19" s="37">
        <v>36</v>
      </c>
      <c r="AS19" s="37">
        <v>5</v>
      </c>
      <c r="AT19" s="37">
        <v>8</v>
      </c>
      <c r="AU19" s="37">
        <v>10</v>
      </c>
      <c r="AV19" s="37">
        <v>20</v>
      </c>
      <c r="AW19" s="37">
        <v>35</v>
      </c>
      <c r="AX19" s="37">
        <v>40</v>
      </c>
      <c r="AZ19" s="596">
        <v>2</v>
      </c>
      <c r="BA19" s="596">
        <v>4</v>
      </c>
      <c r="BB19" s="596">
        <v>5</v>
      </c>
      <c r="BC19" s="596">
        <v>7</v>
      </c>
      <c r="BD19" s="596">
        <v>8</v>
      </c>
      <c r="BE19" s="596">
        <v>12</v>
      </c>
      <c r="BG19" s="37">
        <v>1</v>
      </c>
      <c r="BH19" s="37">
        <v>2</v>
      </c>
      <c r="BI19" s="37">
        <v>6</v>
      </c>
      <c r="BJ19" s="37">
        <v>10</v>
      </c>
      <c r="BK19" s="37">
        <v>25</v>
      </c>
      <c r="BL19" s="37">
        <v>35</v>
      </c>
      <c r="BN19" s="145">
        <v>4</v>
      </c>
      <c r="BO19" s="145">
        <v>6</v>
      </c>
      <c r="BP19" s="145">
        <v>10</v>
      </c>
      <c r="BQ19" s="145">
        <v>20</v>
      </c>
      <c r="BR19" s="145">
        <v>40</v>
      </c>
      <c r="BS19" s="145">
        <v>50</v>
      </c>
      <c r="BU19" s="217">
        <v>5</v>
      </c>
      <c r="BV19" s="217">
        <v>6.5</v>
      </c>
      <c r="BW19" s="217">
        <v>12.5</v>
      </c>
      <c r="BX19" s="217">
        <v>17.5</v>
      </c>
      <c r="BY19" s="217">
        <v>20</v>
      </c>
      <c r="BZ19" s="217"/>
      <c r="CB19" s="237">
        <v>1.25</v>
      </c>
      <c r="CC19" s="237">
        <v>1.75</v>
      </c>
      <c r="CD19" s="237">
        <v>2.5</v>
      </c>
      <c r="CE19" s="237">
        <v>5</v>
      </c>
      <c r="CF19" s="237">
        <v>7.5</v>
      </c>
      <c r="CG19" s="237">
        <v>25</v>
      </c>
      <c r="CI19" s="297">
        <v>3</v>
      </c>
      <c r="CJ19" s="297">
        <v>4</v>
      </c>
      <c r="CK19" s="297">
        <v>5</v>
      </c>
      <c r="CL19" s="297">
        <v>8</v>
      </c>
      <c r="CM19" s="297">
        <v>10</v>
      </c>
      <c r="CN19" s="297">
        <v>15</v>
      </c>
      <c r="CP19" s="37">
        <v>1</v>
      </c>
      <c r="CQ19" s="37">
        <v>2.5</v>
      </c>
      <c r="CR19" s="37">
        <v>10</v>
      </c>
      <c r="CS19" s="37">
        <v>20</v>
      </c>
      <c r="CT19" s="37">
        <v>30</v>
      </c>
      <c r="CU19" s="37">
        <v>45</v>
      </c>
      <c r="CW19" s="323">
        <v>3</v>
      </c>
      <c r="CX19" s="323">
        <v>6</v>
      </c>
      <c r="CY19" s="323">
        <v>8</v>
      </c>
      <c r="CZ19" s="323">
        <v>15</v>
      </c>
      <c r="DA19" s="323">
        <v>22</v>
      </c>
      <c r="DB19" s="323"/>
      <c r="DD19" s="335">
        <v>3.5</v>
      </c>
      <c r="DE19" s="335">
        <v>6</v>
      </c>
      <c r="DF19" s="335">
        <v>12</v>
      </c>
      <c r="DG19" s="335">
        <v>18</v>
      </c>
      <c r="DH19" s="335">
        <v>30</v>
      </c>
      <c r="DI19" s="335">
        <v>45</v>
      </c>
      <c r="DK19" s="37">
        <v>2.4200000000000004</v>
      </c>
      <c r="DL19" s="37">
        <v>4.1140000000000008</v>
      </c>
      <c r="DM19" s="37">
        <v>6.9938000000000002</v>
      </c>
      <c r="DN19" s="37">
        <v>11.889460000000001</v>
      </c>
      <c r="DO19" s="37">
        <v>20.212081999999999</v>
      </c>
      <c r="DP19" s="37">
        <v>34.360539399999993</v>
      </c>
      <c r="DR19" s="400">
        <v>4.5</v>
      </c>
      <c r="DS19" s="400">
        <v>6</v>
      </c>
      <c r="DT19" s="400">
        <v>7.5</v>
      </c>
      <c r="DU19" s="400">
        <v>10.5</v>
      </c>
      <c r="DV19" s="400">
        <v>13.5</v>
      </c>
      <c r="DW19" s="400">
        <v>15</v>
      </c>
      <c r="DY19" s="411">
        <v>2</v>
      </c>
      <c r="DZ19" s="411">
        <v>5</v>
      </c>
      <c r="EA19" s="411">
        <v>8</v>
      </c>
      <c r="EB19" s="411">
        <v>10</v>
      </c>
      <c r="EC19" s="411">
        <v>12</v>
      </c>
      <c r="ED19" s="411">
        <v>18</v>
      </c>
      <c r="EF19" s="457">
        <v>3</v>
      </c>
      <c r="EG19" s="457">
        <v>6</v>
      </c>
      <c r="EH19" s="457">
        <v>12</v>
      </c>
      <c r="EI19" s="457">
        <v>20</v>
      </c>
      <c r="EJ19" s="457">
        <v>35</v>
      </c>
      <c r="EK19" s="457">
        <v>50</v>
      </c>
      <c r="EM19" s="597">
        <v>8</v>
      </c>
      <c r="EN19" s="597">
        <v>16</v>
      </c>
      <c r="EO19" s="597">
        <v>32</v>
      </c>
      <c r="EP19" s="597">
        <v>70</v>
      </c>
      <c r="EQ19" s="597">
        <v>140</v>
      </c>
      <c r="ER19" s="597">
        <v>280</v>
      </c>
      <c r="ET19" s="506">
        <v>2</v>
      </c>
      <c r="EU19" s="506">
        <v>2</v>
      </c>
      <c r="EV19" s="506">
        <v>2</v>
      </c>
      <c r="EW19" s="506">
        <v>3</v>
      </c>
      <c r="EX19" s="506">
        <v>5</v>
      </c>
      <c r="EY19" s="506">
        <v>12</v>
      </c>
      <c r="FA19" s="596">
        <v>0.2</v>
      </c>
      <c r="FB19" s="596">
        <v>0.5</v>
      </c>
      <c r="FC19" s="596">
        <v>1</v>
      </c>
      <c r="FD19" s="596">
        <v>2</v>
      </c>
      <c r="FE19" s="596">
        <v>5</v>
      </c>
      <c r="FF19" s="596">
        <v>10</v>
      </c>
      <c r="FH19" s="596">
        <v>2</v>
      </c>
      <c r="FI19" s="596">
        <v>2</v>
      </c>
      <c r="FJ19" s="596">
        <v>3</v>
      </c>
      <c r="FK19" s="596">
        <v>4</v>
      </c>
      <c r="FL19" s="596">
        <v>6</v>
      </c>
      <c r="FM19" s="596">
        <v>8</v>
      </c>
      <c r="FO19" s="597">
        <v>10</v>
      </c>
      <c r="FP19" s="597">
        <v>25</v>
      </c>
      <c r="FQ19" s="597">
        <v>70</v>
      </c>
      <c r="FR19" s="597">
        <v>160</v>
      </c>
      <c r="FS19" s="570"/>
      <c r="FT19" s="570"/>
    </row>
    <row r="20" spans="1:176" x14ac:dyDescent="0.3">
      <c r="A20" s="613"/>
      <c r="B20" s="3"/>
      <c r="C20" s="3"/>
      <c r="D20" s="3"/>
      <c r="E20" s="3">
        <v>-10</v>
      </c>
      <c r="F20" s="3"/>
      <c r="G20" s="3"/>
      <c r="H20" s="3"/>
      <c r="J20" s="38">
        <f>(SMALL((Q20,X20,AE20,AL20,AS20,AZ20,BG20,BN20,BU20,CB20,CI20,CP20,CW20,DD20,DK20,DR20,DY20,EF20,EM20,ET20,FA20,FH20,FO20),5)+SMALL((Q20,X20,AE20,AL20,AS20,AZ20,BG20,BN20,BU20,CB20,CI20,CP20,CW20,DD20,DK20,DR20,DY20,EF20,EM20,ET20,FA20,FH20,FO20),6)+SMALL((Q20,X20,AE20,AL20,AS20,AZ20,BG20,BN20,BU20,CB20,CI20,CP20,CW20,DD20,DK20,DR20,DY20,EF20,EM20,ET20,FA20,FH20,FO20),7))/3</f>
        <v>2</v>
      </c>
      <c r="K20" s="38">
        <f>(SMALL((R20,Y20,AF20,AM20,AT20,BA20,BH20,BO20,BV20,CC20,CJ20,CQ20,CX20,DE20,DL20,DS20,DZ20,EG20,EN20,EU20,FB20,FI20,FP20),5)+SMALL((R20,Y20,AF20,AM20,AT20,BA20,BH20,BO20,BV20,CC20,CJ20,CQ20,CX20,DE20,DL20,DS20,DZ20,EG20,EN20,EU20,FB20,FI20,FP20),6)+SMALL((R20,Y20,AF20,AM20,AT20,BA20,BH20,BO20,BV20,CC20,CJ20,CQ20,CX20,DE20,DL20,DS20,DZ20,EG20,EN20,EU20,FB20,FI20,FP20),7))/3</f>
        <v>2.6666666666666665</v>
      </c>
      <c r="L20" s="38">
        <f>(SMALL((S20,Z20,AG20,AN20,AU20,BB20,BI20,BP20,BW20,CD20,CK20,CR20,CY20,DF20,DM20,DT20,EA20,EH20,EO20,EV20,FC20,FJ20,FQ20),5)+SMALL((S20,Z20,AG20,AN20,AU20,BB20,BI20,BP20,BW20,CD20,CK20,CR20,CY20,DF20,DM20,DT20,EA20,EH20,EO20,EV20,FC20,FJ20,FQ20),6)+SMALL((S20,Z20,AG20,AN20,AU20,BB20,BI20,BP20,BW20,CD20,CK20,CR20,CY20,DF20,DM20,DT20,EA20,EH20,EO20,EV20,FC20,FJ20,FQ20),7))/3</f>
        <v>4.666666666666667</v>
      </c>
      <c r="M20" s="38">
        <f>(SMALL((T20,AA20,AH20,AO20,AV20,BC20,BJ20,BQ20,BX20,CE20,CL20,CS20,CZ20,DG20,DN20,DU20,EB20,EI20,EP20,EW20,FD20,FK20,FR20),5)+SMALL((T20,AA20,AH20,AO20,AV20,BC20,BJ20,BQ20,BX20,CE20,CL20,CS20,CZ20,DG20,DN20,DU20,EB20,EI20,EP20,EW20,FD20,FK20,FR20),6)+SMALL((T20,AA20,AH20,AO20,AV20,BC20,BJ20,BQ20,BX20,CE20,CL20,CS20,CZ20,DG20,DN20,DU20,EB20,EI20,EP20,EW20,FD20,FK20,FR20),7))/3</f>
        <v>6.666666666666667</v>
      </c>
      <c r="N20" s="38">
        <f>(SMALL((U20,AB20,AI20,AP20,AW20,BD20,BK20,BR20,BY20,CF20,CM20,CT20,DA20,DH20,DO20,DV20,EC20,EJ20,EQ20,EX20,FE20,FL20,FS20),5)+SMALL((U20,AB20,AI20,AP20,AW20,BD20,BK20,BR20,BY20,CF20,CM20,CT20,DA20,DH20,DO20,DV20,EC20,EJ20,EQ20,EX20,FE20,FL20,FS20),6)+SMALL((U20,AB20,AI20,AP20,AW20,BD20,BK20,BR20,BY20,CF20,CM20,CT20,DA20,DH20,DO20,DV20,EC20,EJ20,EQ20,EX20,FE20,FL20,FS20),7))/3</f>
        <v>8.8333333333333339</v>
      </c>
      <c r="O20" s="38">
        <f>(SMALL((V20,AC20,AJ20,AQ20,AX20,BE20,BL20,BS20,BZ20,CG20,CN20,CU20,DB20,DI20,DP20,DW20,ED20,EK20,ER20,EY20,FF20,FM20,FT20),5)+SMALL((V20,AC20,AJ20,AQ20,AX20,BE20,BL20,BS20,BZ20,CG20,CN20,CU20,DB20,DI20,DP20,DW20,ED20,EK20,ER20,EY20,FF20,FM20,FT20),6)+SMALL((V20,AC20,AJ20,AQ20,AX20,BE20,BL20,BS20,BZ20,CG20,CN20,CU20,DB20,DI20,DP20,DW20,ED20,EK20,ER20,EY20,FF20,FM20,FT20),7))/3</f>
        <v>14.666666666666666</v>
      </c>
      <c r="Q20" s="596">
        <v>0.5</v>
      </c>
      <c r="R20" s="596">
        <v>1</v>
      </c>
      <c r="S20" s="596">
        <v>1.5</v>
      </c>
      <c r="T20" s="596">
        <v>2.5</v>
      </c>
      <c r="U20" s="596">
        <v>5</v>
      </c>
      <c r="V20" s="596">
        <v>10</v>
      </c>
      <c r="X20" s="593">
        <v>2</v>
      </c>
      <c r="Y20" s="593">
        <v>4</v>
      </c>
      <c r="Z20" s="593">
        <v>6</v>
      </c>
      <c r="AA20" s="593">
        <v>8</v>
      </c>
      <c r="AB20" s="593">
        <v>11</v>
      </c>
      <c r="AC20" s="593">
        <v>15</v>
      </c>
      <c r="AE20" s="38">
        <v>8</v>
      </c>
      <c r="AF20" s="38">
        <v>8</v>
      </c>
      <c r="AG20" s="38">
        <v>14</v>
      </c>
      <c r="AH20" s="38">
        <v>14</v>
      </c>
      <c r="AI20" s="38">
        <v>20</v>
      </c>
      <c r="AJ20" s="38">
        <v>25</v>
      </c>
      <c r="AL20" s="38">
        <v>2.7</v>
      </c>
      <c r="AM20" s="38">
        <v>5.4</v>
      </c>
      <c r="AN20" s="38">
        <v>10.8</v>
      </c>
      <c r="AO20" s="38">
        <v>18</v>
      </c>
      <c r="AP20" s="38">
        <v>27</v>
      </c>
      <c r="AQ20" s="38">
        <v>36</v>
      </c>
      <c r="AS20" s="38">
        <v>4</v>
      </c>
      <c r="AT20" s="38">
        <v>7</v>
      </c>
      <c r="AU20" s="38">
        <v>9</v>
      </c>
      <c r="AV20" s="38">
        <v>15</v>
      </c>
      <c r="AW20" s="38">
        <v>25</v>
      </c>
      <c r="AX20" s="38">
        <v>35</v>
      </c>
      <c r="AZ20" s="596">
        <v>2</v>
      </c>
      <c r="BA20" s="596">
        <v>4</v>
      </c>
      <c r="BB20" s="596">
        <v>5</v>
      </c>
      <c r="BC20" s="596">
        <v>7</v>
      </c>
      <c r="BD20" s="596">
        <v>8</v>
      </c>
      <c r="BE20" s="596">
        <v>12</v>
      </c>
      <c r="BG20" s="38">
        <v>2</v>
      </c>
      <c r="BH20" s="38">
        <v>3</v>
      </c>
      <c r="BI20" s="38">
        <v>6</v>
      </c>
      <c r="BJ20" s="38">
        <v>12</v>
      </c>
      <c r="BK20" s="38">
        <v>30</v>
      </c>
      <c r="BL20" s="38">
        <v>45</v>
      </c>
      <c r="BN20" s="146">
        <v>4</v>
      </c>
      <c r="BO20" s="146">
        <v>6</v>
      </c>
      <c r="BP20" s="146">
        <v>10</v>
      </c>
      <c r="BQ20" s="146">
        <v>20</v>
      </c>
      <c r="BR20" s="146">
        <v>40</v>
      </c>
      <c r="BS20" s="146">
        <v>50</v>
      </c>
      <c r="BU20" s="218">
        <v>7</v>
      </c>
      <c r="BV20" s="218">
        <v>9.1</v>
      </c>
      <c r="BW20" s="218">
        <v>17.5</v>
      </c>
      <c r="BX20" s="218">
        <v>24.5</v>
      </c>
      <c r="BY20" s="218">
        <v>28</v>
      </c>
      <c r="BZ20" s="218"/>
      <c r="CB20" s="238">
        <v>1.25</v>
      </c>
      <c r="CC20" s="238">
        <v>1.75</v>
      </c>
      <c r="CD20" s="238">
        <v>2.5</v>
      </c>
      <c r="CE20" s="238">
        <v>5</v>
      </c>
      <c r="CF20" s="238">
        <v>7.5</v>
      </c>
      <c r="CG20" s="238">
        <v>25</v>
      </c>
      <c r="CI20" s="298">
        <v>3</v>
      </c>
      <c r="CJ20" s="298">
        <v>4</v>
      </c>
      <c r="CK20" s="298">
        <v>8</v>
      </c>
      <c r="CL20" s="298">
        <v>10</v>
      </c>
      <c r="CM20" s="298">
        <v>15</v>
      </c>
      <c r="CN20" s="298">
        <v>20</v>
      </c>
      <c r="CP20" s="38">
        <v>1</v>
      </c>
      <c r="CQ20" s="38">
        <v>3</v>
      </c>
      <c r="CR20" s="38">
        <v>12</v>
      </c>
      <c r="CS20" s="38">
        <v>20</v>
      </c>
      <c r="CT20" s="38">
        <v>35</v>
      </c>
      <c r="CU20" s="38">
        <v>55</v>
      </c>
      <c r="CW20" s="324">
        <v>3</v>
      </c>
      <c r="CX20" s="324">
        <v>6</v>
      </c>
      <c r="CY20" s="324">
        <v>8</v>
      </c>
      <c r="CZ20" s="324">
        <v>15</v>
      </c>
      <c r="DA20" s="324">
        <v>22</v>
      </c>
      <c r="DB20" s="324"/>
      <c r="DD20" s="336">
        <v>3.5</v>
      </c>
      <c r="DE20" s="336">
        <v>6</v>
      </c>
      <c r="DF20" s="336">
        <v>12</v>
      </c>
      <c r="DG20" s="336">
        <v>18</v>
      </c>
      <c r="DH20" s="336">
        <v>30</v>
      </c>
      <c r="DI20" s="336">
        <v>45</v>
      </c>
      <c r="DK20" s="38">
        <v>2.6620000000000008</v>
      </c>
      <c r="DL20" s="38">
        <v>4.5254000000000012</v>
      </c>
      <c r="DM20" s="38">
        <v>7.6931800000000008</v>
      </c>
      <c r="DN20" s="38">
        <v>13.078406000000003</v>
      </c>
      <c r="DO20" s="38">
        <v>22.233290199999999</v>
      </c>
      <c r="DP20" s="38">
        <v>37.796593339999994</v>
      </c>
      <c r="DR20" s="401">
        <v>4.5</v>
      </c>
      <c r="DS20" s="401">
        <v>6</v>
      </c>
      <c r="DT20" s="401">
        <v>7.5</v>
      </c>
      <c r="DU20" s="401">
        <v>10.5</v>
      </c>
      <c r="DV20" s="401">
        <v>13.5</v>
      </c>
      <c r="DW20" s="401">
        <v>15</v>
      </c>
      <c r="DY20" s="412">
        <v>2</v>
      </c>
      <c r="DZ20" s="412">
        <v>5</v>
      </c>
      <c r="EA20" s="412">
        <v>8</v>
      </c>
      <c r="EB20" s="412">
        <v>12</v>
      </c>
      <c r="EC20" s="412">
        <v>16</v>
      </c>
      <c r="ED20" s="412">
        <v>25</v>
      </c>
      <c r="EF20" s="458">
        <v>3</v>
      </c>
      <c r="EG20" s="458">
        <v>6</v>
      </c>
      <c r="EH20" s="458">
        <v>12</v>
      </c>
      <c r="EI20" s="458">
        <v>20</v>
      </c>
      <c r="EJ20" s="458">
        <v>35</v>
      </c>
      <c r="EK20" s="458">
        <v>50</v>
      </c>
      <c r="EM20" s="597">
        <v>9</v>
      </c>
      <c r="EN20" s="597">
        <v>18</v>
      </c>
      <c r="EO20" s="597">
        <v>36</v>
      </c>
      <c r="EP20" s="597">
        <v>75</v>
      </c>
      <c r="EQ20" s="597">
        <v>150</v>
      </c>
      <c r="ER20" s="597">
        <v>300</v>
      </c>
      <c r="ET20" s="507">
        <v>2</v>
      </c>
      <c r="EU20" s="507">
        <v>2</v>
      </c>
      <c r="EV20" s="507">
        <v>2</v>
      </c>
      <c r="EW20" s="507">
        <v>3</v>
      </c>
      <c r="EX20" s="507">
        <v>5</v>
      </c>
      <c r="EY20" s="507">
        <v>14</v>
      </c>
      <c r="FA20" s="596">
        <v>0.2</v>
      </c>
      <c r="FB20" s="596">
        <v>0.5</v>
      </c>
      <c r="FC20" s="596">
        <v>1</v>
      </c>
      <c r="FD20" s="596">
        <v>2</v>
      </c>
      <c r="FE20" s="596">
        <v>5</v>
      </c>
      <c r="FF20" s="596">
        <v>10</v>
      </c>
      <c r="FH20" s="596">
        <v>2</v>
      </c>
      <c r="FI20" s="596">
        <v>2</v>
      </c>
      <c r="FJ20" s="596">
        <v>3</v>
      </c>
      <c r="FK20" s="596">
        <v>4</v>
      </c>
      <c r="FL20" s="596">
        <v>6</v>
      </c>
      <c r="FM20" s="596">
        <v>8</v>
      </c>
      <c r="FO20" s="597">
        <v>10</v>
      </c>
      <c r="FP20" s="597">
        <v>25</v>
      </c>
      <c r="FQ20" s="597">
        <v>70</v>
      </c>
      <c r="FR20" s="597">
        <v>160</v>
      </c>
      <c r="FS20" s="570"/>
      <c r="FT20" s="570"/>
    </row>
    <row r="21" spans="1:176" x14ac:dyDescent="0.3">
      <c r="A21" s="613"/>
      <c r="B21" s="2"/>
      <c r="C21" s="2"/>
      <c r="D21" s="2"/>
      <c r="E21" s="2"/>
      <c r="F21" s="2">
        <v>-10</v>
      </c>
      <c r="G21" s="2"/>
      <c r="H21" s="2"/>
      <c r="J21" s="37">
        <f>(SMALL((Q21,X21,AE21,AL21,AS21,AZ21,BG21,BN21,BU21,CB21,CI21,CP21,CW21,DD21,DK21,DR21,DY21,EF21,EM21,ET21,FA21,FH21,FO21),5)+SMALL((Q21,X21,AE21,AL21,AS21,AZ21,BG21,BN21,BU21,CB21,CI21,CP21,CW21,DD21,DK21,DR21,DY21,EF21,EM21,ET21,FA21,FH21,FO21),6)+SMALL((Q21,X21,AE21,AL21,AS21,AZ21,BG21,BN21,BU21,CB21,CI21,CP21,CW21,DD21,DK21,DR21,DY21,EF21,EM21,ET21,FA21,FH21,FO21),7))/3</f>
        <v>2</v>
      </c>
      <c r="K21" s="37">
        <f>(SMALL((R21,Y21,AF21,AM21,AT21,BA21,BH21,BO21,BV21,CC21,CJ21,CQ21,CX21,DE21,DL21,DS21,DZ21,EG21,EN21,EU21,FB21,FI21,FP21),5)+SMALL((R21,Y21,AF21,AM21,AT21,BA21,BH21,BO21,BV21,CC21,CJ21,CQ21,CX21,DE21,DL21,DS21,DZ21,EG21,EN21,EU21,FB21,FI21,FP21),6)+SMALL((R21,Y21,AF21,AM21,AT21,BA21,BH21,BO21,BV21,CC21,CJ21,CQ21,CX21,DE21,DL21,DS21,DZ21,EG21,EN21,EU21,FB21,FI21,FP21),7))/3</f>
        <v>2.6999999999999997</v>
      </c>
      <c r="L21" s="37">
        <f>(SMALL((S21,Z21,AG21,AN21,AU21,BB21,BI21,BP21,BW21,CD21,CK21,CR21,CY21,DF21,DM21,DT21,EA21,EH21,EO21,EV21,FC21,FJ21,FQ21),5)+SMALL((S21,Z21,AG21,AN21,AU21,BB21,BI21,BP21,BW21,CD21,CK21,CR21,CY21,DF21,DM21,DT21,EA21,EH21,EO21,EV21,FC21,FJ21,FQ21),6)+SMALL((S21,Z21,AG21,AN21,AU21,BB21,BI21,BP21,BW21,CD21,CK21,CR21,CY21,DF21,DM21,DT21,EA21,EH21,EO21,EV21,FC21,FJ21,FQ21),7))/3</f>
        <v>4.666666666666667</v>
      </c>
      <c r="M21" s="37">
        <f>(SMALL((T21,AA21,AH21,AO21,AV21,BC21,BJ21,BQ21,BX21,CE21,CL21,CS21,CZ21,DG21,DN21,DU21,EB21,EI21,EP21,EW21,FD21,FK21,FR21),5)+SMALL((T21,AA21,AH21,AO21,AV21,BC21,BJ21,BQ21,BX21,CE21,CL21,CS21,CZ21,DG21,DN21,DU21,EB21,EI21,EP21,EW21,FD21,FK21,FR21),6)+SMALL((T21,AA21,AH21,AO21,AV21,BC21,BJ21,BQ21,BX21,CE21,CL21,CS21,CZ21,DG21,DN21,DU21,EB21,EI21,EP21,EW21,FD21,FK21,FR21),7))/3</f>
        <v>7.833333333333333</v>
      </c>
      <c r="N21" s="37">
        <f>(SMALL((U21,AB21,AI21,AP21,AW21,BD21,BK21,BR21,BY21,CF21,CM21,CT21,DA21,DH21,DO21,DV21,EC21,EJ21,EQ21,EX21,FE21,FL21,FS21),5)+SMALL((U21,AB21,AI21,AP21,AW21,BD21,BK21,BR21,BY21,CF21,CM21,CT21,DA21,DH21,DO21,DV21,EC21,EJ21,EQ21,EX21,FE21,FL21,FS21),6)+SMALL((U21,AB21,AI21,AP21,AW21,BD21,BK21,BR21,BY21,CF21,CM21,CT21,DA21,DH21,DO21,DV21,EC21,EJ21,EQ21,EX21,FE21,FL21,FS21),7))/3</f>
        <v>10.166666666666666</v>
      </c>
      <c r="O21" s="37">
        <f>(SMALL((V21,AC21,AJ21,AQ21,AX21,BE21,BL21,BS21,BZ21,CG21,CN21,CU21,DB21,DI21,DP21,DW21,ED21,EK21,ER21,EY21,FF21,FM21,FT21),5)+SMALL((V21,AC21,AJ21,AQ21,AX21,BE21,BL21,BS21,BZ21,CG21,CN21,CU21,DB21,DI21,DP21,DW21,ED21,EK21,ER21,EY21,FF21,FM21,FT21),6)+SMALL((V21,AC21,AJ21,AQ21,AX21,BE21,BL21,BS21,BZ21,CG21,CN21,CU21,DB21,DI21,DP21,DW21,ED21,EK21,ER21,EY21,FF21,FM21,FT21),7))/3</f>
        <v>16.666666666666668</v>
      </c>
      <c r="Q21" s="596">
        <v>0.5</v>
      </c>
      <c r="R21" s="596">
        <v>1</v>
      </c>
      <c r="S21" s="596">
        <v>1.5</v>
      </c>
      <c r="T21" s="596">
        <v>2.5</v>
      </c>
      <c r="U21" s="596">
        <v>5</v>
      </c>
      <c r="V21" s="596">
        <v>10</v>
      </c>
      <c r="X21" s="592">
        <v>4</v>
      </c>
      <c r="Y21" s="592">
        <v>8</v>
      </c>
      <c r="Z21" s="592">
        <v>10</v>
      </c>
      <c r="AA21" s="592">
        <v>12</v>
      </c>
      <c r="AB21" s="592">
        <v>15</v>
      </c>
      <c r="AC21" s="592">
        <v>19</v>
      </c>
      <c r="AE21" s="37">
        <v>10</v>
      </c>
      <c r="AF21" s="37">
        <v>13</v>
      </c>
      <c r="AG21" s="37">
        <v>16</v>
      </c>
      <c r="AH21" s="37">
        <v>19</v>
      </c>
      <c r="AI21" s="37">
        <v>22</v>
      </c>
      <c r="AJ21" s="37">
        <v>25</v>
      </c>
      <c r="AL21" s="37">
        <v>2.7</v>
      </c>
      <c r="AM21" s="37">
        <v>5.4</v>
      </c>
      <c r="AN21" s="37">
        <v>10.8</v>
      </c>
      <c r="AO21" s="37">
        <v>18</v>
      </c>
      <c r="AP21" s="37">
        <v>27</v>
      </c>
      <c r="AQ21" s="37">
        <v>36</v>
      </c>
      <c r="AS21" s="37">
        <v>4</v>
      </c>
      <c r="AT21" s="37">
        <v>7</v>
      </c>
      <c r="AU21" s="37">
        <v>8</v>
      </c>
      <c r="AV21" s="37">
        <v>13</v>
      </c>
      <c r="AW21" s="37">
        <v>20</v>
      </c>
      <c r="AX21" s="37">
        <v>30</v>
      </c>
      <c r="AZ21" s="596">
        <v>2</v>
      </c>
      <c r="BA21" s="596">
        <v>4</v>
      </c>
      <c r="BB21" s="596">
        <v>5</v>
      </c>
      <c r="BC21" s="596">
        <v>7</v>
      </c>
      <c r="BD21" s="596">
        <v>8</v>
      </c>
      <c r="BE21" s="596">
        <v>12</v>
      </c>
      <c r="BG21" s="37">
        <v>2</v>
      </c>
      <c r="BH21" s="37">
        <v>3</v>
      </c>
      <c r="BI21" s="37">
        <v>6</v>
      </c>
      <c r="BJ21" s="37">
        <v>12</v>
      </c>
      <c r="BK21" s="37">
        <v>30</v>
      </c>
      <c r="BL21" s="37">
        <v>45</v>
      </c>
      <c r="BN21" s="145">
        <v>5</v>
      </c>
      <c r="BO21" s="145">
        <v>7</v>
      </c>
      <c r="BP21" s="145">
        <v>10</v>
      </c>
      <c r="BQ21" s="145">
        <v>20</v>
      </c>
      <c r="BR21" s="145">
        <v>40</v>
      </c>
      <c r="BS21" s="145">
        <v>50</v>
      </c>
      <c r="BU21" s="217">
        <v>8</v>
      </c>
      <c r="BV21" s="217">
        <v>10.4</v>
      </c>
      <c r="BW21" s="217">
        <v>20</v>
      </c>
      <c r="BX21" s="217">
        <v>28</v>
      </c>
      <c r="BY21" s="217">
        <v>32</v>
      </c>
      <c r="BZ21" s="217"/>
      <c r="CB21" s="237">
        <v>1.5</v>
      </c>
      <c r="CC21" s="237">
        <v>2.0999999999999996</v>
      </c>
      <c r="CD21" s="237">
        <v>3</v>
      </c>
      <c r="CE21" s="237">
        <v>6</v>
      </c>
      <c r="CF21" s="237">
        <v>9</v>
      </c>
      <c r="CG21" s="237">
        <v>30</v>
      </c>
      <c r="CI21" s="297">
        <v>3</v>
      </c>
      <c r="CJ21" s="297">
        <v>4</v>
      </c>
      <c r="CK21" s="297">
        <v>9</v>
      </c>
      <c r="CL21" s="297">
        <v>12</v>
      </c>
      <c r="CM21" s="297">
        <v>18</v>
      </c>
      <c r="CN21" s="297">
        <v>25</v>
      </c>
      <c r="CP21" s="37">
        <v>1</v>
      </c>
      <c r="CQ21" s="37">
        <v>3</v>
      </c>
      <c r="CR21" s="37">
        <v>13</v>
      </c>
      <c r="CS21" s="37">
        <v>25</v>
      </c>
      <c r="CT21" s="37">
        <v>45</v>
      </c>
      <c r="CU21" s="37">
        <v>65</v>
      </c>
      <c r="CW21" s="323">
        <v>3</v>
      </c>
      <c r="CX21" s="323">
        <v>6</v>
      </c>
      <c r="CY21" s="323">
        <v>8</v>
      </c>
      <c r="CZ21" s="323">
        <v>15</v>
      </c>
      <c r="DA21" s="323">
        <v>22</v>
      </c>
      <c r="DB21" s="323"/>
      <c r="DD21" s="335">
        <v>3.5</v>
      </c>
      <c r="DE21" s="335">
        <v>6</v>
      </c>
      <c r="DF21" s="335">
        <v>14</v>
      </c>
      <c r="DG21" s="335">
        <v>20</v>
      </c>
      <c r="DH21" s="335">
        <v>32</v>
      </c>
      <c r="DI21" s="335">
        <v>48</v>
      </c>
      <c r="DK21" s="37">
        <v>2.9282000000000012</v>
      </c>
      <c r="DL21" s="37">
        <v>4.977940000000002</v>
      </c>
      <c r="DM21" s="37">
        <v>8.4624980000000019</v>
      </c>
      <c r="DN21" s="37">
        <v>14.386246600000005</v>
      </c>
      <c r="DO21" s="37">
        <v>24.45661922</v>
      </c>
      <c r="DP21" s="37">
        <v>41.576252673999996</v>
      </c>
      <c r="DR21" s="400">
        <v>4.5</v>
      </c>
      <c r="DS21" s="400">
        <v>6</v>
      </c>
      <c r="DT21" s="400">
        <v>7.5</v>
      </c>
      <c r="DU21" s="400">
        <v>10.5</v>
      </c>
      <c r="DV21" s="400">
        <v>13.5</v>
      </c>
      <c r="DW21" s="400">
        <v>15</v>
      </c>
      <c r="DY21" s="411">
        <v>2</v>
      </c>
      <c r="DZ21" s="411">
        <v>5</v>
      </c>
      <c r="EA21" s="411">
        <v>10</v>
      </c>
      <c r="EB21" s="411">
        <v>14</v>
      </c>
      <c r="EC21" s="411">
        <v>20</v>
      </c>
      <c r="ED21" s="411">
        <v>35</v>
      </c>
      <c r="EF21" s="457">
        <v>4</v>
      </c>
      <c r="EG21" s="457">
        <v>8</v>
      </c>
      <c r="EH21" s="457">
        <v>15</v>
      </c>
      <c r="EI21" s="457">
        <v>25</v>
      </c>
      <c r="EJ21" s="457">
        <v>40</v>
      </c>
      <c r="EK21" s="457">
        <v>55</v>
      </c>
      <c r="EM21" s="597">
        <v>10</v>
      </c>
      <c r="EN21" s="597">
        <v>20</v>
      </c>
      <c r="EO21" s="597">
        <v>40</v>
      </c>
      <c r="EP21" s="597">
        <v>85</v>
      </c>
      <c r="EQ21" s="597">
        <v>170</v>
      </c>
      <c r="ER21" s="597">
        <v>340</v>
      </c>
      <c r="ET21" s="506">
        <v>2</v>
      </c>
      <c r="EU21" s="506">
        <v>2</v>
      </c>
      <c r="EV21" s="506">
        <v>3</v>
      </c>
      <c r="EW21" s="506">
        <v>4</v>
      </c>
      <c r="EX21" s="506">
        <v>6</v>
      </c>
      <c r="EY21" s="506">
        <v>16</v>
      </c>
      <c r="FA21" s="596">
        <v>0.5</v>
      </c>
      <c r="FB21" s="596">
        <v>1</v>
      </c>
      <c r="FC21" s="596">
        <v>2</v>
      </c>
      <c r="FD21" s="596">
        <v>5</v>
      </c>
      <c r="FE21" s="596">
        <v>7</v>
      </c>
      <c r="FF21" s="596">
        <v>10</v>
      </c>
      <c r="FH21" s="596">
        <v>2</v>
      </c>
      <c r="FI21" s="596">
        <v>2</v>
      </c>
      <c r="FJ21" s="596">
        <v>3</v>
      </c>
      <c r="FK21" s="596">
        <v>4</v>
      </c>
      <c r="FL21" s="596">
        <v>5</v>
      </c>
      <c r="FM21" s="596">
        <v>7</v>
      </c>
      <c r="FO21" s="597">
        <v>10</v>
      </c>
      <c r="FP21" s="597">
        <v>25</v>
      </c>
      <c r="FQ21" s="597">
        <v>70</v>
      </c>
      <c r="FR21" s="597">
        <v>160</v>
      </c>
      <c r="FS21" s="570"/>
      <c r="FT21" s="570"/>
    </row>
    <row r="22" spans="1:176" ht="15.75" customHeight="1" x14ac:dyDescent="0.3">
      <c r="A22" s="613"/>
      <c r="B22" s="3"/>
      <c r="C22" s="3"/>
      <c r="D22" s="3"/>
      <c r="E22" s="3"/>
      <c r="F22" s="3"/>
      <c r="G22" s="3">
        <v>-10</v>
      </c>
      <c r="H22" s="3"/>
      <c r="J22" s="38">
        <f>(SMALL((Q22,X22,AE22,AL22,AS22,AZ22,BG22,BN22,BU22,CB22,CI22,CP22,CW22,DD22,DK22,DR22,DY22,EF22,EM22,ET22,FA22,FH22,FO22),5)+SMALL((Q22,X22,AE22,AL22,AS22,AZ22,BG22,BN22,BU22,CB22,CI22,CP22,CW22,DD22,DK22,DR22,DY22,EF22,EM22,ET22,FA22,FH22,FO22),6)+SMALL((Q22,X22,AE22,AL22,AS22,AZ22,BG22,BN22,BU22,CB22,CI22,CP22,CW22,DD22,DK22,DR22,DY22,EF22,EM22,ET22,FA22,FH22,FO22),7))/3</f>
        <v>2</v>
      </c>
      <c r="K22" s="38">
        <f>(SMALL((R22,Y22,AF22,AM22,AT22,BA22,BH22,BO22,BV22,CC22,CJ22,CQ22,CX22,DE22,DL22,DS22,DZ22,EG22,EN22,EU22,FB22,FI22,FP22),5)+SMALL((R22,Y22,AF22,AM22,AT22,BA22,BH22,BO22,BV22,CC22,CJ22,CQ22,CX22,DE22,DL22,DS22,DZ22,EG22,EN22,EU22,FB22,FI22,FP22),6)+SMALL((R22,Y22,AF22,AM22,AT22,BA22,BH22,BO22,BV22,CC22,CJ22,CQ22,CX22,DE22,DL22,DS22,DZ22,EG22,EN22,EU22,FB22,FI22,FP22),7))/3</f>
        <v>3.0333333333333332</v>
      </c>
      <c r="L22" s="38">
        <f>(SMALL((S22,Z22,AG22,AN22,AU22,BB22,BI22,BP22,BW22,CD22,CK22,CR22,CY22,DF22,DM22,DT22,EA22,EH22,EO22,EV22,FC22,FJ22,FQ22),5)+SMALL((S22,Z22,AG22,AN22,AU22,BB22,BI22,BP22,BW22,CD22,CK22,CR22,CY22,DF22,DM22,DT22,EA22,EH22,EO22,EV22,FC22,FJ22,FQ22),6)+SMALL((S22,Z22,AG22,AN22,AU22,BB22,BI22,BP22,BW22,CD22,CK22,CR22,CY22,DF22,DM22,DT22,EA22,EH22,EO22,EV22,FC22,FJ22,FQ22),7))/3</f>
        <v>4.666666666666667</v>
      </c>
      <c r="M22" s="38">
        <f>(SMALL((T22,AA22,AH22,AO22,AV22,BC22,BJ22,BQ22,BX22,CE22,CL22,CS22,CZ22,DG22,DN22,DU22,EB22,EI22,EP22,EW22,FD22,FK22,FR22),5)+SMALL((T22,AA22,AH22,AO22,AV22,BC22,BJ22,BQ22,BX22,CE22,CL22,CS22,CZ22,DG22,DN22,DU22,EB22,EI22,EP22,EW22,FD22,FK22,FR22),6)+SMALL((T22,AA22,AH22,AO22,AV22,BC22,BJ22,BQ22,BX22,CE22,CL22,CS22,CZ22,DG22,DN22,DU22,EB22,EI22,EP22,EW22,FD22,FK22,FR22),7))/3</f>
        <v>8.3333333333333339</v>
      </c>
      <c r="N22" s="38">
        <f>(SMALL((U22,AB22,AI22,AP22,AW22,BD22,BK22,BR22,BY22,CF22,CM22,CT22,DA22,DH22,DO22,DV22,EC22,EJ22,EQ22,EX22,FE22,FL22,FS22),5)+SMALL((U22,AB22,AI22,AP22,AW22,BD22,BK22,BR22,BY22,CF22,CM22,CT22,DA22,DH22,DO22,DV22,EC22,EJ22,EQ22,EX22,FE22,FL22,FS22),6)+SMALL((U22,AB22,AI22,AP22,AW22,BD22,BK22,BR22,BY22,CF22,CM22,CT22,DA22,DH22,DO22,DV22,EC22,EJ22,EQ22,EX22,FE22,FL22,FS22),7))/3</f>
        <v>11.666666666666666</v>
      </c>
      <c r="O22" s="38">
        <f>(SMALL((V22,AC22,AJ22,AQ22,AX22,BE22,BL22,BS22,BZ22,CG22,CN22,CU22,DB22,DI22,DP22,DW22,ED22,EK22,ER22,EY22,FF22,FM22,FT22),5)+SMALL((V22,AC22,AJ22,AQ22,AX22,BE22,BL22,BS22,BZ22,CG22,CN22,CU22,DB22,DI22,DP22,DW22,ED22,EK22,ER22,EY22,FF22,FM22,FT22),6)+SMALL((V22,AC22,AJ22,AQ22,AX22,BE22,BL22,BS22,BZ22,CG22,CN22,CU22,DB22,DI22,DP22,DW22,ED22,EK22,ER22,EY22,FF22,FM22,FT22),7))/3</f>
        <v>21.166666666666668</v>
      </c>
      <c r="Q22" s="596">
        <v>0.5</v>
      </c>
      <c r="R22" s="596">
        <v>1</v>
      </c>
      <c r="S22" s="596">
        <v>1.5</v>
      </c>
      <c r="T22" s="596">
        <v>2.5</v>
      </c>
      <c r="U22" s="596">
        <v>5</v>
      </c>
      <c r="V22" s="596">
        <v>10</v>
      </c>
      <c r="X22" s="593">
        <v>6</v>
      </c>
      <c r="Y22" s="593">
        <v>10</v>
      </c>
      <c r="Z22" s="593">
        <v>14</v>
      </c>
      <c r="AA22" s="593">
        <v>16</v>
      </c>
      <c r="AB22" s="593">
        <v>19</v>
      </c>
      <c r="AC22" s="593">
        <v>23</v>
      </c>
      <c r="AE22" s="38">
        <v>10</v>
      </c>
      <c r="AF22" s="38">
        <v>14</v>
      </c>
      <c r="AG22" s="38">
        <v>18</v>
      </c>
      <c r="AH22" s="38">
        <v>22</v>
      </c>
      <c r="AI22" s="38">
        <v>26</v>
      </c>
      <c r="AJ22" s="38">
        <v>30</v>
      </c>
      <c r="AL22" s="38">
        <v>2.7</v>
      </c>
      <c r="AM22" s="38">
        <v>5.4</v>
      </c>
      <c r="AN22" s="38">
        <v>10.8</v>
      </c>
      <c r="AO22" s="38">
        <v>18</v>
      </c>
      <c r="AP22" s="38">
        <v>27</v>
      </c>
      <c r="AQ22" s="38">
        <v>36</v>
      </c>
      <c r="AS22" s="38">
        <v>4</v>
      </c>
      <c r="AT22" s="38">
        <v>7</v>
      </c>
      <c r="AU22" s="38">
        <v>8</v>
      </c>
      <c r="AV22" s="38">
        <v>13</v>
      </c>
      <c r="AW22" s="38">
        <v>20</v>
      </c>
      <c r="AX22" s="38">
        <v>30</v>
      </c>
      <c r="AZ22" s="596">
        <v>2</v>
      </c>
      <c r="BA22" s="596">
        <v>4</v>
      </c>
      <c r="BB22" s="596">
        <v>5</v>
      </c>
      <c r="BC22" s="596">
        <v>7</v>
      </c>
      <c r="BD22" s="596">
        <v>8</v>
      </c>
      <c r="BE22" s="596">
        <v>12</v>
      </c>
      <c r="BG22" s="38">
        <v>2</v>
      </c>
      <c r="BH22" s="38">
        <v>3</v>
      </c>
      <c r="BI22" s="38">
        <v>6</v>
      </c>
      <c r="BJ22" s="38">
        <v>12</v>
      </c>
      <c r="BK22" s="38">
        <v>30</v>
      </c>
      <c r="BL22" s="38">
        <v>45</v>
      </c>
      <c r="BN22" s="146">
        <v>5</v>
      </c>
      <c r="BO22" s="146">
        <v>7</v>
      </c>
      <c r="BP22" s="146">
        <v>12</v>
      </c>
      <c r="BQ22" s="146">
        <v>24</v>
      </c>
      <c r="BR22" s="146">
        <v>45</v>
      </c>
      <c r="BS22" s="146">
        <v>50</v>
      </c>
      <c r="BU22" s="218">
        <v>10</v>
      </c>
      <c r="BV22" s="218">
        <v>13</v>
      </c>
      <c r="BW22" s="218">
        <v>25</v>
      </c>
      <c r="BX22" s="218">
        <v>35</v>
      </c>
      <c r="BY22" s="218">
        <v>40</v>
      </c>
      <c r="BZ22" s="218"/>
      <c r="CB22" s="238">
        <v>1.5</v>
      </c>
      <c r="CC22" s="238">
        <v>2.0999999999999996</v>
      </c>
      <c r="CD22" s="238">
        <v>3</v>
      </c>
      <c r="CE22" s="238">
        <v>6</v>
      </c>
      <c r="CF22" s="238">
        <v>9</v>
      </c>
      <c r="CG22" s="238">
        <v>30</v>
      </c>
      <c r="CI22" s="298">
        <v>4</v>
      </c>
      <c r="CJ22" s="298">
        <v>5</v>
      </c>
      <c r="CK22" s="298">
        <v>10</v>
      </c>
      <c r="CL22" s="298">
        <v>14</v>
      </c>
      <c r="CM22" s="298">
        <v>25</v>
      </c>
      <c r="CN22" s="298">
        <v>40</v>
      </c>
      <c r="CP22" s="38">
        <v>1.5</v>
      </c>
      <c r="CQ22" s="38">
        <v>4</v>
      </c>
      <c r="CR22" s="38">
        <v>16</v>
      </c>
      <c r="CS22" s="38">
        <v>25</v>
      </c>
      <c r="CT22" s="38">
        <v>45</v>
      </c>
      <c r="CU22" s="38">
        <v>65</v>
      </c>
      <c r="CW22" s="324">
        <v>3</v>
      </c>
      <c r="CX22" s="324">
        <v>6</v>
      </c>
      <c r="CY22" s="324">
        <v>8</v>
      </c>
      <c r="CZ22" s="324">
        <v>15</v>
      </c>
      <c r="DA22" s="324">
        <v>22</v>
      </c>
      <c r="DB22" s="324"/>
      <c r="DD22" s="336">
        <v>3.5</v>
      </c>
      <c r="DE22" s="336">
        <v>8</v>
      </c>
      <c r="DF22" s="336">
        <v>16</v>
      </c>
      <c r="DG22" s="336">
        <v>24</v>
      </c>
      <c r="DH22" s="336">
        <v>36</v>
      </c>
      <c r="DI22" s="336">
        <v>54</v>
      </c>
      <c r="DK22" s="38">
        <v>3.2210200000000015</v>
      </c>
      <c r="DL22" s="38">
        <v>5.4757340000000028</v>
      </c>
      <c r="DM22" s="38">
        <v>9.3087478000000026</v>
      </c>
      <c r="DN22" s="38">
        <v>15.824871260000007</v>
      </c>
      <c r="DO22" s="38">
        <v>26.902281142000003</v>
      </c>
      <c r="DP22" s="38">
        <v>45.733877941399996</v>
      </c>
      <c r="DR22" s="401">
        <v>6</v>
      </c>
      <c r="DS22" s="401">
        <v>7.5</v>
      </c>
      <c r="DT22" s="401">
        <v>10.5</v>
      </c>
      <c r="DU22" s="401">
        <v>13.5</v>
      </c>
      <c r="DV22" s="401">
        <v>18</v>
      </c>
      <c r="DW22" s="401">
        <v>22.5</v>
      </c>
      <c r="DY22" s="412">
        <v>3</v>
      </c>
      <c r="DZ22" s="412">
        <v>7</v>
      </c>
      <c r="EA22" s="412">
        <v>12</v>
      </c>
      <c r="EB22" s="412">
        <v>17</v>
      </c>
      <c r="EC22" s="412">
        <v>25</v>
      </c>
      <c r="ED22" s="412">
        <v>40</v>
      </c>
      <c r="EF22" s="458">
        <v>4</v>
      </c>
      <c r="EG22" s="458">
        <v>8</v>
      </c>
      <c r="EH22" s="458">
        <v>15</v>
      </c>
      <c r="EI22" s="458">
        <v>25</v>
      </c>
      <c r="EJ22" s="458">
        <v>40</v>
      </c>
      <c r="EK22" s="458">
        <v>55</v>
      </c>
      <c r="EM22" s="597">
        <v>10</v>
      </c>
      <c r="EN22" s="597">
        <v>20</v>
      </c>
      <c r="EO22" s="597">
        <v>40</v>
      </c>
      <c r="EP22" s="597">
        <v>85</v>
      </c>
      <c r="EQ22" s="597">
        <v>170</v>
      </c>
      <c r="ER22" s="597">
        <v>340</v>
      </c>
      <c r="ET22" s="507">
        <v>2</v>
      </c>
      <c r="EU22" s="507">
        <v>2</v>
      </c>
      <c r="EV22" s="507">
        <v>3</v>
      </c>
      <c r="EW22" s="507">
        <v>4</v>
      </c>
      <c r="EX22" s="507">
        <v>7</v>
      </c>
      <c r="EY22" s="507">
        <v>18</v>
      </c>
      <c r="FA22" s="596">
        <v>0.5</v>
      </c>
      <c r="FB22" s="596">
        <v>1</v>
      </c>
      <c r="FC22" s="596">
        <v>2</v>
      </c>
      <c r="FD22" s="596">
        <v>5</v>
      </c>
      <c r="FE22" s="596">
        <v>7</v>
      </c>
      <c r="FF22" s="596">
        <v>10</v>
      </c>
      <c r="FH22" s="596">
        <v>2</v>
      </c>
      <c r="FI22" s="596">
        <v>2</v>
      </c>
      <c r="FJ22" s="596">
        <v>3</v>
      </c>
      <c r="FK22" s="596">
        <v>4</v>
      </c>
      <c r="FL22" s="596">
        <v>5</v>
      </c>
      <c r="FM22" s="596">
        <v>7</v>
      </c>
      <c r="FO22" s="597">
        <v>10</v>
      </c>
      <c r="FP22" s="597">
        <v>25</v>
      </c>
      <c r="FQ22" s="597">
        <v>70</v>
      </c>
      <c r="FR22" s="597">
        <v>160</v>
      </c>
      <c r="FS22" s="570"/>
      <c r="FT22" s="570"/>
    </row>
    <row r="23" spans="1:176" x14ac:dyDescent="0.3">
      <c r="A23" s="614"/>
      <c r="B23" s="2"/>
      <c r="C23" s="2"/>
      <c r="D23" s="2"/>
      <c r="E23" s="2"/>
      <c r="F23" s="2"/>
      <c r="G23" s="2"/>
      <c r="H23" s="2">
        <v>-10</v>
      </c>
      <c r="J23" s="37">
        <f>(SMALL((Q23,X23,AE23,AL23,AS23,AZ23,BG23,BN23,BU23,CB23,CI23,CP23,CW23,DD23,DK23,DR23,DY23,EF23,EM23,ET23,FA23,FH23,FO23),5)+SMALL((Q23,X23,AE23,AL23,AS23,AZ23,BG23,BN23,BU23,CB23,CI23,CP23,CW23,DD23,DK23,DR23,DY23,EF23,EM23,ET23,FA23,FH23,FO23),6)+SMALL((Q23,X23,AE23,AL23,AS23,AZ23,BG23,BN23,BU23,CB23,CI23,CP23,CW23,DD23,DK23,DR23,DY23,EF23,EM23,ET23,FA23,FH23,FO23),7))/3</f>
        <v>2.3333333333333335</v>
      </c>
      <c r="K23" s="37">
        <f>(SMALL((R23,Y23,AF23,AM23,AT23,BA23,BH23,BO23,BV23,CC23,CJ23,CQ23,CX23,DE23,DL23,DS23,DZ23,EG23,EN23,EU23,FB23,FI23,FP23),5)+SMALL((R23,Y23,AF23,AM23,AT23,BA23,BH23,BO23,BV23,CC23,CJ23,CQ23,CX23,DE23,DL23,DS23,DZ23,EG23,EN23,EU23,FB23,FI23,FP23),6)+SMALL((R23,Y23,AF23,AM23,AT23,BA23,BH23,BO23,BV23,CC23,CJ23,CQ23,CX23,DE23,DL23,DS23,DZ23,EG23,EN23,EU23,FB23,FI23,FP23),7))/3</f>
        <v>4</v>
      </c>
      <c r="L23" s="37">
        <f>(SMALL((S23,Z23,AG23,AN23,AU23,BB23,BI23,BP23,BW23,CD23,CK23,CR23,CY23,DF23,DM23,DT23,EA23,EH23,EO23,EV23,FC23,FJ23,FQ23),5)+SMALL((S23,Z23,AG23,AN23,AU23,BB23,BI23,BP23,BW23,CD23,CK23,CR23,CY23,DF23,DM23,DT23,EA23,EH23,EO23,EV23,FC23,FJ23,FQ23),6)+SMALL((S23,Z23,AG23,AN23,AU23,BB23,BI23,BP23,BW23,CD23,CK23,CR23,CY23,DF23,DM23,DT23,EA23,EH23,EO23,EV23,FC23,FJ23,FQ23),7))/3</f>
        <v>6.333333333333333</v>
      </c>
      <c r="M23" s="37">
        <f>(SMALL((T23,AA23,AH23,AO23,AV23,BC23,BJ23,BQ23,BX23,CE23,CL23,CS23,CZ23,DG23,DN23,DU23,EB23,EI23,EP23,EW23,FD23,FK23,FR23),5)+SMALL((T23,AA23,AH23,AO23,AV23,BC23,BJ23,BQ23,BX23,CE23,CL23,CS23,CZ23,DG23,DN23,DU23,EB23,EI23,EP23,EW23,FD23,FK23,FR23),6)+SMALL((T23,AA23,AH23,AO23,AV23,BC23,BJ23,BQ23,BX23,CE23,CL23,CS23,CZ23,DG23,DN23,DU23,EB23,EI23,EP23,EW23,FD23,FK23,FR23),7))/3</f>
        <v>10</v>
      </c>
      <c r="N23" s="37">
        <f>(SMALL((U23,AB23,AI23,AP23,AW23,BD23,BK23,BR23,BY23,CF23,CM23,CT23,DA23,DH23,DO23,DV23,EC23,EJ23,EQ23,EX23,FE23,FL23,FS23),5)+SMALL((U23,AB23,AI23,AP23,AW23,BD23,BK23,BR23,BY23,CF23,CM23,CT23,DA23,DH23,DO23,DV23,EC23,EJ23,EQ23,EX23,FE23,FL23,FS23),6)+SMALL((U23,AB23,AI23,AP23,AW23,BD23,BK23,BR23,BY23,CF23,CM23,CT23,DA23,DH23,DO23,DV23,EC23,EJ23,EQ23,EX23,FE23,FL23,FS23),7))/3</f>
        <v>14.333333333333334</v>
      </c>
      <c r="O23" s="37">
        <f>(SMALL((V23,AC23,AJ23,AQ23,AX23,BE23,BL23,BS23,BZ23,CG23,CN23,CU23,DB23,DI23,DP23,DW23,ED23,EK23,ER23,EY23,FF23,FM23,FT23),5)+SMALL((V23,AC23,AJ23,AQ23,AX23,BE23,BL23,BS23,BZ23,CG23,CN23,CU23,DB23,DI23,DP23,DW23,ED23,EK23,ER23,EY23,FF23,FM23,FT23),6)+SMALL((V23,AC23,AJ23,AQ23,AX23,BE23,BL23,BS23,BZ23,CG23,CN23,CU23,DB23,DI23,DP23,DW23,ED23,EK23,ER23,EY23,FF23,FM23,FT23),7))/3</f>
        <v>25</v>
      </c>
      <c r="Q23" s="596">
        <v>1</v>
      </c>
      <c r="R23" s="596">
        <v>2</v>
      </c>
      <c r="S23" s="596">
        <v>3</v>
      </c>
      <c r="T23" s="596">
        <v>5</v>
      </c>
      <c r="U23" s="596">
        <v>10</v>
      </c>
      <c r="V23" s="596">
        <v>15</v>
      </c>
      <c r="X23" s="592">
        <v>8</v>
      </c>
      <c r="Y23" s="592">
        <v>14</v>
      </c>
      <c r="Z23" s="592">
        <v>16</v>
      </c>
      <c r="AA23" s="592">
        <v>18</v>
      </c>
      <c r="AB23" s="592">
        <v>21</v>
      </c>
      <c r="AC23" s="592">
        <v>25</v>
      </c>
      <c r="AE23" s="37">
        <v>12</v>
      </c>
      <c r="AF23" s="37">
        <v>17</v>
      </c>
      <c r="AG23" s="37">
        <v>22</v>
      </c>
      <c r="AH23" s="37">
        <v>27</v>
      </c>
      <c r="AI23" s="37">
        <v>32</v>
      </c>
      <c r="AJ23" s="37">
        <v>37</v>
      </c>
      <c r="AL23" s="37">
        <v>3.6</v>
      </c>
      <c r="AM23" s="37">
        <v>8.1</v>
      </c>
      <c r="AN23" s="37">
        <v>16.2</v>
      </c>
      <c r="AO23" s="37">
        <v>21.6</v>
      </c>
      <c r="AP23" s="37">
        <v>36</v>
      </c>
      <c r="AQ23" s="37">
        <v>45</v>
      </c>
      <c r="AS23" s="37">
        <v>5</v>
      </c>
      <c r="AT23" s="37">
        <v>8</v>
      </c>
      <c r="AU23" s="37">
        <v>10</v>
      </c>
      <c r="AV23" s="37">
        <v>20</v>
      </c>
      <c r="AW23" s="37">
        <v>35</v>
      </c>
      <c r="AX23" s="37">
        <v>40</v>
      </c>
      <c r="AZ23" s="596">
        <v>3</v>
      </c>
      <c r="BA23" s="596">
        <v>5</v>
      </c>
      <c r="BB23" s="596">
        <v>7</v>
      </c>
      <c r="BC23" s="596">
        <v>8</v>
      </c>
      <c r="BD23" s="596">
        <v>9</v>
      </c>
      <c r="BE23" s="596">
        <v>13</v>
      </c>
      <c r="BG23" s="37">
        <v>2</v>
      </c>
      <c r="BH23" s="37">
        <v>4</v>
      </c>
      <c r="BI23" s="37">
        <v>7</v>
      </c>
      <c r="BJ23" s="37">
        <v>14</v>
      </c>
      <c r="BK23" s="37">
        <v>35</v>
      </c>
      <c r="BL23" s="37">
        <v>50</v>
      </c>
      <c r="BN23" s="145">
        <v>6</v>
      </c>
      <c r="BO23" s="145">
        <v>10</v>
      </c>
      <c r="BP23" s="145">
        <v>14</v>
      </c>
      <c r="BQ23" s="145">
        <v>28</v>
      </c>
      <c r="BR23" s="145">
        <v>50</v>
      </c>
      <c r="BS23" s="145">
        <v>50</v>
      </c>
      <c r="BU23" s="217">
        <v>10</v>
      </c>
      <c r="BV23" s="217">
        <v>13</v>
      </c>
      <c r="BW23" s="217">
        <v>25</v>
      </c>
      <c r="BX23" s="217">
        <v>35</v>
      </c>
      <c r="BY23" s="217">
        <v>40</v>
      </c>
      <c r="BZ23" s="217"/>
      <c r="CB23" s="237">
        <v>2</v>
      </c>
      <c r="CC23" s="237">
        <v>2.8</v>
      </c>
      <c r="CD23" s="237">
        <v>4</v>
      </c>
      <c r="CE23" s="237">
        <v>8</v>
      </c>
      <c r="CF23" s="237">
        <v>12</v>
      </c>
      <c r="CG23" s="237">
        <v>40</v>
      </c>
      <c r="CI23" s="297">
        <v>6</v>
      </c>
      <c r="CJ23" s="297">
        <v>8</v>
      </c>
      <c r="CK23" s="297">
        <v>15</v>
      </c>
      <c r="CL23" s="297">
        <v>25</v>
      </c>
      <c r="CM23" s="297">
        <v>40</v>
      </c>
      <c r="CN23" s="297">
        <v>50</v>
      </c>
      <c r="CP23" s="37">
        <v>2</v>
      </c>
      <c r="CQ23" s="37">
        <v>5</v>
      </c>
      <c r="CR23" s="37">
        <v>20</v>
      </c>
      <c r="CS23" s="37">
        <v>35</v>
      </c>
      <c r="CT23" s="37">
        <v>55</v>
      </c>
      <c r="CU23" s="37">
        <v>75</v>
      </c>
      <c r="CW23" s="323">
        <v>3</v>
      </c>
      <c r="CX23" s="323">
        <v>6</v>
      </c>
      <c r="CY23" s="323">
        <v>10</v>
      </c>
      <c r="CZ23" s="323">
        <v>18</v>
      </c>
      <c r="DA23" s="323">
        <v>25</v>
      </c>
      <c r="DB23" s="323"/>
      <c r="DD23" s="335">
        <v>3.5</v>
      </c>
      <c r="DE23" s="335">
        <v>10</v>
      </c>
      <c r="DF23" s="335">
        <v>20</v>
      </c>
      <c r="DG23" s="335">
        <v>30</v>
      </c>
      <c r="DH23" s="335">
        <v>44</v>
      </c>
      <c r="DI23" s="335">
        <v>66</v>
      </c>
      <c r="DK23" s="37">
        <v>3.5431220000000021</v>
      </c>
      <c r="DL23" s="37">
        <v>6.0233074000000038</v>
      </c>
      <c r="DM23" s="37">
        <v>10.239622580000004</v>
      </c>
      <c r="DN23" s="37">
        <v>17.407358386000009</v>
      </c>
      <c r="DO23" s="37">
        <v>29.592509256200007</v>
      </c>
      <c r="DP23" s="37">
        <v>50.30726573554</v>
      </c>
      <c r="DR23" s="400">
        <v>7.5</v>
      </c>
      <c r="DS23" s="400">
        <v>10.5</v>
      </c>
      <c r="DT23" s="400">
        <v>15</v>
      </c>
      <c r="DU23" s="400">
        <v>18</v>
      </c>
      <c r="DV23" s="400">
        <v>22.5</v>
      </c>
      <c r="DW23" s="400">
        <v>30</v>
      </c>
      <c r="DY23" s="411">
        <v>4</v>
      </c>
      <c r="DZ23" s="411">
        <v>9</v>
      </c>
      <c r="EA23" s="411">
        <v>16</v>
      </c>
      <c r="EB23" s="411">
        <v>19</v>
      </c>
      <c r="EC23" s="411">
        <v>30</v>
      </c>
      <c r="ED23" s="411">
        <v>45</v>
      </c>
      <c r="EF23" s="457">
        <v>5</v>
      </c>
      <c r="EG23" s="457">
        <v>10</v>
      </c>
      <c r="EH23" s="457">
        <v>20</v>
      </c>
      <c r="EI23" s="457">
        <v>30</v>
      </c>
      <c r="EJ23" s="457">
        <v>45</v>
      </c>
      <c r="EK23" s="457">
        <v>60</v>
      </c>
      <c r="EM23" s="597">
        <v>10</v>
      </c>
      <c r="EN23" s="597">
        <v>20</v>
      </c>
      <c r="EO23" s="597">
        <v>40</v>
      </c>
      <c r="EP23" s="597">
        <v>85</v>
      </c>
      <c r="EQ23" s="597">
        <v>170</v>
      </c>
      <c r="ER23" s="597">
        <v>340</v>
      </c>
      <c r="ET23" s="506">
        <v>2</v>
      </c>
      <c r="EU23" s="506">
        <v>2</v>
      </c>
      <c r="EV23" s="506">
        <v>3</v>
      </c>
      <c r="EW23" s="506">
        <v>4</v>
      </c>
      <c r="EX23" s="506">
        <v>8</v>
      </c>
      <c r="EY23" s="506">
        <v>20</v>
      </c>
      <c r="FA23" s="596">
        <v>2</v>
      </c>
      <c r="FB23" s="596">
        <v>3</v>
      </c>
      <c r="FC23" s="596">
        <v>5</v>
      </c>
      <c r="FD23" s="596">
        <v>7</v>
      </c>
      <c r="FE23" s="596">
        <v>10</v>
      </c>
      <c r="FF23" s="596">
        <v>15</v>
      </c>
      <c r="FH23" s="596">
        <v>3</v>
      </c>
      <c r="FI23" s="596">
        <v>3</v>
      </c>
      <c r="FJ23" s="596">
        <v>4</v>
      </c>
      <c r="FK23" s="596">
        <v>5</v>
      </c>
      <c r="FL23" s="596">
        <v>7</v>
      </c>
      <c r="FM23" s="596">
        <v>10</v>
      </c>
      <c r="FO23" s="597">
        <v>10</v>
      </c>
      <c r="FP23" s="597">
        <v>25</v>
      </c>
      <c r="FQ23" s="597">
        <v>70</v>
      </c>
      <c r="FR23" s="597">
        <v>160</v>
      </c>
      <c r="FS23" s="570"/>
      <c r="FT23" s="570"/>
    </row>
    <row r="24" spans="1:176" ht="15.75" customHeight="1" x14ac:dyDescent="0.3">
      <c r="J24" s="20"/>
      <c r="K24" s="20"/>
      <c r="L24" s="20"/>
      <c r="M24" s="20"/>
      <c r="N24" s="20"/>
      <c r="O24" s="20"/>
      <c r="Q24" s="136"/>
      <c r="R24" s="136"/>
      <c r="S24" s="136"/>
      <c r="T24" s="136"/>
      <c r="U24" s="136"/>
      <c r="V24" s="136"/>
      <c r="X24" s="153"/>
      <c r="Y24" s="153"/>
      <c r="Z24" s="153"/>
      <c r="AA24" s="153"/>
      <c r="AB24" s="153"/>
      <c r="AC24" s="153"/>
      <c r="AE24" s="27"/>
      <c r="AF24" s="27"/>
      <c r="AG24" s="27"/>
      <c r="AH24" s="27"/>
      <c r="AI24" s="27"/>
      <c r="AJ24" s="27"/>
      <c r="AL24" s="27"/>
      <c r="AM24" s="27"/>
      <c r="AN24" s="27"/>
      <c r="AO24" s="27"/>
      <c r="AP24" s="27"/>
      <c r="AQ24" s="27"/>
      <c r="AS24" s="27"/>
      <c r="AT24" s="27"/>
      <c r="AU24" s="27"/>
      <c r="AV24" s="27"/>
      <c r="AW24" s="27"/>
      <c r="AX24" s="27"/>
      <c r="AZ24" s="27"/>
      <c r="BA24" s="27"/>
      <c r="BB24" s="27"/>
      <c r="BC24" s="27"/>
      <c r="BD24" s="27"/>
      <c r="BE24" s="27"/>
      <c r="BG24" s="27"/>
      <c r="BH24" s="27"/>
      <c r="BI24" s="27"/>
      <c r="BJ24" s="27"/>
      <c r="BK24" s="27"/>
      <c r="BL24" s="27"/>
      <c r="BN24" s="140"/>
      <c r="BO24" s="140"/>
      <c r="BP24" s="140"/>
      <c r="BQ24" s="140"/>
      <c r="BR24" s="140"/>
      <c r="BS24" s="140"/>
      <c r="BU24" s="214"/>
      <c r="BV24" s="214"/>
      <c r="BW24" s="214"/>
      <c r="BX24" s="214"/>
      <c r="BY24" s="214"/>
      <c r="BZ24" s="214"/>
      <c r="CB24" s="234"/>
      <c r="CC24" s="234"/>
      <c r="CD24" s="234"/>
      <c r="CE24" s="234"/>
      <c r="CF24" s="234"/>
      <c r="CG24" s="234"/>
      <c r="CI24" s="294"/>
      <c r="CJ24" s="294"/>
      <c r="CK24" s="294"/>
      <c r="CL24" s="294"/>
      <c r="CM24" s="294"/>
      <c r="CN24" s="294"/>
      <c r="CP24" s="27"/>
      <c r="CQ24" s="27"/>
      <c r="CR24" s="27"/>
      <c r="CS24" s="27"/>
      <c r="CT24" s="27"/>
      <c r="CU24" s="27"/>
      <c r="CW24" s="320"/>
      <c r="CX24" s="320"/>
      <c r="CY24" s="320"/>
      <c r="CZ24" s="320"/>
      <c r="DA24" s="320"/>
      <c r="DB24" s="320"/>
      <c r="DD24" s="333"/>
      <c r="DE24" s="333"/>
      <c r="DF24" s="333"/>
      <c r="DG24" s="333"/>
      <c r="DH24" s="333"/>
      <c r="DI24" s="333"/>
      <c r="DK24" s="27"/>
      <c r="DL24" s="27"/>
      <c r="DM24" s="27"/>
      <c r="DN24" s="27"/>
      <c r="DO24" s="27"/>
      <c r="DP24" s="27"/>
      <c r="DR24" s="106"/>
      <c r="DS24" s="106"/>
      <c r="DT24" s="106"/>
      <c r="DU24" s="106"/>
      <c r="DV24" s="106"/>
      <c r="DW24" s="106"/>
      <c r="DY24" s="408"/>
      <c r="DZ24" s="408"/>
      <c r="EA24" s="408"/>
      <c r="EB24" s="408"/>
      <c r="EC24" s="408"/>
      <c r="ED24" s="408"/>
      <c r="EF24" s="454"/>
      <c r="EG24" s="454"/>
      <c r="EH24" s="454"/>
      <c r="EI24" s="454"/>
      <c r="EJ24" s="454"/>
      <c r="EK24" s="454"/>
      <c r="EM24" s="27"/>
      <c r="EN24" s="27"/>
      <c r="EO24" s="27"/>
      <c r="EP24" s="27"/>
      <c r="EQ24" s="27"/>
      <c r="ER24" s="27"/>
      <c r="ET24" s="503"/>
      <c r="EU24" s="503"/>
      <c r="EV24" s="503"/>
      <c r="EW24" s="503"/>
      <c r="EX24" s="503"/>
      <c r="EY24" s="503"/>
      <c r="FA24" s="511"/>
      <c r="FB24" s="511"/>
      <c r="FC24" s="511"/>
      <c r="FD24" s="511"/>
      <c r="FE24" s="511"/>
      <c r="FF24" s="511"/>
      <c r="FH24" s="533"/>
      <c r="FI24" s="533"/>
      <c r="FJ24" s="533"/>
      <c r="FK24" s="533"/>
      <c r="FL24" s="533"/>
      <c r="FM24" s="533"/>
      <c r="FO24" s="566"/>
      <c r="FP24" s="566"/>
      <c r="FQ24" s="566"/>
      <c r="FR24" s="566"/>
      <c r="FS24" s="566"/>
      <c r="FT24" s="566"/>
    </row>
    <row r="25" spans="1:176" ht="15" customHeight="1" x14ac:dyDescent="0.3">
      <c r="A25" s="608" t="s">
        <v>11</v>
      </c>
      <c r="B25" s="608"/>
      <c r="C25" s="608"/>
      <c r="D25" s="608"/>
      <c r="E25" s="608"/>
      <c r="F25" s="608"/>
      <c r="G25" s="608"/>
      <c r="H25" s="608"/>
      <c r="J25" s="602" t="s">
        <v>32</v>
      </c>
      <c r="K25" s="602"/>
      <c r="L25" s="602"/>
      <c r="M25" s="602"/>
      <c r="N25" s="602"/>
      <c r="O25" s="602"/>
      <c r="Q25" s="615" t="s">
        <v>32</v>
      </c>
      <c r="R25" s="615"/>
      <c r="S25" s="615"/>
      <c r="T25" s="615"/>
      <c r="U25" s="615"/>
      <c r="V25" s="615"/>
      <c r="X25" s="602" t="s">
        <v>32</v>
      </c>
      <c r="Y25" s="602"/>
      <c r="Z25" s="602"/>
      <c r="AA25" s="602"/>
      <c r="AB25" s="602"/>
      <c r="AC25" s="602"/>
      <c r="AE25" s="602" t="s">
        <v>32</v>
      </c>
      <c r="AF25" s="602"/>
      <c r="AG25" s="602"/>
      <c r="AH25" s="602"/>
      <c r="AI25" s="602"/>
      <c r="AJ25" s="602"/>
      <c r="AL25" s="602" t="s">
        <v>32</v>
      </c>
      <c r="AM25" s="602"/>
      <c r="AN25" s="602"/>
      <c r="AO25" s="602"/>
      <c r="AP25" s="602"/>
      <c r="AQ25" s="602"/>
      <c r="AS25" s="602" t="s">
        <v>32</v>
      </c>
      <c r="AT25" s="602"/>
      <c r="AU25" s="602"/>
      <c r="AV25" s="602"/>
      <c r="AW25" s="602"/>
      <c r="AX25" s="602"/>
      <c r="AZ25" s="602" t="s">
        <v>32</v>
      </c>
      <c r="BA25" s="602"/>
      <c r="BB25" s="602"/>
      <c r="BC25" s="602"/>
      <c r="BD25" s="602"/>
      <c r="BE25" s="602"/>
      <c r="BG25" s="602" t="s">
        <v>32</v>
      </c>
      <c r="BH25" s="602"/>
      <c r="BI25" s="602"/>
      <c r="BJ25" s="602"/>
      <c r="BK25" s="602"/>
      <c r="BL25" s="602"/>
      <c r="BN25" s="602" t="s">
        <v>32</v>
      </c>
      <c r="BO25" s="602"/>
      <c r="BP25" s="602"/>
      <c r="BQ25" s="602"/>
      <c r="BR25" s="602"/>
      <c r="BS25" s="602"/>
      <c r="BU25" s="602" t="s">
        <v>32</v>
      </c>
      <c r="BV25" s="602"/>
      <c r="BW25" s="602"/>
      <c r="BX25" s="602"/>
      <c r="BY25" s="602"/>
      <c r="BZ25" s="602"/>
      <c r="CB25" s="602" t="s">
        <v>32</v>
      </c>
      <c r="CC25" s="602"/>
      <c r="CD25" s="602"/>
      <c r="CE25" s="602"/>
      <c r="CF25" s="602"/>
      <c r="CG25" s="602"/>
      <c r="CI25" s="602" t="s">
        <v>32</v>
      </c>
      <c r="CJ25" s="602"/>
      <c r="CK25" s="602"/>
      <c r="CL25" s="602"/>
      <c r="CM25" s="602"/>
      <c r="CN25" s="602"/>
      <c r="CP25" s="602" t="s">
        <v>32</v>
      </c>
      <c r="CQ25" s="602"/>
      <c r="CR25" s="602"/>
      <c r="CS25" s="602"/>
      <c r="CT25" s="602"/>
      <c r="CU25" s="602"/>
      <c r="CW25" s="602" t="s">
        <v>32</v>
      </c>
      <c r="CX25" s="602"/>
      <c r="CY25" s="602"/>
      <c r="CZ25" s="602"/>
      <c r="DA25" s="602"/>
      <c r="DB25" s="602"/>
      <c r="DD25" s="602" t="s">
        <v>32</v>
      </c>
      <c r="DE25" s="602"/>
      <c r="DF25" s="602"/>
      <c r="DG25" s="602"/>
      <c r="DH25" s="602"/>
      <c r="DI25" s="602"/>
      <c r="DK25" s="602" t="s">
        <v>32</v>
      </c>
      <c r="DL25" s="602"/>
      <c r="DM25" s="602"/>
      <c r="DN25" s="602"/>
      <c r="DO25" s="602"/>
      <c r="DP25" s="602"/>
      <c r="DR25" s="603" t="s">
        <v>32</v>
      </c>
      <c r="DS25" s="603"/>
      <c r="DT25" s="603"/>
      <c r="DU25" s="603"/>
      <c r="DV25" s="603"/>
      <c r="DW25" s="603"/>
      <c r="DY25" s="602" t="s">
        <v>32</v>
      </c>
      <c r="DZ25" s="602"/>
      <c r="EA25" s="602"/>
      <c r="EB25" s="602"/>
      <c r="EC25" s="602"/>
      <c r="ED25" s="602"/>
      <c r="EF25" s="602" t="s">
        <v>32</v>
      </c>
      <c r="EG25" s="602"/>
      <c r="EH25" s="602"/>
      <c r="EI25" s="602"/>
      <c r="EJ25" s="602"/>
      <c r="EK25" s="602"/>
      <c r="EM25" s="602" t="s">
        <v>32</v>
      </c>
      <c r="EN25" s="602"/>
      <c r="EO25" s="602"/>
      <c r="EP25" s="602"/>
      <c r="EQ25" s="602"/>
      <c r="ER25" s="602"/>
      <c r="ET25" s="623" t="s">
        <v>32</v>
      </c>
      <c r="EU25" s="624"/>
      <c r="EV25" s="624"/>
      <c r="EW25" s="624"/>
      <c r="EX25" s="624"/>
      <c r="EY25" s="625"/>
      <c r="FA25" s="602" t="s">
        <v>32</v>
      </c>
      <c r="FB25" s="602"/>
      <c r="FC25" s="602"/>
      <c r="FD25" s="602"/>
      <c r="FE25" s="602"/>
      <c r="FF25" s="602"/>
      <c r="FH25" s="602" t="s">
        <v>32</v>
      </c>
      <c r="FI25" s="602"/>
      <c r="FJ25" s="602"/>
      <c r="FK25" s="602"/>
      <c r="FL25" s="602"/>
      <c r="FM25" s="602"/>
      <c r="FO25" s="602" t="s">
        <v>32</v>
      </c>
      <c r="FP25" s="602"/>
      <c r="FQ25" s="602"/>
      <c r="FR25" s="602"/>
      <c r="FS25" s="602"/>
      <c r="FT25" s="602"/>
    </row>
    <row r="26" spans="1:176" ht="15" customHeight="1" x14ac:dyDescent="0.3">
      <c r="A26" s="8"/>
      <c r="B26" s="4" t="s">
        <v>35</v>
      </c>
      <c r="C26" s="4" t="s">
        <v>36</v>
      </c>
      <c r="D26" s="4" t="s">
        <v>27</v>
      </c>
      <c r="E26" s="4" t="s">
        <v>3</v>
      </c>
      <c r="F26" s="4" t="s">
        <v>4</v>
      </c>
      <c r="G26" s="4" t="s">
        <v>5</v>
      </c>
      <c r="H26" s="4" t="s">
        <v>6</v>
      </c>
      <c r="J26" s="21" t="s">
        <v>26</v>
      </c>
      <c r="K26" s="21" t="s">
        <v>12</v>
      </c>
      <c r="L26" s="21" t="s">
        <v>13</v>
      </c>
      <c r="M26" s="21" t="s">
        <v>14</v>
      </c>
      <c r="N26" s="21" t="s">
        <v>15</v>
      </c>
      <c r="O26" s="21" t="s">
        <v>16</v>
      </c>
      <c r="Q26" s="135" t="s">
        <v>26</v>
      </c>
      <c r="R26" s="135" t="s">
        <v>12</v>
      </c>
      <c r="S26" s="135" t="s">
        <v>13</v>
      </c>
      <c r="T26" s="135" t="s">
        <v>14</v>
      </c>
      <c r="U26" s="135" t="s">
        <v>15</v>
      </c>
      <c r="V26" s="135" t="s">
        <v>16</v>
      </c>
      <c r="X26" s="154" t="s">
        <v>26</v>
      </c>
      <c r="Y26" s="154" t="s">
        <v>12</v>
      </c>
      <c r="Z26" s="154" t="s">
        <v>13</v>
      </c>
      <c r="AA26" s="154" t="s">
        <v>14</v>
      </c>
      <c r="AB26" s="154" t="s">
        <v>15</v>
      </c>
      <c r="AC26" s="154" t="s">
        <v>16</v>
      </c>
      <c r="AE26" s="21" t="s">
        <v>26</v>
      </c>
      <c r="AF26" s="21" t="s">
        <v>12</v>
      </c>
      <c r="AG26" s="21" t="s">
        <v>13</v>
      </c>
      <c r="AH26" s="21" t="s">
        <v>14</v>
      </c>
      <c r="AI26" s="21" t="s">
        <v>15</v>
      </c>
      <c r="AJ26" s="21" t="s">
        <v>16</v>
      </c>
      <c r="AL26" s="21" t="s">
        <v>26</v>
      </c>
      <c r="AM26" s="21" t="s">
        <v>12</v>
      </c>
      <c r="AN26" s="21" t="s">
        <v>13</v>
      </c>
      <c r="AO26" s="21" t="s">
        <v>14</v>
      </c>
      <c r="AP26" s="21" t="s">
        <v>15</v>
      </c>
      <c r="AQ26" s="21" t="s">
        <v>16</v>
      </c>
      <c r="AS26" s="21" t="s">
        <v>26</v>
      </c>
      <c r="AT26" s="21" t="s">
        <v>12</v>
      </c>
      <c r="AU26" s="21" t="s">
        <v>13</v>
      </c>
      <c r="AV26" s="21" t="s">
        <v>14</v>
      </c>
      <c r="AW26" s="21" t="s">
        <v>15</v>
      </c>
      <c r="AX26" s="21" t="s">
        <v>16</v>
      </c>
      <c r="AZ26" s="21" t="s">
        <v>26</v>
      </c>
      <c r="BA26" s="21" t="s">
        <v>12</v>
      </c>
      <c r="BB26" s="21" t="s">
        <v>13</v>
      </c>
      <c r="BC26" s="21" t="s">
        <v>14</v>
      </c>
      <c r="BD26" s="21" t="s">
        <v>15</v>
      </c>
      <c r="BE26" s="21" t="s">
        <v>16</v>
      </c>
      <c r="BG26" s="21" t="s">
        <v>26</v>
      </c>
      <c r="BH26" s="21" t="s">
        <v>12</v>
      </c>
      <c r="BI26" s="21" t="s">
        <v>13</v>
      </c>
      <c r="BJ26" s="21" t="s">
        <v>14</v>
      </c>
      <c r="BK26" s="21" t="s">
        <v>15</v>
      </c>
      <c r="BL26" s="21" t="s">
        <v>16</v>
      </c>
      <c r="BN26" s="142" t="s">
        <v>26</v>
      </c>
      <c r="BO26" s="142" t="s">
        <v>12</v>
      </c>
      <c r="BP26" s="142" t="s">
        <v>13</v>
      </c>
      <c r="BQ26" s="142" t="s">
        <v>14</v>
      </c>
      <c r="BR26" s="142" t="s">
        <v>15</v>
      </c>
      <c r="BS26" s="142" t="s">
        <v>16</v>
      </c>
      <c r="BU26" s="216" t="s">
        <v>26</v>
      </c>
      <c r="BV26" s="216" t="s">
        <v>12</v>
      </c>
      <c r="BW26" s="216" t="s">
        <v>13</v>
      </c>
      <c r="BX26" s="216" t="s">
        <v>14</v>
      </c>
      <c r="BY26" s="216" t="s">
        <v>15</v>
      </c>
      <c r="BZ26" s="216" t="s">
        <v>16</v>
      </c>
      <c r="CB26" s="235" t="s">
        <v>26</v>
      </c>
      <c r="CC26" s="235" t="s">
        <v>12</v>
      </c>
      <c r="CD26" s="235" t="s">
        <v>13</v>
      </c>
      <c r="CE26" s="235" t="s">
        <v>14</v>
      </c>
      <c r="CF26" s="235" t="s">
        <v>15</v>
      </c>
      <c r="CG26" s="235" t="s">
        <v>16</v>
      </c>
      <c r="CI26" s="295" t="s">
        <v>26</v>
      </c>
      <c r="CJ26" s="295" t="s">
        <v>12</v>
      </c>
      <c r="CK26" s="295" t="s">
        <v>13</v>
      </c>
      <c r="CL26" s="295" t="s">
        <v>14</v>
      </c>
      <c r="CM26" s="295" t="s">
        <v>15</v>
      </c>
      <c r="CN26" s="295" t="s">
        <v>16</v>
      </c>
      <c r="CP26" s="21" t="s">
        <v>26</v>
      </c>
      <c r="CQ26" s="21" t="s">
        <v>12</v>
      </c>
      <c r="CR26" s="21" t="s">
        <v>13</v>
      </c>
      <c r="CS26" s="21" t="s">
        <v>14</v>
      </c>
      <c r="CT26" s="21" t="s">
        <v>15</v>
      </c>
      <c r="CU26" s="21" t="s">
        <v>16</v>
      </c>
      <c r="CW26" s="321" t="s">
        <v>26</v>
      </c>
      <c r="CX26" s="321" t="s">
        <v>12</v>
      </c>
      <c r="CY26" s="321" t="s">
        <v>13</v>
      </c>
      <c r="CZ26" s="321" t="s">
        <v>14</v>
      </c>
      <c r="DA26" s="321" t="s">
        <v>15</v>
      </c>
      <c r="DB26" s="321" t="s">
        <v>16</v>
      </c>
      <c r="DD26" s="334" t="s">
        <v>26</v>
      </c>
      <c r="DE26" s="334" t="s">
        <v>12</v>
      </c>
      <c r="DF26" s="334" t="s">
        <v>13</v>
      </c>
      <c r="DG26" s="334" t="s">
        <v>14</v>
      </c>
      <c r="DH26" s="334" t="s">
        <v>15</v>
      </c>
      <c r="DI26" s="334" t="s">
        <v>16</v>
      </c>
      <c r="DK26" s="21" t="s">
        <v>26</v>
      </c>
      <c r="DL26" s="21" t="s">
        <v>12</v>
      </c>
      <c r="DM26" s="21" t="s">
        <v>13</v>
      </c>
      <c r="DN26" s="21" t="s">
        <v>14</v>
      </c>
      <c r="DO26" s="21" t="s">
        <v>15</v>
      </c>
      <c r="DP26" s="21" t="s">
        <v>16</v>
      </c>
      <c r="DR26" s="107" t="s">
        <v>26</v>
      </c>
      <c r="DS26" s="107" t="s">
        <v>12</v>
      </c>
      <c r="DT26" s="107" t="s">
        <v>13</v>
      </c>
      <c r="DU26" s="107" t="s">
        <v>14</v>
      </c>
      <c r="DV26" s="107" t="s">
        <v>15</v>
      </c>
      <c r="DW26" s="107" t="s">
        <v>16</v>
      </c>
      <c r="DY26" s="409" t="s">
        <v>26</v>
      </c>
      <c r="DZ26" s="409" t="s">
        <v>12</v>
      </c>
      <c r="EA26" s="409" t="s">
        <v>13</v>
      </c>
      <c r="EB26" s="409" t="s">
        <v>14</v>
      </c>
      <c r="EC26" s="409" t="s">
        <v>15</v>
      </c>
      <c r="ED26" s="409" t="s">
        <v>16</v>
      </c>
      <c r="EF26" s="455" t="s">
        <v>26</v>
      </c>
      <c r="EG26" s="455" t="s">
        <v>12</v>
      </c>
      <c r="EH26" s="455" t="s">
        <v>13</v>
      </c>
      <c r="EI26" s="455" t="s">
        <v>14</v>
      </c>
      <c r="EJ26" s="455" t="s">
        <v>15</v>
      </c>
      <c r="EK26" s="455" t="s">
        <v>16</v>
      </c>
      <c r="EM26" s="21" t="s">
        <v>26</v>
      </c>
      <c r="EN26" s="21" t="s">
        <v>12</v>
      </c>
      <c r="EO26" s="21" t="s">
        <v>13</v>
      </c>
      <c r="EP26" s="21" t="s">
        <v>14</v>
      </c>
      <c r="EQ26" s="21" t="s">
        <v>15</v>
      </c>
      <c r="ER26" s="21" t="s">
        <v>16</v>
      </c>
      <c r="ET26" s="504" t="s">
        <v>26</v>
      </c>
      <c r="EU26" s="504" t="s">
        <v>12</v>
      </c>
      <c r="EV26" s="504" t="s">
        <v>13</v>
      </c>
      <c r="EW26" s="504" t="s">
        <v>14</v>
      </c>
      <c r="EX26" s="504" t="s">
        <v>15</v>
      </c>
      <c r="EY26" s="504" t="s">
        <v>16</v>
      </c>
      <c r="FA26" s="520" t="s">
        <v>26</v>
      </c>
      <c r="FB26" s="520" t="s">
        <v>12</v>
      </c>
      <c r="FC26" s="520" t="s">
        <v>13</v>
      </c>
      <c r="FD26" s="520" t="s">
        <v>14</v>
      </c>
      <c r="FE26" s="520" t="s">
        <v>15</v>
      </c>
      <c r="FF26" s="520" t="s">
        <v>16</v>
      </c>
      <c r="FH26" s="534" t="s">
        <v>26</v>
      </c>
      <c r="FI26" s="534" t="s">
        <v>12</v>
      </c>
      <c r="FJ26" s="534" t="s">
        <v>13</v>
      </c>
      <c r="FK26" s="534" t="s">
        <v>14</v>
      </c>
      <c r="FL26" s="534" t="s">
        <v>15</v>
      </c>
      <c r="FM26" s="534" t="s">
        <v>16</v>
      </c>
      <c r="FO26" s="567" t="s">
        <v>26</v>
      </c>
      <c r="FP26" s="567" t="s">
        <v>12</v>
      </c>
      <c r="FQ26" s="567" t="s">
        <v>13</v>
      </c>
      <c r="FR26" s="567" t="s">
        <v>14</v>
      </c>
      <c r="FS26" s="567" t="s">
        <v>15</v>
      </c>
      <c r="FT26" s="567" t="s">
        <v>16</v>
      </c>
    </row>
    <row r="27" spans="1:176" ht="15" customHeight="1" x14ac:dyDescent="0.3">
      <c r="A27" s="609" t="s">
        <v>9</v>
      </c>
      <c r="B27" s="2"/>
      <c r="C27" s="2"/>
      <c r="D27" s="2">
        <v>10</v>
      </c>
      <c r="E27" s="2">
        <v>-10</v>
      </c>
      <c r="F27" s="2"/>
      <c r="G27" s="2"/>
      <c r="H27" s="2"/>
      <c r="J27" s="37">
        <f>(SMALL((Q27,X27,AE27,AL27,AS27,AZ27,BG27,BN27,BU27,CB27,CI27,CP27,CW27,DD27,DK27,DR27,DY27,EF27,EM27,ET27,FA27,FH27,FO27),5)+SMALL((Q27,X27,AE27,AL27,AS27,AZ27,BG27,BN27,BU27,CB27,CI27,CP27,CW27,DD27,DK27,DR27,DY27,EF27,EM27,ET27,FA27,FH27,FO27),6)+SMALL((Q27,X27,AE27,AL27,AS27,AZ27,BG27,BN27,BU27,CB27,CI27,CP27,CW27,DD27,DK27,DR27,DY27,EF27,EM27,ET27,FA27,FH27,FO27),7))/3</f>
        <v>1.46</v>
      </c>
      <c r="K27" s="37">
        <f>(SMALL((R27,Y27,AF27,AM27,AT27,BA27,BH27,BO27,BV27,CC27,CJ27,CQ27,CX27,DE27,DL27,DS27,DZ27,EG27,EN27,EU27,FB27,FI27,FP27),5)+SMALL((R27,Y27,AF27,AM27,AT27,BA27,BH27,BO27,BV27,CC27,CJ27,CQ27,CX27,DE27,DL27,DS27,DZ27,EG27,EN27,EU27,FB27,FI27,FP27),6)+SMALL((R27,Y27,AF27,AM27,AT27,BA27,BH27,BO27,BV27,CC27,CJ27,CQ27,CX27,DE27,DL27,DS27,DZ27,EG27,EN27,EU27,FB27,FI27,FP27),7))/3</f>
        <v>2</v>
      </c>
      <c r="L27" s="37">
        <f>(SMALL((S27,Z27,AG27,AN27,AU27,BB27,BI27,BP27,BW27,CD27,CK27,CR27,CY27,DF27,DM27,DT27,EA27,EH27,EO27,EV27,FC27,FJ27,FQ27),5)+SMALL((S27,Z27,AG27,AN27,AU27,BB27,BI27,BP27,BW27,CD27,CK27,CR27,CY27,DF27,DM27,DT27,EA27,EH27,EO27,EV27,FC27,FJ27,FQ27),6)+SMALL((S27,Z27,AG27,AN27,AU27,BB27,BI27,BP27,BW27,CD27,CK27,CR27,CY27,DF27,DM27,DT27,EA27,EH27,EO27,EV27,FC27,FJ27,FQ27),7))/3</f>
        <v>3.3333333333333335</v>
      </c>
      <c r="M27" s="37">
        <f>(SMALL((T27,AA27,AH27,AO27,AV27,BC27,BJ27,BQ27,BX27,CE27,CL27,CS27,CZ27,DG27,DN27,DU27,EB27,EI27,EP27,EW27,FD27,FK27,FR27),5)+SMALL((T27,AA27,AH27,AO27,AV27,BC27,BJ27,BQ27,BX27,CE27,CL27,CS27,CZ27,DG27,DN27,DU27,EB27,EI27,EP27,EW27,FD27,FK27,FR27),6)+SMALL((T27,AA27,AH27,AO27,AV27,BC27,BJ27,BQ27,BX27,CE27,CL27,CS27,CZ27,DG27,DN27,DU27,EB27,EI27,EP27,EW27,FD27,FK27,FR27),7))/3</f>
        <v>4.7443333333333335</v>
      </c>
      <c r="N27" s="37">
        <f>(SMALL((U27,AB27,AI27,AP27,AW27,BD27,BK27,BR27,BY27,CF27,CM27,CT27,DA27,DH27,DO27,DV27,EC27,EJ27,EQ27,EX27,FE27,FL27,FS27),5)+SMALL((U27,AB27,AI27,AP27,AW27,BD27,BK27,BR27,BY27,CF27,CM27,CT27,DA27,DH27,DO27,DV27,EC27,EJ27,EQ27,EX27,FE27,FL27,FS27),6)+SMALL((U27,AB27,AI27,AP27,AW27,BD27,BK27,BR27,BY27,CF27,CM27,CT27,DA27,DH27,DO27,DV27,EC27,EJ27,EQ27,EX27,FE27,FL27,FS27),7))/3</f>
        <v>8.7840333333333334</v>
      </c>
      <c r="O27" s="37">
        <f>(SMALL((V27,AC27,AJ27,AQ27,AX27,BE27,BL27,BS27,BZ27,CG27,CN27,CU27,DB27,DI27,DP27,DW27,ED27,EK27,ER27,EY27,FF27,FM27,FT27),5)+SMALL((V27,AC27,AJ27,AQ27,AX27,BE27,BL27,BS27,BZ27,CG27,CN27,CU27,DB27,DI27,DP27,DW27,ED27,EK27,ER27,EY27,FF27,FM27,FT27),6)+SMALL((V27,AC27,AJ27,AQ27,AX27,BE27,BL27,BS27,BZ27,CG27,CN27,CU27,DB27,DI27,DP27,DW27,ED27,EK27,ER27,EY27,FF27,FM27,FT27),7))/3</f>
        <v>11.653333333333334</v>
      </c>
      <c r="Q27" s="596">
        <v>0.5</v>
      </c>
      <c r="R27" s="596">
        <v>1</v>
      </c>
      <c r="S27" s="596">
        <v>1.5</v>
      </c>
      <c r="T27" s="596">
        <v>2.5</v>
      </c>
      <c r="U27" s="596">
        <v>5</v>
      </c>
      <c r="V27" s="596">
        <v>10</v>
      </c>
      <c r="X27" s="593">
        <v>2</v>
      </c>
      <c r="Y27" s="593">
        <v>4</v>
      </c>
      <c r="Z27" s="593">
        <v>6</v>
      </c>
      <c r="AA27" s="593">
        <v>8</v>
      </c>
      <c r="AB27" s="593">
        <v>11</v>
      </c>
      <c r="AC27" s="593">
        <v>15</v>
      </c>
      <c r="AE27" s="37">
        <v>10</v>
      </c>
      <c r="AF27" s="37">
        <v>10</v>
      </c>
      <c r="AG27" s="37">
        <v>12</v>
      </c>
      <c r="AH27" s="37">
        <v>14</v>
      </c>
      <c r="AI27" s="37">
        <v>16</v>
      </c>
      <c r="AJ27" s="37">
        <v>18</v>
      </c>
      <c r="AL27" s="37">
        <v>1.8</v>
      </c>
      <c r="AM27" s="37">
        <v>2.7</v>
      </c>
      <c r="AN27" s="37">
        <v>5.4</v>
      </c>
      <c r="AO27" s="37">
        <v>8.1</v>
      </c>
      <c r="AP27" s="37">
        <v>12.6</v>
      </c>
      <c r="AQ27" s="37">
        <v>16.2</v>
      </c>
      <c r="AS27" s="37">
        <v>3</v>
      </c>
      <c r="AT27" s="37">
        <v>4</v>
      </c>
      <c r="AU27" s="37">
        <v>5</v>
      </c>
      <c r="AV27" s="37">
        <v>7</v>
      </c>
      <c r="AW27" s="37">
        <v>15</v>
      </c>
      <c r="AX27" s="37">
        <v>25</v>
      </c>
      <c r="AZ27" s="596">
        <v>3</v>
      </c>
      <c r="BA27" s="596">
        <v>4</v>
      </c>
      <c r="BB27" s="596">
        <v>6</v>
      </c>
      <c r="BC27" s="596">
        <v>8</v>
      </c>
      <c r="BD27" s="596">
        <v>10</v>
      </c>
      <c r="BE27" s="596">
        <v>12</v>
      </c>
      <c r="BG27" s="37">
        <v>2</v>
      </c>
      <c r="BH27" s="37">
        <v>3</v>
      </c>
      <c r="BI27" s="37">
        <v>6</v>
      </c>
      <c r="BJ27" s="37">
        <v>12</v>
      </c>
      <c r="BK27" s="37">
        <v>30</v>
      </c>
      <c r="BL27" s="37">
        <v>35</v>
      </c>
      <c r="BN27" s="145">
        <v>2</v>
      </c>
      <c r="BO27" s="145">
        <v>4</v>
      </c>
      <c r="BP27" s="145">
        <v>5</v>
      </c>
      <c r="BQ27" s="145">
        <v>7</v>
      </c>
      <c r="BR27" s="145">
        <v>8</v>
      </c>
      <c r="BS27" s="145">
        <v>8</v>
      </c>
      <c r="BU27" s="217">
        <v>6</v>
      </c>
      <c r="BV27" s="217">
        <v>7.5</v>
      </c>
      <c r="BW27" s="217">
        <v>10.5</v>
      </c>
      <c r="BX27" s="217">
        <v>12</v>
      </c>
      <c r="BY27" s="217">
        <v>15</v>
      </c>
      <c r="BZ27" s="217"/>
      <c r="CB27" s="237">
        <v>1.08</v>
      </c>
      <c r="CC27" s="237">
        <v>1.62</v>
      </c>
      <c r="CD27" s="237">
        <v>2.16</v>
      </c>
      <c r="CE27" s="237">
        <v>4.32</v>
      </c>
      <c r="CF27" s="237">
        <v>10.8</v>
      </c>
      <c r="CG27" s="237">
        <v>12.96</v>
      </c>
      <c r="CI27" s="297">
        <v>2</v>
      </c>
      <c r="CJ27" s="297">
        <v>3</v>
      </c>
      <c r="CK27" s="297">
        <v>4</v>
      </c>
      <c r="CL27" s="297">
        <v>5</v>
      </c>
      <c r="CM27" s="297">
        <v>10</v>
      </c>
      <c r="CN27" s="297">
        <v>15</v>
      </c>
      <c r="CP27" s="37">
        <v>0.8</v>
      </c>
      <c r="CQ27" s="37">
        <v>2</v>
      </c>
      <c r="CR27" s="37">
        <v>8</v>
      </c>
      <c r="CS27" s="37">
        <v>16</v>
      </c>
      <c r="CT27" s="37">
        <v>24</v>
      </c>
      <c r="CU27" s="37">
        <v>36</v>
      </c>
      <c r="CW27" s="323">
        <v>3</v>
      </c>
      <c r="CX27" s="323">
        <v>6</v>
      </c>
      <c r="CY27" s="323">
        <v>8</v>
      </c>
      <c r="CZ27" s="323">
        <v>12</v>
      </c>
      <c r="DA27" s="323">
        <v>17</v>
      </c>
      <c r="DB27" s="323"/>
      <c r="DD27" s="335">
        <v>2</v>
      </c>
      <c r="DE27" s="335">
        <v>4</v>
      </c>
      <c r="DF27" s="335">
        <v>6</v>
      </c>
      <c r="DG27" s="335">
        <v>11</v>
      </c>
      <c r="DH27" s="335">
        <v>24</v>
      </c>
      <c r="DI27" s="335">
        <v>36</v>
      </c>
      <c r="DK27" s="37">
        <v>1</v>
      </c>
      <c r="DL27" s="37">
        <v>1.7</v>
      </c>
      <c r="DM27" s="37">
        <v>2.8899999999999997</v>
      </c>
      <c r="DN27" s="37">
        <v>4.9129999999999994</v>
      </c>
      <c r="DO27" s="37">
        <v>8.3520999999999983</v>
      </c>
      <c r="DP27" s="37">
        <v>14.198569999999997</v>
      </c>
      <c r="DR27" s="400">
        <f>MAX(DR12,DR20)</f>
        <v>4.5</v>
      </c>
      <c r="DS27" s="400">
        <f t="shared" ref="DS27:DW27" si="0">MAX(DS12,DS20)</f>
        <v>6</v>
      </c>
      <c r="DT27" s="400">
        <f t="shared" si="0"/>
        <v>7.5</v>
      </c>
      <c r="DU27" s="400">
        <f t="shared" si="0"/>
        <v>10.5</v>
      </c>
      <c r="DV27" s="400">
        <f t="shared" si="0"/>
        <v>13.5</v>
      </c>
      <c r="DW27" s="400">
        <f t="shared" si="0"/>
        <v>15</v>
      </c>
      <c r="DY27" s="411">
        <v>2</v>
      </c>
      <c r="DZ27" s="411">
        <v>3</v>
      </c>
      <c r="EA27" s="411">
        <v>5</v>
      </c>
      <c r="EB27" s="411">
        <v>8</v>
      </c>
      <c r="EC27" s="411">
        <v>11</v>
      </c>
      <c r="ED27" s="411">
        <v>14</v>
      </c>
      <c r="EF27" s="457">
        <v>3</v>
      </c>
      <c r="EG27" s="457">
        <v>5</v>
      </c>
      <c r="EH27" s="457">
        <v>7</v>
      </c>
      <c r="EI27" s="457">
        <v>12</v>
      </c>
      <c r="EJ27" s="457">
        <v>20</v>
      </c>
      <c r="EK27" s="457">
        <v>30</v>
      </c>
      <c r="EM27" s="597">
        <v>2</v>
      </c>
      <c r="EN27" s="597">
        <v>3</v>
      </c>
      <c r="EO27" s="597">
        <v>6</v>
      </c>
      <c r="EP27" s="597">
        <v>15</v>
      </c>
      <c r="EQ27" s="597">
        <v>30</v>
      </c>
      <c r="ER27" s="597">
        <v>60</v>
      </c>
      <c r="ET27" s="506">
        <v>2</v>
      </c>
      <c r="EU27" s="506">
        <v>2</v>
      </c>
      <c r="EV27" s="506">
        <v>3</v>
      </c>
      <c r="EW27" s="506">
        <v>4</v>
      </c>
      <c r="EX27" s="506">
        <v>5</v>
      </c>
      <c r="EY27" s="506">
        <v>10</v>
      </c>
      <c r="FA27" s="596">
        <v>0.2</v>
      </c>
      <c r="FB27" s="596">
        <v>0.5</v>
      </c>
      <c r="FC27" s="596">
        <v>1</v>
      </c>
      <c r="FD27" s="596">
        <v>2</v>
      </c>
      <c r="FE27" s="596">
        <v>5</v>
      </c>
      <c r="FF27" s="596">
        <v>10</v>
      </c>
      <c r="FH27" s="596">
        <v>1.5</v>
      </c>
      <c r="FI27" s="596">
        <v>2</v>
      </c>
      <c r="FJ27" s="596">
        <v>3</v>
      </c>
      <c r="FK27" s="596">
        <v>4</v>
      </c>
      <c r="FL27" s="596">
        <v>6</v>
      </c>
      <c r="FM27" s="596">
        <v>8</v>
      </c>
      <c r="FO27" s="597">
        <v>6</v>
      </c>
      <c r="FP27" s="597">
        <v>15</v>
      </c>
      <c r="FQ27" s="597">
        <v>42</v>
      </c>
      <c r="FR27" s="597">
        <v>96</v>
      </c>
      <c r="FS27" s="570"/>
      <c r="FT27" s="570"/>
    </row>
    <row r="28" spans="1:176" ht="15" customHeight="1" x14ac:dyDescent="0.3">
      <c r="A28" s="613"/>
      <c r="B28" s="3"/>
      <c r="C28" s="3"/>
      <c r="D28" s="3">
        <v>10</v>
      </c>
      <c r="E28" s="3"/>
      <c r="F28" s="3">
        <v>-10</v>
      </c>
      <c r="G28" s="3"/>
      <c r="H28" s="3"/>
      <c r="J28" s="38">
        <f>(SMALL((Q28,X28,AE28,AL28,AS28,AZ28,BG28,BN28,BU28,CB28,CI28,CP28,CW28,DD28,DK28,DR28,DY28,EF28,EM28,ET28,FA28,FH28,FO28),5)+SMALL((Q28,X28,AE28,AL28,AS28,AZ28,BG28,BN28,BU28,CB28,CI28,CP28,CW28,DD28,DK28,DR28,DY28,EF28,EM28,ET28,FA28,FH28,FO28),6)+SMALL((Q28,X28,AE28,AL28,AS28,AZ28,BG28,BN28,BU28,CB28,CI28,CP28,CW28,DD28,DK28,DR28,DY28,EF28,EM28,ET28,FA28,FH28,FO28),7))/3</f>
        <v>1.7666666666666666</v>
      </c>
      <c r="K28" s="38">
        <f>(SMALL((R28,Y28,AF28,AM28,AT28,BA28,BH28,BO28,BV28,CC28,CJ28,CQ28,CX28,DE28,DL28,DS28,DZ28,EG28,EN28,EU28,FB28,FI28,FP28),5)+SMALL((R28,Y28,AF28,AM28,AT28,BA28,BH28,BO28,BV28,CC28,CJ28,CQ28,CX28,DE28,DL28,DS28,DZ28,EG28,EN28,EU28,FB28,FI28,FP28),6)+SMALL((R28,Y28,AF28,AM28,AT28,BA28,BH28,BO28,BV28,CC28,CJ28,CQ28,CX28,DE28,DL28,DS28,DZ28,EG28,EN28,EU28,FB28,FI28,FP28),7))/3</f>
        <v>2.2166666666666668</v>
      </c>
      <c r="L28" s="38">
        <f>(SMALL((S28,Z28,AG28,AN28,AU28,BB28,BI28,BP28,BW28,CD28,CK28,CR28,CY28,DF28,DM28,DT28,EA28,EH28,EO28,EV28,FC28,FJ28,FQ28),5)+SMALL((S28,Z28,AG28,AN28,AU28,BB28,BI28,BP28,BW28,CD28,CK28,CR28,CY28,DF28,DM28,DT28,EA28,EH28,EO28,EV28,FC28,FJ28,FQ28),6)+SMALL((S28,Z28,AG28,AN28,AU28,BB28,BI28,BP28,BW28,CD28,CK28,CR28,CY28,DF28,DM28,DT28,EA28,EH28,EO28,EV28,FC28,FJ28,FQ28),7))/3</f>
        <v>3.7263333333333333</v>
      </c>
      <c r="M28" s="38">
        <f>(SMALL((T28,AA28,AH28,AO28,AV28,BC28,BJ28,BQ28,BX28,CE28,CL28,CS28,CZ28,DG28,DN28,DU28,EB28,EI28,EP28,EW28,FD28,FK28,FR28),5)+SMALL((T28,AA28,AH28,AO28,AV28,BC28,BJ28,BQ28,BX28,CE28,CL28,CS28,CZ28,DG28,DN28,DU28,EB28,EI28,EP28,EW28,FD28,FK28,FR28),6)+SMALL((T28,AA28,AH28,AO28,AV28,BC28,BJ28,BQ28,BX28,CE28,CL28,CS28,CZ28,DG28,DN28,DU28,EB28,EI28,EP28,EW28,FD28,FK28,FR28),7))/3</f>
        <v>6.4680999999999997</v>
      </c>
      <c r="N28" s="38">
        <f>(SMALL((U28,AB28,AI28,AP28,AW28,BD28,BK28,BR28,BY28,CF28,CM28,CT28,DA28,DH28,DO28,DV28,EC28,EJ28,EQ28,EX28,FE28,FL28,FS28),5)+SMALL((U28,AB28,AI28,AP28,AW28,BD28,BK28,BR28,BY28,CF28,CM28,CT28,DA28,DH28,DO28,DV28,EC28,EJ28,EQ28,EX28,FE28,FL28,FS28),6)+SMALL((U28,AB28,AI28,AP28,AW28,BD28,BK28,BR28,BY28,CF28,CM28,CT28,DA28,DH28,DO28,DV28,EC28,EJ28,EQ28,EX28,FE28,FL28,FS28),7))/3</f>
        <v>10.895769999999999</v>
      </c>
      <c r="O28" s="38">
        <f>(SMALL((V28,AC28,AJ28,AQ28,AX28,BE28,BL28,BS28,BZ28,CG28,CN28,CU28,DB28,DI28,DP28,DW28,ED28,EK28,ER28,EY28,FF28,FM28,FT28),5)+SMALL((V28,AC28,AJ28,AQ28,AX28,BE28,BL28,BS28,BZ28,CG28,CN28,CU28,DB28,DI28,DP28,DW28,ED28,EK28,ER28,EY28,FF28,FM28,FT28),6)+SMALL((V28,AC28,AJ28,AQ28,AX28,BE28,BL28,BS28,BZ28,CG28,CN28,CU28,DB28,DI28,DP28,DW28,ED28,EK28,ER28,EY28,FF28,FM28,FT28),7))/3</f>
        <v>14.206142333333332</v>
      </c>
      <c r="Q28" s="596">
        <v>0.5</v>
      </c>
      <c r="R28" s="596">
        <v>1</v>
      </c>
      <c r="S28" s="596">
        <v>1.5</v>
      </c>
      <c r="T28" s="596">
        <v>2.5</v>
      </c>
      <c r="U28" s="596">
        <v>5</v>
      </c>
      <c r="V28" s="596">
        <v>10</v>
      </c>
      <c r="X28" s="592">
        <v>4</v>
      </c>
      <c r="Y28" s="592">
        <v>8</v>
      </c>
      <c r="Z28" s="592">
        <v>10</v>
      </c>
      <c r="AA28" s="592">
        <v>12</v>
      </c>
      <c r="AB28" s="592">
        <v>15</v>
      </c>
      <c r="AC28" s="592">
        <v>19</v>
      </c>
      <c r="AE28" s="38">
        <v>10</v>
      </c>
      <c r="AF28" s="38">
        <v>10</v>
      </c>
      <c r="AG28" s="38">
        <v>12</v>
      </c>
      <c r="AH28" s="38">
        <v>14</v>
      </c>
      <c r="AI28" s="38">
        <v>16</v>
      </c>
      <c r="AJ28" s="38">
        <v>18</v>
      </c>
      <c r="AL28" s="38">
        <v>1.8</v>
      </c>
      <c r="AM28" s="38">
        <v>3.6</v>
      </c>
      <c r="AN28" s="38">
        <v>7.2</v>
      </c>
      <c r="AO28" s="38">
        <v>10.8</v>
      </c>
      <c r="AP28" s="38">
        <v>16.2</v>
      </c>
      <c r="AQ28" s="38">
        <v>21.6</v>
      </c>
      <c r="AS28" s="38">
        <v>3</v>
      </c>
      <c r="AT28" s="38">
        <v>5</v>
      </c>
      <c r="AU28" s="38">
        <v>7</v>
      </c>
      <c r="AV28" s="38">
        <v>10</v>
      </c>
      <c r="AW28" s="38">
        <v>20</v>
      </c>
      <c r="AX28" s="38">
        <v>25</v>
      </c>
      <c r="AZ28" s="596">
        <v>3</v>
      </c>
      <c r="BA28" s="596">
        <v>5</v>
      </c>
      <c r="BB28" s="596">
        <v>6</v>
      </c>
      <c r="BC28" s="596">
        <v>8</v>
      </c>
      <c r="BD28" s="596">
        <v>10</v>
      </c>
      <c r="BE28" s="596">
        <v>12</v>
      </c>
      <c r="BG28" s="38">
        <v>2</v>
      </c>
      <c r="BH28" s="38">
        <v>3</v>
      </c>
      <c r="BI28" s="38">
        <v>6</v>
      </c>
      <c r="BJ28" s="38">
        <v>12</v>
      </c>
      <c r="BK28" s="38">
        <v>30</v>
      </c>
      <c r="BL28" s="38">
        <v>35</v>
      </c>
      <c r="BN28" s="146">
        <v>2</v>
      </c>
      <c r="BO28" s="146">
        <v>3</v>
      </c>
      <c r="BP28" s="146">
        <v>5</v>
      </c>
      <c r="BQ28" s="146">
        <v>10</v>
      </c>
      <c r="BR28" s="146">
        <v>20</v>
      </c>
      <c r="BS28" s="146">
        <v>30</v>
      </c>
      <c r="BU28" s="218">
        <v>8</v>
      </c>
      <c r="BV28" s="218">
        <v>10</v>
      </c>
      <c r="BW28" s="218">
        <v>14</v>
      </c>
      <c r="BX28" s="218">
        <v>16</v>
      </c>
      <c r="BY28" s="218">
        <v>20</v>
      </c>
      <c r="BZ28" s="218"/>
      <c r="CB28" s="238">
        <v>1.5</v>
      </c>
      <c r="CC28" s="238">
        <v>2.25</v>
      </c>
      <c r="CD28" s="238">
        <v>3</v>
      </c>
      <c r="CE28" s="238">
        <v>6</v>
      </c>
      <c r="CF28" s="238">
        <v>15</v>
      </c>
      <c r="CG28" s="238">
        <v>18</v>
      </c>
      <c r="CI28" s="298">
        <v>3</v>
      </c>
      <c r="CJ28" s="298">
        <v>4</v>
      </c>
      <c r="CK28" s="298">
        <v>8</v>
      </c>
      <c r="CL28" s="298">
        <v>10</v>
      </c>
      <c r="CM28" s="298">
        <v>15</v>
      </c>
      <c r="CN28" s="298">
        <v>20</v>
      </c>
      <c r="CP28" s="38">
        <v>0.8</v>
      </c>
      <c r="CQ28" s="38">
        <v>2.4</v>
      </c>
      <c r="CR28" s="38">
        <v>9.6</v>
      </c>
      <c r="CS28" s="38">
        <v>16</v>
      </c>
      <c r="CT28" s="38">
        <v>28</v>
      </c>
      <c r="CU28" s="38">
        <v>44</v>
      </c>
      <c r="CW28" s="324">
        <v>3</v>
      </c>
      <c r="CX28" s="324">
        <v>6</v>
      </c>
      <c r="CY28" s="324">
        <v>8</v>
      </c>
      <c r="CZ28" s="324">
        <v>15</v>
      </c>
      <c r="DA28" s="324">
        <v>20</v>
      </c>
      <c r="DB28" s="324"/>
      <c r="DD28" s="336">
        <v>4</v>
      </c>
      <c r="DE28" s="336">
        <v>6</v>
      </c>
      <c r="DF28" s="336">
        <v>10</v>
      </c>
      <c r="DG28" s="336">
        <v>15</v>
      </c>
      <c r="DH28" s="336">
        <v>26</v>
      </c>
      <c r="DI28" s="336">
        <v>39</v>
      </c>
      <c r="DK28" s="38">
        <v>1.1000000000000001</v>
      </c>
      <c r="DL28" s="38">
        <v>1.87</v>
      </c>
      <c r="DM28" s="38">
        <v>3.1789999999999998</v>
      </c>
      <c r="DN28" s="38">
        <v>5.4043000000000001</v>
      </c>
      <c r="DO28" s="38">
        <v>9.1873099999999983</v>
      </c>
      <c r="DP28" s="38">
        <v>15.618426999999997</v>
      </c>
      <c r="DR28" s="401">
        <f>MAX(DR12,DR21)</f>
        <v>4.5</v>
      </c>
      <c r="DS28" s="401">
        <f t="shared" ref="DS28:DW28" si="1">MAX(DS12,DS21)</f>
        <v>6</v>
      </c>
      <c r="DT28" s="401">
        <f t="shared" si="1"/>
        <v>7.5</v>
      </c>
      <c r="DU28" s="401">
        <f t="shared" si="1"/>
        <v>10.5</v>
      </c>
      <c r="DV28" s="401">
        <f t="shared" si="1"/>
        <v>13.5</v>
      </c>
      <c r="DW28" s="401">
        <f t="shared" si="1"/>
        <v>15</v>
      </c>
      <c r="DY28" s="412">
        <v>3</v>
      </c>
      <c r="DZ28" s="412">
        <v>5</v>
      </c>
      <c r="EA28" s="412">
        <v>8</v>
      </c>
      <c r="EB28" s="412">
        <v>11</v>
      </c>
      <c r="EC28" s="412">
        <v>15</v>
      </c>
      <c r="ED28" s="412">
        <v>20</v>
      </c>
      <c r="EF28" s="458">
        <v>2</v>
      </c>
      <c r="EG28" s="458">
        <v>5</v>
      </c>
      <c r="EH28" s="458">
        <v>10</v>
      </c>
      <c r="EI28" s="458">
        <v>15</v>
      </c>
      <c r="EJ28" s="458">
        <v>24</v>
      </c>
      <c r="EK28" s="458">
        <v>35</v>
      </c>
      <c r="EM28" s="597">
        <v>3</v>
      </c>
      <c r="EN28" s="597">
        <v>5</v>
      </c>
      <c r="EO28" s="597">
        <v>10</v>
      </c>
      <c r="EP28" s="597">
        <v>20</v>
      </c>
      <c r="EQ28" s="597">
        <v>40</v>
      </c>
      <c r="ER28" s="597">
        <v>70</v>
      </c>
      <c r="ET28" s="507">
        <v>2</v>
      </c>
      <c r="EU28" s="507">
        <v>2</v>
      </c>
      <c r="EV28" s="507">
        <v>3</v>
      </c>
      <c r="EW28" s="507">
        <v>4</v>
      </c>
      <c r="EX28" s="507">
        <v>5</v>
      </c>
      <c r="EY28" s="507">
        <v>12</v>
      </c>
      <c r="FA28" s="596">
        <v>0.2</v>
      </c>
      <c r="FB28" s="596">
        <v>0.5</v>
      </c>
      <c r="FC28" s="596">
        <v>1</v>
      </c>
      <c r="FD28" s="596">
        <v>2</v>
      </c>
      <c r="FE28" s="596">
        <v>5</v>
      </c>
      <c r="FF28" s="596">
        <v>10</v>
      </c>
      <c r="FH28" s="596">
        <v>2</v>
      </c>
      <c r="FI28" s="596">
        <v>2</v>
      </c>
      <c r="FJ28" s="596">
        <v>3</v>
      </c>
      <c r="FK28" s="596">
        <v>4</v>
      </c>
      <c r="FL28" s="596">
        <v>6</v>
      </c>
      <c r="FM28" s="596">
        <v>8</v>
      </c>
      <c r="FO28" s="597">
        <v>10</v>
      </c>
      <c r="FP28" s="597">
        <v>25</v>
      </c>
      <c r="FQ28" s="597">
        <v>70</v>
      </c>
      <c r="FR28" s="597">
        <v>160</v>
      </c>
      <c r="FS28" s="570"/>
      <c r="FT28" s="570"/>
    </row>
    <row r="29" spans="1:176" ht="15" customHeight="1" x14ac:dyDescent="0.3">
      <c r="A29" s="613"/>
      <c r="B29" s="2"/>
      <c r="C29" s="2"/>
      <c r="D29" s="2">
        <v>10</v>
      </c>
      <c r="E29" s="2"/>
      <c r="F29" s="2"/>
      <c r="G29" s="2">
        <v>-10</v>
      </c>
      <c r="H29" s="2"/>
      <c r="J29" s="37">
        <f>(SMALL((Q29,X29,AE29,AL29,AS29,AZ29,BG29,BN29,BU29,CB29,CI29,CP29,CW29,DD29,DK29,DR29,DY29,EF29,EM29,ET29,FA29,FH29,FO29),5)+SMALL((Q29,X29,AE29,AL29,AS29,AZ29,BG29,BN29,BU29,CB29,CI29,CP29,CW29,DD29,DK29,DR29,DY29,EF29,EM29,ET29,FA29,FH29,FO29),6)+SMALL((Q29,X29,AE29,AL29,AS29,AZ29,BG29,BN29,BU29,CB29,CI29,CP29,CW29,DD29,DK29,DR29,DY29,EF29,EM29,ET29,FA29,FH29,FO29),7))/3</f>
        <v>2</v>
      </c>
      <c r="K29" s="37">
        <f>(SMALL((R29,Y29,AF29,AM29,AT29,BA29,BH29,BO29,BV29,CC29,CJ29,CQ29,CX29,DE29,DL29,DS29,DZ29,EG29,EN29,EU29,FB29,FI29,FP29),5)+SMALL((R29,Y29,AF29,AM29,AT29,BA29,BH29,BO29,BV29,CC29,CJ29,CQ29,CX29,DE29,DL29,DS29,DZ29,EG29,EN29,EU29,FB29,FI29,FP29),6)+SMALL((R29,Y29,AF29,AM29,AT29,BA29,BH29,BO29,BV29,CC29,CJ29,CQ29,CX29,DE29,DL29,DS29,DZ29,EG29,EN29,EU29,FB29,FI29,FP29),7))/3</f>
        <v>2.548</v>
      </c>
      <c r="L29" s="37">
        <f>(SMALL((S29,Z29,AG29,AN29,AU29,BB29,BI29,BP29,BW29,CD29,CK29,CR29,CY29,DF29,DM29,DT29,EA29,EH29,EO29,EV29,FC29,FJ29,FQ29),5)+SMALL((S29,Z29,AG29,AN29,AU29,BB29,BI29,BP29,BW29,CD29,CK29,CR29,CY29,DF29,DM29,DT29,EA29,EH29,EO29,EV29,FC29,FJ29,FQ29),6)+SMALL((S29,Z29,AG29,AN29,AU29,BB29,BI29,BP29,BW29,CD29,CK29,CR29,CY29,DF29,DM29,DT29,EA29,EH29,EO29,EV29,FC29,FJ29,FQ29),7))/3</f>
        <v>4.6049333333333333</v>
      </c>
      <c r="M29" s="37">
        <f>(SMALL((T29,AA29,AH29,AO29,AV29,BC29,BJ29,BQ29,BX29,CE29,CL29,CS29,CZ29,DG29,DN29,DU29,EB29,EI29,EP29,EW29,FD29,FK29,FR29),5)+SMALL((T29,AA29,AH29,AO29,AV29,BC29,BJ29,BQ29,BX29,CE29,CL29,CS29,CZ29,DG29,DN29,DU29,EB29,EI29,EP29,EW29,FD29,FK29,FR29),6)+SMALL((T29,AA29,AH29,AO29,AV29,BC29,BJ29,BQ29,BX29,CE29,CL29,CS29,CZ29,DG29,DN29,DU29,EB29,EI29,EP29,EW29,FD29,FK29,FR29),7))/3</f>
        <v>7.4950533333333338</v>
      </c>
      <c r="N29" s="37">
        <f>(SMALL((U29,AB29,AI29,AP29,AW29,BD29,BK29,BR29,BY29,CF29,CM29,CT29,DA29,DH29,DO29,DV29,EC29,EJ29,EQ29,EX29,FE29,FL29,FS29),5)+SMALL((U29,AB29,AI29,AP29,AW29,BD29,BK29,BR29,BY29,CF29,CM29,CT29,DA29,DH29,DO29,DV29,EC29,EJ29,EQ29,EX29,FE29,FL29,FS29),6)+SMALL((U29,AB29,AI29,AP29,AW29,BD29,BK29,BR29,BY29,CF29,CM29,CT29,DA29,DH29,DO29,DV29,EC29,EJ29,EQ29,EX29,FE29,FL29,FS29),7))/3</f>
        <v>12.674923999999999</v>
      </c>
      <c r="O29" s="37">
        <f>(SMALL((V29,AC29,AJ29,AQ29,AX29,BE29,BL29,BS29,BZ29,CG29,CN29,CU29,DB29,DI29,DP29,DW29,ED29,EK29,ER29,EY29,FF29,FM29,FT29),5)+SMALL((V29,AC29,AJ29,AQ29,AX29,BE29,BL29,BS29,BZ29,CG29,CN29,CU29,DB29,DI29,DP29,DW29,ED29,EK29,ER29,EY29,FF29,FM29,FT29),6)+SMALL((V29,AC29,AJ29,AQ29,AX29,BE29,BL29,BS29,BZ29,CG29,CN29,CU29,DB29,DI29,DP29,DW29,ED29,EK29,ER29,EY29,FF29,FM29,FT29),7))/3</f>
        <v>19.247370799999999</v>
      </c>
      <c r="Q29" s="596">
        <v>0.5</v>
      </c>
      <c r="R29" s="596">
        <v>1</v>
      </c>
      <c r="S29" s="596">
        <v>1.5</v>
      </c>
      <c r="T29" s="596">
        <v>2.5</v>
      </c>
      <c r="U29" s="596">
        <v>5</v>
      </c>
      <c r="V29" s="596">
        <v>10</v>
      </c>
      <c r="X29" s="593">
        <v>6</v>
      </c>
      <c r="Y29" s="593">
        <v>10</v>
      </c>
      <c r="Z29" s="593">
        <v>12</v>
      </c>
      <c r="AA29" s="593">
        <v>14</v>
      </c>
      <c r="AB29" s="593">
        <v>17</v>
      </c>
      <c r="AC29" s="593">
        <v>21</v>
      </c>
      <c r="AE29" s="37">
        <v>15</v>
      </c>
      <c r="AF29" s="37">
        <v>15</v>
      </c>
      <c r="AG29" s="37">
        <v>18</v>
      </c>
      <c r="AH29" s="37">
        <v>20</v>
      </c>
      <c r="AI29" s="37">
        <v>22</v>
      </c>
      <c r="AJ29" s="37">
        <v>24</v>
      </c>
      <c r="AL29" s="37">
        <v>2.7</v>
      </c>
      <c r="AM29" s="37">
        <v>5.4</v>
      </c>
      <c r="AN29" s="37">
        <v>10.8</v>
      </c>
      <c r="AO29" s="37">
        <v>16.2</v>
      </c>
      <c r="AP29" s="37">
        <v>24.3</v>
      </c>
      <c r="AQ29" s="37">
        <v>32.4</v>
      </c>
      <c r="AS29" s="37">
        <v>3</v>
      </c>
      <c r="AT29" s="37">
        <v>5</v>
      </c>
      <c r="AU29" s="37">
        <v>7</v>
      </c>
      <c r="AV29" s="37">
        <v>10</v>
      </c>
      <c r="AW29" s="37">
        <v>20</v>
      </c>
      <c r="AX29" s="37">
        <v>25</v>
      </c>
      <c r="AZ29" s="596">
        <v>4</v>
      </c>
      <c r="BA29" s="596">
        <v>5</v>
      </c>
      <c r="BB29" s="596">
        <v>6</v>
      </c>
      <c r="BC29" s="596">
        <v>8</v>
      </c>
      <c r="BD29" s="596">
        <v>10</v>
      </c>
      <c r="BE29" s="596">
        <v>12</v>
      </c>
      <c r="BG29" s="37">
        <v>2</v>
      </c>
      <c r="BH29" s="37">
        <v>3</v>
      </c>
      <c r="BI29" s="37">
        <v>6</v>
      </c>
      <c r="BJ29" s="37">
        <v>12</v>
      </c>
      <c r="BK29" s="37">
        <v>30</v>
      </c>
      <c r="BL29" s="37">
        <v>45</v>
      </c>
      <c r="BN29" s="145">
        <v>4</v>
      </c>
      <c r="BO29" s="145">
        <v>6</v>
      </c>
      <c r="BP29" s="145">
        <v>10</v>
      </c>
      <c r="BQ29" s="145">
        <v>20</v>
      </c>
      <c r="BR29" s="145">
        <v>40</v>
      </c>
      <c r="BS29" s="145">
        <v>50</v>
      </c>
      <c r="BU29" s="217">
        <v>10</v>
      </c>
      <c r="BV29" s="217">
        <v>12.5</v>
      </c>
      <c r="BW29" s="217">
        <v>17.5</v>
      </c>
      <c r="BX29" s="217">
        <v>20</v>
      </c>
      <c r="BY29" s="217">
        <v>25</v>
      </c>
      <c r="BZ29" s="217"/>
      <c r="CB29" s="237">
        <v>2</v>
      </c>
      <c r="CC29" s="237">
        <v>3</v>
      </c>
      <c r="CD29" s="237">
        <v>4</v>
      </c>
      <c r="CE29" s="237">
        <v>8</v>
      </c>
      <c r="CF29" s="237">
        <v>20</v>
      </c>
      <c r="CG29" s="237">
        <v>24</v>
      </c>
      <c r="CI29" s="297">
        <v>4</v>
      </c>
      <c r="CJ29" s="297">
        <v>5</v>
      </c>
      <c r="CK29" s="297">
        <v>10</v>
      </c>
      <c r="CL29" s="297">
        <v>14</v>
      </c>
      <c r="CM29" s="297">
        <v>25</v>
      </c>
      <c r="CN29" s="297">
        <v>40</v>
      </c>
      <c r="CP29" s="37">
        <v>0.8</v>
      </c>
      <c r="CQ29" s="37">
        <v>2.4</v>
      </c>
      <c r="CR29" s="37">
        <v>10.4</v>
      </c>
      <c r="CS29" s="37">
        <v>20</v>
      </c>
      <c r="CT29" s="37">
        <v>36</v>
      </c>
      <c r="CU29" s="37">
        <v>52</v>
      </c>
      <c r="CW29" s="323">
        <v>3</v>
      </c>
      <c r="CX29" s="323">
        <v>6</v>
      </c>
      <c r="CY29" s="323">
        <v>8</v>
      </c>
      <c r="CZ29" s="323">
        <v>15</v>
      </c>
      <c r="DA29" s="323">
        <v>20</v>
      </c>
      <c r="DB29" s="323"/>
      <c r="DD29" s="335">
        <v>6</v>
      </c>
      <c r="DE29" s="335">
        <v>8</v>
      </c>
      <c r="DF29" s="335">
        <v>14</v>
      </c>
      <c r="DG29" s="335">
        <v>19</v>
      </c>
      <c r="DH29" s="335">
        <v>30</v>
      </c>
      <c r="DI29" s="335">
        <v>45</v>
      </c>
      <c r="DK29" s="37">
        <v>1.32</v>
      </c>
      <c r="DL29" s="37">
        <v>2.2440000000000002</v>
      </c>
      <c r="DM29" s="37">
        <v>3.8147999999999995</v>
      </c>
      <c r="DN29" s="37">
        <v>6.4851599999999996</v>
      </c>
      <c r="DO29" s="37">
        <v>11.024771999999997</v>
      </c>
      <c r="DP29" s="37">
        <v>18.742112399999996</v>
      </c>
      <c r="DR29" s="400">
        <f>MAX(DR12,DR22)</f>
        <v>6</v>
      </c>
      <c r="DS29" s="400">
        <f t="shared" ref="DS29:DW29" si="2">MAX(DS12,DS22)</f>
        <v>7.5</v>
      </c>
      <c r="DT29" s="400">
        <f t="shared" si="2"/>
        <v>10.5</v>
      </c>
      <c r="DU29" s="400">
        <f t="shared" si="2"/>
        <v>13.5</v>
      </c>
      <c r="DV29" s="400">
        <f t="shared" si="2"/>
        <v>18</v>
      </c>
      <c r="DW29" s="400">
        <f t="shared" si="2"/>
        <v>22.5</v>
      </c>
      <c r="DY29" s="411">
        <v>4</v>
      </c>
      <c r="DZ29" s="411">
        <v>6</v>
      </c>
      <c r="EA29" s="411">
        <v>10</v>
      </c>
      <c r="EB29" s="411">
        <v>14</v>
      </c>
      <c r="EC29" s="411">
        <v>18</v>
      </c>
      <c r="ED29" s="411">
        <v>22</v>
      </c>
      <c r="EF29" s="457">
        <v>4</v>
      </c>
      <c r="EG29" s="457">
        <v>8</v>
      </c>
      <c r="EH29" s="457">
        <v>15</v>
      </c>
      <c r="EI29" s="457">
        <v>25</v>
      </c>
      <c r="EJ29" s="457">
        <v>35</v>
      </c>
      <c r="EK29" s="457">
        <v>50</v>
      </c>
      <c r="EM29" s="597">
        <v>4</v>
      </c>
      <c r="EN29" s="597">
        <v>6</v>
      </c>
      <c r="EO29" s="597">
        <v>10</v>
      </c>
      <c r="EP29" s="597">
        <v>20</v>
      </c>
      <c r="EQ29" s="597">
        <v>40</v>
      </c>
      <c r="ER29" s="597">
        <v>70</v>
      </c>
      <c r="ET29" s="506">
        <v>2</v>
      </c>
      <c r="EU29" s="506">
        <v>2</v>
      </c>
      <c r="EV29" s="506">
        <v>3</v>
      </c>
      <c r="EW29" s="506">
        <v>4</v>
      </c>
      <c r="EX29" s="506">
        <v>7</v>
      </c>
      <c r="EY29" s="506">
        <v>18</v>
      </c>
      <c r="FA29" s="596">
        <v>0.5</v>
      </c>
      <c r="FB29" s="596">
        <v>1</v>
      </c>
      <c r="FC29" s="596">
        <v>2</v>
      </c>
      <c r="FD29" s="596">
        <v>5</v>
      </c>
      <c r="FE29" s="596">
        <v>7</v>
      </c>
      <c r="FF29" s="596">
        <v>10</v>
      </c>
      <c r="FH29" s="596">
        <v>2</v>
      </c>
      <c r="FI29" s="596">
        <v>2</v>
      </c>
      <c r="FJ29" s="596">
        <v>3</v>
      </c>
      <c r="FK29" s="596">
        <v>4</v>
      </c>
      <c r="FL29" s="596">
        <v>6</v>
      </c>
      <c r="FM29" s="596">
        <v>8</v>
      </c>
      <c r="FO29" s="597">
        <v>10</v>
      </c>
      <c r="FP29" s="597">
        <v>25</v>
      </c>
      <c r="FQ29" s="597">
        <v>70</v>
      </c>
      <c r="FR29" s="597">
        <v>160</v>
      </c>
      <c r="FS29" s="570"/>
      <c r="FT29" s="570"/>
    </row>
    <row r="30" spans="1:176" ht="15" customHeight="1" x14ac:dyDescent="0.3">
      <c r="A30" s="613"/>
      <c r="B30" s="3"/>
      <c r="C30" s="3"/>
      <c r="D30" s="3">
        <v>10</v>
      </c>
      <c r="E30" s="3"/>
      <c r="F30" s="3"/>
      <c r="G30" s="3"/>
      <c r="H30" s="3">
        <v>-10</v>
      </c>
      <c r="I30" s="36"/>
      <c r="J30" s="38">
        <f>(SMALL((Q30,X30,AE30,AL30,AS30,AZ30,BG30,BN30,BU30,CB30,CI30,CP30,CW30,DD30,DK30,DR30,DY30,EF30,EM30,ET30,FA30,FH30,FO30),5)+SMALL((Q30,X30,AE30,AL30,AS30,AZ30,BG30,BN30,BU30,CB30,CI30,CP30,CW30,DD30,DK30,DR30,DY30,EF30,EM30,ET30,FA30,FH30,FO30),6)+SMALL((Q30,X30,AE30,AL30,AS30,AZ30,BG30,BN30,BU30,CB30,CI30,CP30,CW30,DD30,DK30,DR30,DY30,EF30,EM30,ET30,FA30,FH30,FO30),7))/3</f>
        <v>2</v>
      </c>
      <c r="K30" s="38">
        <f>(SMALL((R30,Y30,AF30,AM30,AT30,BA30,BH30,BO30,BV30,CC30,CJ30,CQ30,CX30,DE30,DL30,DS30,DZ30,EG30,EN30,EU30,FB30,FI30,FP30),5)+SMALL((R30,Y30,AF30,AM30,AT30,BA30,BH30,BO30,BV30,CC30,CJ30,CQ30,CX30,DE30,DL30,DS30,DZ30,EG30,EN30,EU30,FB30,FI30,FP30),6)+SMALL((R30,Y30,AF30,AM30,AT30,BA30,BH30,BO30,BV30,CC30,CJ30,CQ30,CX30,DE30,DL30,DS30,DZ30,EG30,EN30,EU30,FB30,FI30,FP30),7))/3</f>
        <v>3.5220000000000002</v>
      </c>
      <c r="L30" s="38">
        <f>(SMALL((S30,Z30,AG30,AN30,AU30,BB30,BI30,BP30,BW30,CD30,CK30,CR30,CY30,DF30,DM30,DT30,EA30,EH30,EO30,EV30,FC30,FJ30,FQ30),5)+SMALL((S30,Z30,AG30,AN30,AU30,BB30,BI30,BP30,BW30,CD30,CK30,CR30,CY30,DF30,DM30,DT30,EA30,EH30,EO30,EV30,FC30,FJ30,FQ30),6)+SMALL((S30,Z30,AG30,AN30,AU30,BB30,BI30,BP30,BW30,CD30,CK30,CR30,CY30,DF30,DM30,DT30,EA30,EH30,EO30,EV30,FC30,FJ30,FQ30),7))/3</f>
        <v>6.4007333333333323</v>
      </c>
      <c r="M30" s="38">
        <f>(SMALL((T30,AA30,AH30,AO30,AV30,BC30,BJ30,BQ30,BX30,CE30,CL30,CS30,CZ30,DG30,DN30,DU30,EB30,EI30,EP30,EW30,FD30,FK30,FR30),5)+SMALL((T30,AA30,AH30,AO30,AV30,BC30,BJ30,BQ30,BX30,CE30,CL30,CS30,CZ30,DG30,DN30,DU30,EB30,EI30,EP30,EW30,FD30,FK30,FR30),6)+SMALL((T30,AA30,AH30,AO30,AV30,BC30,BJ30,BQ30,BX30,CE30,CL30,CS30,CZ30,DG30,DN30,DU30,EB30,EI30,EP30,EW30,FD30,FK30,FR30),7))/3</f>
        <v>10.562579999999999</v>
      </c>
      <c r="N30" s="38">
        <f>(SMALL((U30,AB30,AI30,AP30,AW30,BD30,BK30,BR30,BY30,CF30,CM30,CT30,DA30,DH30,DO30,DV30,EC30,EJ30,EQ30,EX30,FE30,FL30,FS30),5)+SMALL((U30,AB30,AI30,AP30,AW30,BD30,BK30,BR30,BY30,CF30,CM30,CT30,DA30,DH30,DO30,DV30,EC30,EJ30,EQ30,EX30,FE30,FL30,FS30),6)+SMALL((U30,AB30,AI30,AP30,AW30,BD30,BK30,BR30,BY30,CF30,CM30,CT30,DA30,DH30,DO30,DV30,EC30,EJ30,EQ30,EX30,FE30,FL30,FS30),7))/3</f>
        <v>16.179052666666664</v>
      </c>
      <c r="O30" s="38">
        <f>(SMALL((V30,AC30,AJ30,AQ30,AX30,BE30,BL30,BS30,BZ30,CG30,CN30,CU30,DB30,DI30,DP30,DW30,ED30,EK30,ER30,EY30,FF30,FM30,FT30),5)+SMALL((V30,AC30,AJ30,AQ30,AX30,BE30,BL30,BS30,BZ30,CG30,CN30,CU30,DB30,DI30,DP30,DW30,ED30,EK30,ER30,EY30,FF30,FM30,FT30),6)+SMALL((V30,AC30,AJ30,AQ30,AX30,BE30,BL30,BS30,BZ30,CG30,CN30,CU30,DB30,DI30,DP30,DW30,ED30,EK30,ER30,EY30,FF30,FM30,FT30),7))/3</f>
        <v>23</v>
      </c>
      <c r="Q30" s="596">
        <v>1</v>
      </c>
      <c r="R30" s="596">
        <v>2</v>
      </c>
      <c r="S30" s="596">
        <v>3</v>
      </c>
      <c r="T30" s="596">
        <v>5</v>
      </c>
      <c r="U30" s="596">
        <v>10</v>
      </c>
      <c r="V30" s="596">
        <v>15</v>
      </c>
      <c r="X30" s="592">
        <v>8</v>
      </c>
      <c r="Y30" s="592">
        <v>14</v>
      </c>
      <c r="Z30" s="592">
        <v>16</v>
      </c>
      <c r="AA30" s="592">
        <v>18</v>
      </c>
      <c r="AB30" s="592">
        <v>21</v>
      </c>
      <c r="AC30" s="592">
        <v>25</v>
      </c>
      <c r="AE30" s="38">
        <v>15</v>
      </c>
      <c r="AF30" s="38">
        <v>15</v>
      </c>
      <c r="AG30" s="38">
        <v>18</v>
      </c>
      <c r="AH30" s="38">
        <v>20</v>
      </c>
      <c r="AI30" s="38">
        <v>22</v>
      </c>
      <c r="AJ30" s="38">
        <v>24</v>
      </c>
      <c r="AL30" s="38">
        <v>3.6</v>
      </c>
      <c r="AM30" s="38">
        <v>7.2</v>
      </c>
      <c r="AN30" s="38">
        <v>14.4</v>
      </c>
      <c r="AO30" s="38">
        <v>21.6</v>
      </c>
      <c r="AP30" s="38">
        <v>32.4</v>
      </c>
      <c r="AQ30" s="38">
        <v>43.2</v>
      </c>
      <c r="AS30" s="38">
        <v>4</v>
      </c>
      <c r="AT30" s="38">
        <v>6</v>
      </c>
      <c r="AU30" s="38">
        <v>8</v>
      </c>
      <c r="AV30" s="38">
        <v>13</v>
      </c>
      <c r="AW30" s="38">
        <v>25</v>
      </c>
      <c r="AX30" s="38">
        <v>30</v>
      </c>
      <c r="AZ30" s="596">
        <v>5</v>
      </c>
      <c r="BA30" s="596">
        <v>6</v>
      </c>
      <c r="BB30" s="596">
        <v>7</v>
      </c>
      <c r="BC30" s="596">
        <v>9</v>
      </c>
      <c r="BD30" s="596">
        <v>11</v>
      </c>
      <c r="BE30" s="596">
        <v>13</v>
      </c>
      <c r="BG30" s="38">
        <v>2</v>
      </c>
      <c r="BH30" s="38">
        <v>4</v>
      </c>
      <c r="BI30" s="38">
        <v>7</v>
      </c>
      <c r="BJ30" s="38">
        <v>14</v>
      </c>
      <c r="BK30" s="38">
        <v>35</v>
      </c>
      <c r="BL30" s="38">
        <v>50</v>
      </c>
      <c r="BN30" s="146">
        <v>5</v>
      </c>
      <c r="BO30" s="146">
        <v>10</v>
      </c>
      <c r="BP30" s="146">
        <v>15</v>
      </c>
      <c r="BQ30" s="146">
        <v>30</v>
      </c>
      <c r="BR30" s="146">
        <v>50</v>
      </c>
      <c r="BS30" s="146">
        <v>50</v>
      </c>
      <c r="BU30" s="218">
        <v>15</v>
      </c>
      <c r="BV30" s="218">
        <v>18.75</v>
      </c>
      <c r="BW30" s="218">
        <v>26.25</v>
      </c>
      <c r="BX30" s="218">
        <v>30</v>
      </c>
      <c r="BY30" s="218">
        <v>37.5</v>
      </c>
      <c r="BZ30" s="218"/>
      <c r="CB30" s="238">
        <v>3.2399999999999998</v>
      </c>
      <c r="CC30" s="238">
        <v>4.8599999999999994</v>
      </c>
      <c r="CD30" s="238">
        <v>6.4799999999999995</v>
      </c>
      <c r="CE30" s="238">
        <v>12.959999999999999</v>
      </c>
      <c r="CF30" s="238">
        <v>32.4</v>
      </c>
      <c r="CG30" s="238">
        <v>38.879999999999995</v>
      </c>
      <c r="CI30" s="298">
        <v>6</v>
      </c>
      <c r="CJ30" s="298">
        <v>8</v>
      </c>
      <c r="CK30" s="298">
        <v>15</v>
      </c>
      <c r="CL30" s="298">
        <v>25</v>
      </c>
      <c r="CM30" s="298">
        <v>40</v>
      </c>
      <c r="CN30" s="298">
        <v>50</v>
      </c>
      <c r="CP30" s="38">
        <v>1.2</v>
      </c>
      <c r="CQ30" s="38">
        <v>3.2</v>
      </c>
      <c r="CR30" s="38">
        <v>12.8</v>
      </c>
      <c r="CS30" s="38">
        <v>20</v>
      </c>
      <c r="CT30" s="38">
        <v>36</v>
      </c>
      <c r="CU30" s="38">
        <v>52</v>
      </c>
      <c r="CW30" s="324">
        <v>3</v>
      </c>
      <c r="CX30" s="324">
        <v>7</v>
      </c>
      <c r="CY30" s="324">
        <v>10</v>
      </c>
      <c r="CZ30" s="324">
        <v>17</v>
      </c>
      <c r="DA30" s="324">
        <v>22</v>
      </c>
      <c r="DB30" s="324"/>
      <c r="DD30" s="336">
        <v>6</v>
      </c>
      <c r="DE30" s="336">
        <v>8</v>
      </c>
      <c r="DF30" s="336">
        <v>14</v>
      </c>
      <c r="DG30" s="336">
        <v>19</v>
      </c>
      <c r="DH30" s="336">
        <v>30</v>
      </c>
      <c r="DI30" s="336">
        <v>45</v>
      </c>
      <c r="DK30" s="38">
        <v>1.98</v>
      </c>
      <c r="DL30" s="38">
        <v>3.3660000000000005</v>
      </c>
      <c r="DM30" s="38">
        <v>5.7221999999999991</v>
      </c>
      <c r="DN30" s="38">
        <v>9.7277399999999989</v>
      </c>
      <c r="DO30" s="38">
        <v>16.537157999999994</v>
      </c>
      <c r="DP30" s="38">
        <v>28.113168599999995</v>
      </c>
      <c r="DR30" s="401">
        <f>MAX(DR12,DR23)</f>
        <v>7.5</v>
      </c>
      <c r="DS30" s="401">
        <f t="shared" ref="DS30:DW30" si="3">MAX(DS12,DS23)</f>
        <v>10.5</v>
      </c>
      <c r="DT30" s="401">
        <f t="shared" si="3"/>
        <v>15</v>
      </c>
      <c r="DU30" s="401">
        <f t="shared" si="3"/>
        <v>18</v>
      </c>
      <c r="DV30" s="401">
        <f t="shared" si="3"/>
        <v>22.5</v>
      </c>
      <c r="DW30" s="401">
        <f t="shared" si="3"/>
        <v>30</v>
      </c>
      <c r="DY30" s="412">
        <v>6</v>
      </c>
      <c r="DZ30" s="412">
        <v>8</v>
      </c>
      <c r="EA30" s="412">
        <v>12</v>
      </c>
      <c r="EB30" s="412">
        <v>20</v>
      </c>
      <c r="EC30" s="412">
        <v>30</v>
      </c>
      <c r="ED30" s="412">
        <v>35</v>
      </c>
      <c r="EF30" s="458">
        <v>5</v>
      </c>
      <c r="EG30" s="458">
        <v>10</v>
      </c>
      <c r="EH30" s="458">
        <v>20</v>
      </c>
      <c r="EI30" s="458">
        <v>27</v>
      </c>
      <c r="EJ30" s="458">
        <v>40</v>
      </c>
      <c r="EK30" s="458">
        <v>55</v>
      </c>
      <c r="EM30" s="597">
        <v>5</v>
      </c>
      <c r="EN30" s="597">
        <v>7</v>
      </c>
      <c r="EO30" s="597">
        <v>12</v>
      </c>
      <c r="EP30" s="597">
        <v>25</v>
      </c>
      <c r="EQ30" s="597">
        <v>55</v>
      </c>
      <c r="ER30" s="597">
        <v>100</v>
      </c>
      <c r="ET30" s="507">
        <v>2</v>
      </c>
      <c r="EU30" s="507">
        <v>2</v>
      </c>
      <c r="EV30" s="507">
        <v>3</v>
      </c>
      <c r="EW30" s="507">
        <v>4</v>
      </c>
      <c r="EX30" s="507">
        <v>8</v>
      </c>
      <c r="EY30" s="507">
        <v>20</v>
      </c>
      <c r="FA30" s="596">
        <v>2</v>
      </c>
      <c r="FB30" s="596">
        <v>3</v>
      </c>
      <c r="FC30" s="596">
        <v>5</v>
      </c>
      <c r="FD30" s="596">
        <v>7</v>
      </c>
      <c r="FE30" s="596">
        <v>10</v>
      </c>
      <c r="FF30" s="596">
        <v>15</v>
      </c>
      <c r="FH30" s="596">
        <v>2</v>
      </c>
      <c r="FI30" s="596">
        <v>2</v>
      </c>
      <c r="FJ30" s="596">
        <v>3</v>
      </c>
      <c r="FK30" s="596">
        <v>4</v>
      </c>
      <c r="FL30" s="596">
        <v>6</v>
      </c>
      <c r="FM30" s="596">
        <v>8</v>
      </c>
      <c r="FO30" s="597">
        <v>10</v>
      </c>
      <c r="FP30" s="597">
        <v>25</v>
      </c>
      <c r="FQ30" s="597">
        <v>70</v>
      </c>
      <c r="FR30" s="597">
        <v>160</v>
      </c>
      <c r="FS30" s="570"/>
      <c r="FT30" s="570"/>
    </row>
    <row r="31" spans="1:176" ht="15" customHeight="1" x14ac:dyDescent="0.3">
      <c r="A31" s="613"/>
      <c r="B31" s="2"/>
      <c r="C31" s="2"/>
      <c r="D31" s="2"/>
      <c r="E31" s="2">
        <v>10</v>
      </c>
      <c r="F31" s="2">
        <v>-10</v>
      </c>
      <c r="G31" s="2"/>
      <c r="H31" s="2"/>
      <c r="I31" s="36"/>
      <c r="J31" s="37">
        <f>(SMALL((Q31,X31,AE31,AL31,AS31,AZ31,BG31,BN31,BU31,CB31,CI31,CP31,CW31,DD31,DK31,DR31,DY31,EF31,EM31,ET31,FA31,FH31,FO31),5)+SMALL((Q31,X31,AE31,AL31,AS31,AZ31,BG31,BN31,BU31,CB31,CI31,CP31,CW31,DD31,DK31,DR31,DY31,EF31,EM31,ET31,FA31,FH31,FO31),6)+SMALL((Q31,X31,AE31,AL31,AS31,AZ31,BG31,BN31,BU31,CB31,CI31,CP31,CW31,DD31,DK31,DR31,DY31,EF31,EM31,ET31,FA31,FH31,FO31),7))/3</f>
        <v>1.6333333333333335</v>
      </c>
      <c r="K31" s="37">
        <f>(SMALL((R31,Y31,AF31,AM31,AT31,BA31,BH31,BO31,BV31,CC31,CJ31,CQ31,CX31,DE31,DL31,DS31,DZ31,EG31,EN31,EU31,FB31,FI31,FP31),5)+SMALL((R31,Y31,AF31,AM31,AT31,BA31,BH31,BO31,BV31,CC31,CJ31,CQ31,CX31,DE31,DL31,DS31,DZ31,EG31,EN31,EU31,FB31,FI31,FP31),6)+SMALL((R31,Y31,AF31,AM31,AT31,BA31,BH31,BO31,BV31,CC31,CJ31,CQ31,CX31,DE31,DL31,DS31,DZ31,EG31,EN31,EU31,FB31,FI31,FP31),7))/3</f>
        <v>2.0833333333333335</v>
      </c>
      <c r="L31" s="37">
        <f>(SMALL((S31,Z31,AG31,AN31,AU31,BB31,BI31,BP31,BW31,CD31,CK31,CR31,CY31,DF31,DM31,DT31,EA31,EH31,EO31,EV31,FC31,FJ31,FQ31),5)+SMALL((S31,Z31,AG31,AN31,AU31,BB31,BI31,BP31,BW31,CD31,CK31,CR31,CY31,DF31,DM31,DT31,EA31,EH31,EO31,EV31,FC31,FJ31,FQ31),6)+SMALL((S31,Z31,AG31,AN31,AU31,BB31,BI31,BP31,BW31,CD31,CK31,CR31,CY31,DF31,DM31,DT31,EA31,EH31,EO31,EV31,FC31,FJ31,FQ31),7))/3</f>
        <v>3.3333333333333335</v>
      </c>
      <c r="M31" s="37">
        <f>(SMALL((T31,AA31,AH31,AO31,AV31,BC31,BJ31,BQ31,BX31,CE31,CL31,CS31,CZ31,DG31,DN31,DU31,EB31,EI31,EP31,EW31,FD31,FK31,FR31),5)+SMALL((T31,AA31,AH31,AO31,AV31,BC31,BJ31,BQ31,BX31,CE31,CL31,CS31,CZ31,DG31,DN31,DU31,EB31,EI31,EP31,EW31,FD31,FK31,FR31),6)+SMALL((T31,AA31,AH31,AO31,AV31,BC31,BJ31,BQ31,BX31,CE31,CL31,CS31,CZ31,DG31,DN31,DU31,EB31,EI31,EP31,EW31,FD31,FK31,FR31),7))/3</f>
        <v>5.9546233333333332</v>
      </c>
      <c r="N31" s="37">
        <f>(SMALL((U31,AB31,AI31,AP31,AW31,BD31,BK31,BR31,BY31,CF31,CM31,CT31,DA31,DH31,DO31,DV31,EC31,EJ31,EQ31,EX31,FE31,FL31,FS31),5)+SMALL((U31,AB31,AI31,AP31,AW31,BD31,BK31,BR31,BY31,CF31,CM31,CT31,DA31,DH31,DO31,DV31,EC31,EJ31,EQ31,EX31,FE31,FL31,FS31),6)+SMALL((U31,AB31,AI31,AP31,AW31,BD31,BK31,BR31,BY31,CF31,CM31,CT31,DA31,DH31,DO31,DV31,EC31,EJ31,EQ31,EX31,FE31,FL31,FS31),7))/3</f>
        <v>10.922859666666666</v>
      </c>
      <c r="O31" s="37">
        <f>(SMALL((V31,AC31,AJ31,AQ31,AX31,BE31,BL31,BS31,BZ31,CG31,CN31,CU31,DB31,DI31,DP31,DW31,ED31,EK31,ER31,EY31,FF31,FM31,FT31),5)+SMALL((V31,AC31,AJ31,AQ31,AX31,BE31,BL31,BS31,BZ31,CG31,CN31,CU31,DB31,DI31,DP31,DW31,ED31,EK31,ER31,EY31,FF31,FM31,FT31),6)+SMALL((V31,AC31,AJ31,AQ31,AX31,BE31,BL31,BS31,BZ31,CG31,CN31,CU31,DB31,DI31,DP31,DW31,ED31,EK31,ER31,EY31,FF31,FM31,FT31),7))/3</f>
        <v>14.018861433333333</v>
      </c>
      <c r="Q31" s="596">
        <v>0.5</v>
      </c>
      <c r="R31" s="596">
        <v>1</v>
      </c>
      <c r="S31" s="596">
        <v>1.5</v>
      </c>
      <c r="T31" s="596">
        <v>2.5</v>
      </c>
      <c r="U31" s="596">
        <v>5</v>
      </c>
      <c r="V31" s="596">
        <v>10</v>
      </c>
      <c r="X31" s="593">
        <v>4</v>
      </c>
      <c r="Y31" s="593">
        <v>8</v>
      </c>
      <c r="Z31" s="593">
        <v>10</v>
      </c>
      <c r="AA31" s="593">
        <v>12</v>
      </c>
      <c r="AB31" s="593">
        <v>15</v>
      </c>
      <c r="AC31" s="593">
        <v>19</v>
      </c>
      <c r="AE31" s="37">
        <v>10</v>
      </c>
      <c r="AF31" s="37">
        <v>10</v>
      </c>
      <c r="AG31" s="37">
        <v>12</v>
      </c>
      <c r="AH31" s="37">
        <v>14</v>
      </c>
      <c r="AI31" s="37">
        <v>16</v>
      </c>
      <c r="AJ31" s="37">
        <v>18</v>
      </c>
      <c r="AL31" s="37">
        <v>1.8</v>
      </c>
      <c r="AM31" s="37">
        <v>3.6</v>
      </c>
      <c r="AN31" s="37">
        <v>7.2</v>
      </c>
      <c r="AO31" s="37">
        <v>10.8</v>
      </c>
      <c r="AP31" s="37">
        <v>16.2</v>
      </c>
      <c r="AQ31" s="37">
        <v>21.6</v>
      </c>
      <c r="AS31" s="37">
        <v>3</v>
      </c>
      <c r="AT31" s="37">
        <v>4</v>
      </c>
      <c r="AU31" s="37">
        <v>5</v>
      </c>
      <c r="AV31" s="37">
        <v>7</v>
      </c>
      <c r="AW31" s="37">
        <v>15</v>
      </c>
      <c r="AX31" s="37">
        <v>25</v>
      </c>
      <c r="AZ31" s="596">
        <v>3</v>
      </c>
      <c r="BA31" s="596">
        <v>5</v>
      </c>
      <c r="BB31" s="596">
        <v>6</v>
      </c>
      <c r="BC31" s="596">
        <v>8</v>
      </c>
      <c r="BD31" s="596">
        <v>11</v>
      </c>
      <c r="BE31" s="596">
        <v>13</v>
      </c>
      <c r="BG31" s="37">
        <v>1</v>
      </c>
      <c r="BH31" s="37">
        <v>2</v>
      </c>
      <c r="BI31" s="37">
        <v>4</v>
      </c>
      <c r="BJ31" s="37">
        <v>7</v>
      </c>
      <c r="BK31" s="37">
        <v>15</v>
      </c>
      <c r="BL31" s="37">
        <v>25</v>
      </c>
      <c r="BN31" s="145">
        <v>5</v>
      </c>
      <c r="BO31" s="145">
        <v>8</v>
      </c>
      <c r="BP31" s="145">
        <v>14</v>
      </c>
      <c r="BQ31" s="145">
        <v>28</v>
      </c>
      <c r="BR31" s="145">
        <v>50</v>
      </c>
      <c r="BS31" s="145">
        <v>50</v>
      </c>
      <c r="BU31" s="217">
        <v>6</v>
      </c>
      <c r="BV31" s="217">
        <v>7.5</v>
      </c>
      <c r="BW31" s="217">
        <v>10.5</v>
      </c>
      <c r="BX31" s="217">
        <v>12</v>
      </c>
      <c r="BY31" s="217">
        <v>15</v>
      </c>
      <c r="BZ31" s="217"/>
      <c r="CB31" s="237">
        <v>1.5</v>
      </c>
      <c r="CC31" s="237">
        <v>2.25</v>
      </c>
      <c r="CD31" s="237">
        <v>3</v>
      </c>
      <c r="CE31" s="237">
        <v>6</v>
      </c>
      <c r="CF31" s="237">
        <v>15</v>
      </c>
      <c r="CG31" s="237">
        <v>18</v>
      </c>
      <c r="CI31" s="297">
        <v>3</v>
      </c>
      <c r="CJ31" s="297">
        <v>4</v>
      </c>
      <c r="CK31" s="297">
        <v>8</v>
      </c>
      <c r="CL31" s="297">
        <v>10</v>
      </c>
      <c r="CM31" s="297">
        <v>15</v>
      </c>
      <c r="CN31" s="297">
        <v>20</v>
      </c>
      <c r="CP31" s="37">
        <v>1.6</v>
      </c>
      <c r="CQ31" s="37">
        <v>4</v>
      </c>
      <c r="CR31" s="37">
        <v>16</v>
      </c>
      <c r="CS31" s="37">
        <v>28</v>
      </c>
      <c r="CT31" s="37">
        <v>44</v>
      </c>
      <c r="CU31" s="37">
        <v>60</v>
      </c>
      <c r="CW31" s="323">
        <v>3</v>
      </c>
      <c r="CX31" s="323">
        <v>5</v>
      </c>
      <c r="CY31" s="323">
        <v>8</v>
      </c>
      <c r="CZ31" s="323">
        <v>15</v>
      </c>
      <c r="DA31" s="323">
        <v>20</v>
      </c>
      <c r="DB31" s="323"/>
      <c r="DD31" s="335">
        <v>4</v>
      </c>
      <c r="DE31" s="335">
        <v>6</v>
      </c>
      <c r="DF31" s="335">
        <v>10</v>
      </c>
      <c r="DG31" s="335">
        <v>15</v>
      </c>
      <c r="DH31" s="335">
        <v>26</v>
      </c>
      <c r="DI31" s="335">
        <v>39</v>
      </c>
      <c r="DK31" s="37">
        <v>0.99</v>
      </c>
      <c r="DL31" s="37">
        <v>1.6830000000000003</v>
      </c>
      <c r="DM31" s="37">
        <v>2.8610999999999995</v>
      </c>
      <c r="DN31" s="37">
        <v>4.8638699999999995</v>
      </c>
      <c r="DO31" s="37">
        <v>8.2685789999999972</v>
      </c>
      <c r="DP31" s="37">
        <v>14.056584299999997</v>
      </c>
      <c r="DR31" s="400">
        <f>MAX($J$13,DR21)</f>
        <v>4.5</v>
      </c>
      <c r="DS31" s="400">
        <f t="shared" ref="DS31:DW31" si="4">MAX($J$13,DS21)</f>
        <v>6</v>
      </c>
      <c r="DT31" s="400">
        <f t="shared" si="4"/>
        <v>7.5</v>
      </c>
      <c r="DU31" s="400">
        <f t="shared" si="4"/>
        <v>10.5</v>
      </c>
      <c r="DV31" s="400">
        <f t="shared" si="4"/>
        <v>13.5</v>
      </c>
      <c r="DW31" s="400">
        <f t="shared" si="4"/>
        <v>15</v>
      </c>
      <c r="DY31" s="411">
        <v>3</v>
      </c>
      <c r="DZ31" s="411">
        <v>5</v>
      </c>
      <c r="EA31" s="411">
        <v>8</v>
      </c>
      <c r="EB31" s="411">
        <v>11</v>
      </c>
      <c r="EC31" s="411">
        <v>15</v>
      </c>
      <c r="ED31" s="411">
        <v>20</v>
      </c>
      <c r="EF31" s="457">
        <v>2</v>
      </c>
      <c r="EG31" s="457">
        <v>5</v>
      </c>
      <c r="EH31" s="457">
        <v>10</v>
      </c>
      <c r="EI31" s="457">
        <v>18</v>
      </c>
      <c r="EJ31" s="457">
        <v>32</v>
      </c>
      <c r="EK31" s="457">
        <v>47</v>
      </c>
      <c r="EM31" s="597">
        <v>2</v>
      </c>
      <c r="EN31" s="597">
        <v>3</v>
      </c>
      <c r="EO31" s="597">
        <v>6</v>
      </c>
      <c r="EP31" s="597">
        <v>12</v>
      </c>
      <c r="EQ31" s="597">
        <v>25</v>
      </c>
      <c r="ER31" s="597">
        <v>50</v>
      </c>
      <c r="ET31" s="506">
        <v>2</v>
      </c>
      <c r="EU31" s="506">
        <v>2</v>
      </c>
      <c r="EV31" s="506">
        <v>3</v>
      </c>
      <c r="EW31" s="506">
        <v>4</v>
      </c>
      <c r="EX31" s="506">
        <v>5</v>
      </c>
      <c r="EY31" s="506">
        <v>12</v>
      </c>
      <c r="FA31" s="596">
        <v>0.2</v>
      </c>
      <c r="FB31" s="596">
        <v>0.5</v>
      </c>
      <c r="FC31" s="596">
        <v>1</v>
      </c>
      <c r="FD31" s="596">
        <v>2</v>
      </c>
      <c r="FE31" s="596">
        <v>5</v>
      </c>
      <c r="FF31" s="596">
        <v>10</v>
      </c>
      <c r="FH31" s="596">
        <v>2</v>
      </c>
      <c r="FI31" s="596">
        <v>2</v>
      </c>
      <c r="FJ31" s="596">
        <v>3</v>
      </c>
      <c r="FK31" s="596">
        <v>4</v>
      </c>
      <c r="FL31" s="596">
        <v>5</v>
      </c>
      <c r="FM31" s="596">
        <v>7</v>
      </c>
      <c r="FO31" s="597">
        <v>6</v>
      </c>
      <c r="FP31" s="597">
        <v>15</v>
      </c>
      <c r="FQ31" s="597">
        <v>42</v>
      </c>
      <c r="FR31" s="597">
        <v>96</v>
      </c>
      <c r="FS31" s="570"/>
      <c r="FT31" s="570"/>
    </row>
    <row r="32" spans="1:176" ht="15" customHeight="1" x14ac:dyDescent="0.3">
      <c r="A32" s="613"/>
      <c r="B32" s="3"/>
      <c r="C32" s="3"/>
      <c r="D32" s="3"/>
      <c r="E32" s="3">
        <v>10</v>
      </c>
      <c r="F32" s="3"/>
      <c r="G32" s="3">
        <v>-10</v>
      </c>
      <c r="H32" s="3"/>
      <c r="I32" s="36"/>
      <c r="J32" s="38">
        <f>(SMALL((Q32,X32,AE32,AL32,AS32,AZ32,BG32,BN32,BU32,CB32,CI32,CP32,CW32,DD32,DK32,DR32,DY32,EF32,EM32,ET32,FA32,FH32,FO32),5)+SMALL((Q32,X32,AE32,AL32,AS32,AZ32,BG32,BN32,BU32,CB32,CI32,CP32,CW32,DD32,DK32,DR32,DY32,EF32,EM32,ET32,FA32,FH32,FO32),6)+SMALL((Q32,X32,AE32,AL32,AS32,AZ32,BG32,BN32,BU32,CB32,CI32,CP32,CW32,DD32,DK32,DR32,DY32,EF32,EM32,ET32,FA32,FH32,FO32),7))/3</f>
        <v>2</v>
      </c>
      <c r="K32" s="38">
        <f>(SMALL((R32,Y32,AF32,AM32,AT32,BA32,BH32,BO32,BV32,CC32,CJ32,CQ32,CX32,DE32,DL32,DS32,DZ32,EG32,EN32,EU32,FB32,FI32,FP32),5)+SMALL((R32,Y32,AF32,AM32,AT32,BA32,BH32,BO32,BV32,CC32,CJ32,CQ32,CX32,DE32,DL32,DS32,DZ32,EG32,EN32,EU32,FB32,FI32,FP32),6)+SMALL((R32,Y32,AF32,AM32,AT32,BA32,BH32,BO32,BV32,CC32,CJ32,CQ32,CX32,DE32,DL32,DS32,DZ32,EG32,EN32,EU32,FB32,FI32,FP32),7))/3</f>
        <v>2.3333333333333335</v>
      </c>
      <c r="L32" s="38">
        <f>(SMALL((S32,Z32,AG32,AN32,AU32,BB32,BI32,BP32,BW32,CD32,CK32,CR32,CY32,DF32,DM32,DT32,EA32,EH32,EO32,EV32,FC32,FJ32,FQ32),5)+SMALL((S32,Z32,AG32,AN32,AU32,BB32,BI32,BP32,BW32,CD32,CK32,CR32,CY32,DF32,DM32,DT32,EA32,EH32,EO32,EV32,FC32,FJ32,FQ32),6)+SMALL((S32,Z32,AG32,AN32,AU32,BB32,BI32,BP32,BW32,CD32,CK32,CR32,CY32,DF32,DM32,DT32,EA32,EH32,EO32,EV32,FC32,FJ32,FQ32),7))/3</f>
        <v>4.0490699999999995</v>
      </c>
      <c r="M32" s="38">
        <f>(SMALL((T32,AA32,AH32,AO32,AV32,BC32,BJ32,BQ32,BX32,CE32,CL32,CS32,CZ32,DG32,DN32,DU32,EB32,EI32,EP32,EW32,FD32,FK32,FR32),5)+SMALL((T32,AA32,AH32,AO32,AV32,BC32,BJ32,BQ32,BX32,CE32,CL32,CS32,CZ32,DG32,DN32,DU32,EB32,EI32,EP32,EW32,FD32,FK32,FR32),6)+SMALL((T32,AA32,AH32,AO32,AV32,BC32,BJ32,BQ32,BX32,CE32,CL32,CS32,CZ32,DG32,DN32,DU32,EB32,EI32,EP32,EW32,FD32,FK32,FR32),7))/3</f>
        <v>7.1167523333333333</v>
      </c>
      <c r="N32" s="38">
        <f>(SMALL((U32,AB32,AI32,AP32,AW32,BD32,BK32,BR32,BY32,CF32,CM32,CT32,DA32,DH32,DO32,DV32,EC32,EJ32,EQ32,EX32,FE32,FL32,FS32),5)+SMALL((U32,AB32,AI32,AP32,AW32,BD32,BK32,BR32,BY32,CF32,CM32,CT32,DA32,DH32,DO32,DV32,EC32,EJ32,EQ32,EX32,FE32,FL32,FS32),6)+SMALL((U32,AB32,AI32,AP32,AW32,BD32,BK32,BR32,BY32,CF32,CM32,CT32,DA32,DH32,DO32,DV32,EC32,EJ32,EQ32,EX32,FE32,FL32,FS32),7))/3</f>
        <v>11.698478966666665</v>
      </c>
      <c r="O32" s="38">
        <f>(SMALL((V32,AC32,AJ32,AQ32,AX32,BE32,BL32,BS32,BZ32,CG32,CN32,CU32,DB32,DI32,DP32,DW32,ED32,EK32,ER32,EY32,FF32,FM32,FT32),5)+SMALL((V32,AC32,AJ32,AQ32,AX32,BE32,BL32,BS32,BZ32,CG32,CN32,CU32,DB32,DI32,DP32,DW32,ED32,EK32,ER32,EY32,FF32,FM32,FT32),6)+SMALL((V32,AC32,AJ32,AQ32,AX32,BE32,BL32,BS32,BZ32,CG32,CN32,CU32,DB32,DI32,DP32,DW32,ED32,EK32,ER32,EY32,FF32,FM32,FT32),7))/3</f>
        <v>17.487414243333333</v>
      </c>
      <c r="Q32" s="596">
        <v>0.5</v>
      </c>
      <c r="R32" s="596">
        <v>1</v>
      </c>
      <c r="S32" s="596">
        <v>1.5</v>
      </c>
      <c r="T32" s="596">
        <v>2.5</v>
      </c>
      <c r="U32" s="596">
        <v>5</v>
      </c>
      <c r="V32" s="596">
        <v>10</v>
      </c>
      <c r="X32" s="592">
        <v>4</v>
      </c>
      <c r="Y32" s="592">
        <v>8</v>
      </c>
      <c r="Z32" s="592">
        <v>10</v>
      </c>
      <c r="AA32" s="592">
        <v>12</v>
      </c>
      <c r="AB32" s="592">
        <v>15</v>
      </c>
      <c r="AC32" s="592">
        <v>19</v>
      </c>
      <c r="AE32" s="38">
        <v>15</v>
      </c>
      <c r="AF32" s="38">
        <v>15</v>
      </c>
      <c r="AG32" s="38">
        <v>18</v>
      </c>
      <c r="AH32" s="38">
        <v>20</v>
      </c>
      <c r="AI32" s="38">
        <v>22</v>
      </c>
      <c r="AJ32" s="38">
        <v>24</v>
      </c>
      <c r="AL32" s="38">
        <v>2.7</v>
      </c>
      <c r="AM32" s="38">
        <v>5.4</v>
      </c>
      <c r="AN32" s="38">
        <v>10.8</v>
      </c>
      <c r="AO32" s="38">
        <v>16.2</v>
      </c>
      <c r="AP32" s="38">
        <v>24.3</v>
      </c>
      <c r="AQ32" s="38">
        <v>32.4</v>
      </c>
      <c r="AS32" s="38">
        <v>3</v>
      </c>
      <c r="AT32" s="38">
        <v>5</v>
      </c>
      <c r="AU32" s="38">
        <v>6</v>
      </c>
      <c r="AV32" s="38">
        <v>8</v>
      </c>
      <c r="AW32" s="38">
        <v>18</v>
      </c>
      <c r="AX32" s="38">
        <v>25</v>
      </c>
      <c r="AZ32" s="596">
        <v>4</v>
      </c>
      <c r="BA32" s="596">
        <v>5</v>
      </c>
      <c r="BB32" s="596">
        <v>7</v>
      </c>
      <c r="BC32" s="596">
        <v>9</v>
      </c>
      <c r="BD32" s="596">
        <v>11</v>
      </c>
      <c r="BE32" s="596">
        <v>14</v>
      </c>
      <c r="BG32" s="38">
        <v>2</v>
      </c>
      <c r="BH32" s="38">
        <v>3</v>
      </c>
      <c r="BI32" s="38">
        <v>5</v>
      </c>
      <c r="BJ32" s="38">
        <v>9</v>
      </c>
      <c r="BK32" s="38">
        <v>17</v>
      </c>
      <c r="BL32" s="38">
        <v>27</v>
      </c>
      <c r="BN32" s="146">
        <v>4</v>
      </c>
      <c r="BO32" s="146">
        <v>6</v>
      </c>
      <c r="BP32" s="146">
        <v>10</v>
      </c>
      <c r="BQ32" s="146">
        <v>20</v>
      </c>
      <c r="BR32" s="146">
        <v>40</v>
      </c>
      <c r="BS32" s="146">
        <v>50</v>
      </c>
      <c r="BU32" s="218">
        <v>10</v>
      </c>
      <c r="BV32" s="218">
        <v>12.5</v>
      </c>
      <c r="BW32" s="218">
        <v>17.5</v>
      </c>
      <c r="BX32" s="218">
        <v>20</v>
      </c>
      <c r="BY32" s="218">
        <v>25</v>
      </c>
      <c r="BZ32" s="218"/>
      <c r="CB32" s="238">
        <v>2</v>
      </c>
      <c r="CC32" s="238">
        <v>3</v>
      </c>
      <c r="CD32" s="238">
        <v>4</v>
      </c>
      <c r="CE32" s="238">
        <v>8</v>
      </c>
      <c r="CF32" s="238">
        <v>20</v>
      </c>
      <c r="CG32" s="238">
        <v>24</v>
      </c>
      <c r="CI32" s="298">
        <v>4</v>
      </c>
      <c r="CJ32" s="298">
        <v>5</v>
      </c>
      <c r="CK32" s="298">
        <v>10</v>
      </c>
      <c r="CL32" s="298">
        <v>14</v>
      </c>
      <c r="CM32" s="298">
        <v>25</v>
      </c>
      <c r="CN32" s="298">
        <v>40</v>
      </c>
      <c r="CP32" s="38">
        <v>0.8</v>
      </c>
      <c r="CQ32" s="38">
        <v>2</v>
      </c>
      <c r="CR32" s="38">
        <v>8</v>
      </c>
      <c r="CS32" s="38">
        <v>16</v>
      </c>
      <c r="CT32" s="38">
        <v>24</v>
      </c>
      <c r="CU32" s="38">
        <v>36</v>
      </c>
      <c r="CW32" s="324">
        <v>3</v>
      </c>
      <c r="CX32" s="324">
        <v>6</v>
      </c>
      <c r="CY32" s="324">
        <v>8</v>
      </c>
      <c r="CZ32" s="324">
        <v>15</v>
      </c>
      <c r="DA32" s="324">
        <v>20</v>
      </c>
      <c r="DB32" s="324"/>
      <c r="DD32" s="336">
        <v>6</v>
      </c>
      <c r="DE32" s="336">
        <v>8</v>
      </c>
      <c r="DF32" s="336">
        <v>14</v>
      </c>
      <c r="DG32" s="336">
        <v>19</v>
      </c>
      <c r="DH32" s="336">
        <v>30</v>
      </c>
      <c r="DI32" s="336">
        <v>45</v>
      </c>
      <c r="DK32" s="38">
        <v>1.089</v>
      </c>
      <c r="DL32" s="38">
        <v>1.8513000000000004</v>
      </c>
      <c r="DM32" s="38">
        <v>3.1472099999999998</v>
      </c>
      <c r="DN32" s="38">
        <v>5.350257</v>
      </c>
      <c r="DO32" s="38">
        <v>9.0954368999999975</v>
      </c>
      <c r="DP32" s="38">
        <v>15.462242729999998</v>
      </c>
      <c r="DR32" s="401">
        <f>MAX(DR13,DR22)</f>
        <v>6</v>
      </c>
      <c r="DS32" s="401">
        <f t="shared" ref="DS32:DW32" si="5">MAX(DS13,DS22)</f>
        <v>7.5</v>
      </c>
      <c r="DT32" s="401">
        <f t="shared" si="5"/>
        <v>10.5</v>
      </c>
      <c r="DU32" s="401">
        <f t="shared" si="5"/>
        <v>13.5</v>
      </c>
      <c r="DV32" s="401">
        <f t="shared" si="5"/>
        <v>18</v>
      </c>
      <c r="DW32" s="401">
        <f t="shared" si="5"/>
        <v>22.5</v>
      </c>
      <c r="DY32" s="412">
        <v>4</v>
      </c>
      <c r="DZ32" s="412">
        <v>6</v>
      </c>
      <c r="EA32" s="412">
        <v>10</v>
      </c>
      <c r="EB32" s="412">
        <v>14</v>
      </c>
      <c r="EC32" s="412">
        <v>18</v>
      </c>
      <c r="ED32" s="412">
        <v>22</v>
      </c>
      <c r="EF32" s="458">
        <v>2</v>
      </c>
      <c r="EG32" s="458">
        <v>5</v>
      </c>
      <c r="EH32" s="458">
        <v>10</v>
      </c>
      <c r="EI32" s="458">
        <v>18</v>
      </c>
      <c r="EJ32" s="458">
        <v>32</v>
      </c>
      <c r="EK32" s="458">
        <v>47</v>
      </c>
      <c r="EM32" s="597">
        <v>3</v>
      </c>
      <c r="EN32" s="597">
        <v>4</v>
      </c>
      <c r="EO32" s="597">
        <v>8</v>
      </c>
      <c r="EP32" s="597">
        <v>18</v>
      </c>
      <c r="EQ32" s="597">
        <v>36</v>
      </c>
      <c r="ER32" s="597">
        <v>65</v>
      </c>
      <c r="ET32" s="507">
        <v>2</v>
      </c>
      <c r="EU32" s="507">
        <v>2</v>
      </c>
      <c r="EV32" s="507">
        <v>3</v>
      </c>
      <c r="EW32" s="507">
        <v>4</v>
      </c>
      <c r="EX32" s="507">
        <v>7</v>
      </c>
      <c r="EY32" s="507">
        <v>18</v>
      </c>
      <c r="FA32" s="596">
        <v>0.2</v>
      </c>
      <c r="FB32" s="596">
        <v>0.5</v>
      </c>
      <c r="FC32" s="596">
        <v>1</v>
      </c>
      <c r="FD32" s="596">
        <v>2</v>
      </c>
      <c r="FE32" s="596">
        <v>5</v>
      </c>
      <c r="FF32" s="596">
        <v>10</v>
      </c>
      <c r="FH32" s="596">
        <v>2</v>
      </c>
      <c r="FI32" s="596">
        <v>2</v>
      </c>
      <c r="FJ32" s="596">
        <v>3</v>
      </c>
      <c r="FK32" s="596">
        <v>4</v>
      </c>
      <c r="FL32" s="596">
        <v>5</v>
      </c>
      <c r="FM32" s="596">
        <v>7</v>
      </c>
      <c r="FO32" s="597">
        <v>10</v>
      </c>
      <c r="FP32" s="597">
        <v>25</v>
      </c>
      <c r="FQ32" s="597">
        <v>70</v>
      </c>
      <c r="FR32" s="597">
        <v>160</v>
      </c>
      <c r="FS32" s="570"/>
      <c r="FT32" s="570"/>
    </row>
    <row r="33" spans="1:176" ht="15" customHeight="1" x14ac:dyDescent="0.3">
      <c r="A33" s="613"/>
      <c r="B33" s="2"/>
      <c r="C33" s="2"/>
      <c r="D33" s="2"/>
      <c r="E33" s="2">
        <v>10</v>
      </c>
      <c r="F33" s="2"/>
      <c r="G33" s="2"/>
      <c r="H33" s="2">
        <v>-10</v>
      </c>
      <c r="I33" s="36"/>
      <c r="J33" s="37">
        <f>(SMALL((Q33,X33,AE33,AL33,AS33,AZ33,BG33,BN33,BU33,CB33,CI33,CP33,CW33,DD33,DK33,DR33,DY33,EF33,EM33,ET33,FA33,FH33,FO33),5)+SMALL((Q33,X33,AE33,AL33,AS33,AZ33,BG33,BN33,BU33,CB33,CI33,CP33,CW33,DD33,DK33,DR33,DY33,EF33,EM33,ET33,FA33,FH33,FO33),6)+SMALL((Q33,X33,AE33,AL33,AS33,AZ33,BG33,BN33,BU33,CB33,CI33,CP33,CW33,DD33,DK33,DR33,DY33,EF33,EM33,ET33,FA33,FH33,FO33),7))/3</f>
        <v>2</v>
      </c>
      <c r="K33" s="37">
        <f>(SMALL((R33,Y33,AF33,AM33,AT33,BA33,BH33,BO33,BV33,CC33,CJ33,CQ33,CX33,DE33,DL33,DS33,DZ33,EG33,EN33,EU33,FB33,FI33,FP33),5)+SMALL((R33,Y33,AF33,AM33,AT33,BA33,BH33,BO33,BV33,CC33,CJ33,CQ33,CX33,DE33,DL33,DS33,DZ33,EG33,EN33,EU33,FB33,FI33,FP33),6)+SMALL((R33,Y33,AF33,AM33,AT33,BA33,BH33,BO33,BV33,CC33,CJ33,CQ33,CX33,DE33,DL33,DS33,DZ33,EG33,EN33,EU33,FB33,FI33,FP33),7))/3</f>
        <v>3.1333333333333333</v>
      </c>
      <c r="L33" s="37">
        <f>(SMALL((S33,Z33,AG33,AN33,AU33,BB33,BI33,BP33,BW33,CD33,CK33,CR33,CY33,DF33,DM33,DT33,EA33,EH33,EO33,EV33,FC33,FJ33,FQ33),5)+SMALL((S33,Z33,AG33,AN33,AU33,BB33,BI33,BP33,BW33,CD33,CK33,CR33,CY33,DF33,DM33,DT33,EA33,EH33,EO33,EV33,FC33,FJ33,FQ33),6)+SMALL((S33,Z33,AG33,AN33,AU33,BB33,BI33,BP33,BW33,CD33,CK33,CR33,CY33,DF33,DM33,DT33,EA33,EH33,EO33,EV33,FC33,FJ33,FQ33),7))/3</f>
        <v>6.16</v>
      </c>
      <c r="M33" s="37">
        <f>(SMALL((T33,AA33,AH33,AO33,AV33,BC33,BJ33,BQ33,BX33,CE33,CL33,CS33,CZ33,DG33,DN33,DU33,EB33,EI33,EP33,EW33,FD33,FK33,FR33),5)+SMALL((T33,AA33,AH33,AO33,AV33,BC33,BJ33,BQ33,BX33,CE33,CL33,CS33,CZ33,DG33,DN33,DU33,EB33,EI33,EP33,EW33,FD33,FK33,FR33),6)+SMALL((T33,AA33,AH33,AO33,AV33,BC33,BJ33,BQ33,BX33,CE33,CL33,CS33,CZ33,DG33,DN33,DU33,EB33,EI33,EP33,EW33,FD33,FK33,FR33),7))/3</f>
        <v>8.6666666666666661</v>
      </c>
      <c r="N33" s="37">
        <f>(SMALL((U33,AB33,AI33,AP33,AW33,BD33,BK33,BR33,BY33,CF33,CM33,CT33,DA33,DH33,DO33,DV33,EC33,EJ33,EQ33,EX33,FE33,FL33,FS33),5)+SMALL((U33,AB33,AI33,AP33,AW33,BD33,BK33,BR33,BY33,CF33,CM33,CT33,DA33,DH33,DO33,DV33,EC33,EJ33,EQ33,EX33,FE33,FL33,FS33),6)+SMALL((U33,AB33,AI33,AP33,AW33,BD33,BK33,BR33,BY33,CF33,CM33,CT33,DA33,DH33,DO33,DV33,EC33,EJ33,EQ33,EX33,FE33,FL33,FS33),7))/3</f>
        <v>13.971508093333332</v>
      </c>
      <c r="O33" s="37">
        <f>(SMALL((V33,AC33,AJ33,AQ33,AX33,BE33,BL33,BS33,BZ33,CG33,CN33,CU33,DB33,DI33,DP33,DW33,ED33,EK33,ER33,EY33,FF33,FM33,FT33),5)+SMALL((V33,AC33,AJ33,AQ33,AX33,BE33,BL33,BS33,BZ33,CG33,CN33,CU33,DB33,DI33,DP33,DW33,ED33,EK33,ER33,EY33,FF33,FM33,FT33),6)+SMALL((V33,AC33,AJ33,AQ33,AX33,BE33,BL33,BS33,BZ33,CG33,CN33,CU33,DB33,DI33,DP33,DW33,ED33,EK33,ER33,EY33,FF33,FM33,FT33),7))/3</f>
        <v>20.851563758666668</v>
      </c>
      <c r="Q33" s="596">
        <v>1</v>
      </c>
      <c r="R33" s="596">
        <v>2</v>
      </c>
      <c r="S33" s="596">
        <v>3</v>
      </c>
      <c r="T33" s="596">
        <v>5</v>
      </c>
      <c r="U33" s="596">
        <v>10</v>
      </c>
      <c r="V33" s="596">
        <v>15</v>
      </c>
      <c r="X33" s="593">
        <v>8</v>
      </c>
      <c r="Y33" s="593">
        <v>14</v>
      </c>
      <c r="Z33" s="593">
        <v>16</v>
      </c>
      <c r="AA33" s="593">
        <v>18</v>
      </c>
      <c r="AB33" s="593">
        <v>21</v>
      </c>
      <c r="AC33" s="593">
        <v>25</v>
      </c>
      <c r="AE33" s="37">
        <v>15</v>
      </c>
      <c r="AF33" s="37">
        <v>15</v>
      </c>
      <c r="AG33" s="37">
        <v>18</v>
      </c>
      <c r="AH33" s="37">
        <v>20</v>
      </c>
      <c r="AI33" s="37">
        <v>22</v>
      </c>
      <c r="AJ33" s="37">
        <v>24</v>
      </c>
      <c r="AL33" s="37">
        <v>3.6</v>
      </c>
      <c r="AM33" s="37">
        <v>7.2</v>
      </c>
      <c r="AN33" s="37">
        <v>14.4</v>
      </c>
      <c r="AO33" s="37">
        <v>21.6</v>
      </c>
      <c r="AP33" s="37">
        <v>32.4</v>
      </c>
      <c r="AQ33" s="37">
        <v>43.2</v>
      </c>
      <c r="AS33" s="37">
        <v>3</v>
      </c>
      <c r="AT33" s="37">
        <v>5</v>
      </c>
      <c r="AU33" s="37">
        <v>7</v>
      </c>
      <c r="AV33" s="37">
        <v>9</v>
      </c>
      <c r="AW33" s="37">
        <v>20</v>
      </c>
      <c r="AX33" s="37">
        <v>25</v>
      </c>
      <c r="AZ33" s="596">
        <v>5</v>
      </c>
      <c r="BA33" s="596">
        <v>6</v>
      </c>
      <c r="BB33" s="596">
        <v>8</v>
      </c>
      <c r="BC33" s="596">
        <v>10</v>
      </c>
      <c r="BD33" s="596">
        <v>11</v>
      </c>
      <c r="BE33" s="596">
        <v>14</v>
      </c>
      <c r="BG33" s="37">
        <v>2</v>
      </c>
      <c r="BH33" s="37">
        <v>4</v>
      </c>
      <c r="BI33" s="37">
        <v>8</v>
      </c>
      <c r="BJ33" s="37">
        <v>15</v>
      </c>
      <c r="BK33" s="37">
        <v>25</v>
      </c>
      <c r="BL33" s="37">
        <v>33</v>
      </c>
      <c r="BN33" s="145">
        <v>6</v>
      </c>
      <c r="BO33" s="145">
        <v>10</v>
      </c>
      <c r="BP33" s="145">
        <v>15</v>
      </c>
      <c r="BQ33" s="145">
        <v>30</v>
      </c>
      <c r="BR33" s="145">
        <v>40</v>
      </c>
      <c r="BS33" s="145">
        <v>50</v>
      </c>
      <c r="BU33" s="217">
        <v>15</v>
      </c>
      <c r="BV33" s="217">
        <v>18.75</v>
      </c>
      <c r="BW33" s="217">
        <v>26.25</v>
      </c>
      <c r="BX33" s="217">
        <v>30</v>
      </c>
      <c r="BY33" s="217">
        <v>37.5</v>
      </c>
      <c r="BZ33" s="217"/>
      <c r="CB33" s="237">
        <v>3.2399999999999998</v>
      </c>
      <c r="CC33" s="237">
        <v>4.8599999999999994</v>
      </c>
      <c r="CD33" s="237">
        <v>6.4799999999999995</v>
      </c>
      <c r="CE33" s="237">
        <v>12.959999999999999</v>
      </c>
      <c r="CF33" s="237">
        <v>32.4</v>
      </c>
      <c r="CG33" s="237">
        <v>38.879999999999995</v>
      </c>
      <c r="CI33" s="297">
        <v>6</v>
      </c>
      <c r="CJ33" s="297">
        <v>8</v>
      </c>
      <c r="CK33" s="297">
        <v>15</v>
      </c>
      <c r="CL33" s="297">
        <v>25</v>
      </c>
      <c r="CM33" s="297">
        <v>40</v>
      </c>
      <c r="CN33" s="297">
        <v>50</v>
      </c>
      <c r="CP33" s="37">
        <v>0.8</v>
      </c>
      <c r="CQ33" s="37">
        <v>2.4</v>
      </c>
      <c r="CR33" s="37">
        <v>9.6</v>
      </c>
      <c r="CS33" s="37">
        <v>16</v>
      </c>
      <c r="CT33" s="37">
        <v>28</v>
      </c>
      <c r="CU33" s="37">
        <v>44</v>
      </c>
      <c r="CW33" s="323">
        <v>3</v>
      </c>
      <c r="CX33" s="323">
        <v>6</v>
      </c>
      <c r="CY33" s="323">
        <v>10</v>
      </c>
      <c r="CZ33" s="323">
        <v>17</v>
      </c>
      <c r="DA33" s="323">
        <v>20</v>
      </c>
      <c r="DB33" s="323"/>
      <c r="DD33" s="335">
        <v>6</v>
      </c>
      <c r="DE33" s="335">
        <v>8</v>
      </c>
      <c r="DF33" s="335">
        <v>14</v>
      </c>
      <c r="DG33" s="335">
        <v>19</v>
      </c>
      <c r="DH33" s="335">
        <v>30</v>
      </c>
      <c r="DI33" s="335">
        <v>45</v>
      </c>
      <c r="DK33" s="37">
        <v>1.3068</v>
      </c>
      <c r="DL33" s="37">
        <v>2.2215600000000002</v>
      </c>
      <c r="DM33" s="37">
        <v>3.7766519999999995</v>
      </c>
      <c r="DN33" s="37">
        <v>6.4203083999999997</v>
      </c>
      <c r="DO33" s="37">
        <v>10.914524279999997</v>
      </c>
      <c r="DP33" s="37">
        <v>18.554691275999996</v>
      </c>
      <c r="DR33" s="400">
        <f>MAX(DR13,DR23)</f>
        <v>7.5</v>
      </c>
      <c r="DS33" s="400">
        <f t="shared" ref="DS33:DW33" si="6">MAX(DS13,DS23)</f>
        <v>10.5</v>
      </c>
      <c r="DT33" s="400">
        <f t="shared" si="6"/>
        <v>15</v>
      </c>
      <c r="DU33" s="400">
        <f t="shared" si="6"/>
        <v>18</v>
      </c>
      <c r="DV33" s="400">
        <f t="shared" si="6"/>
        <v>22.5</v>
      </c>
      <c r="DW33" s="400">
        <f t="shared" si="6"/>
        <v>30</v>
      </c>
      <c r="DY33" s="411">
        <v>6</v>
      </c>
      <c r="DZ33" s="411">
        <v>8</v>
      </c>
      <c r="EA33" s="411">
        <v>12</v>
      </c>
      <c r="EB33" s="411">
        <v>20</v>
      </c>
      <c r="EC33" s="411">
        <v>30</v>
      </c>
      <c r="ED33" s="411">
        <v>35</v>
      </c>
      <c r="EF33" s="457">
        <v>4</v>
      </c>
      <c r="EG33" s="457">
        <v>8</v>
      </c>
      <c r="EH33" s="457">
        <v>15</v>
      </c>
      <c r="EI33" s="457">
        <v>25</v>
      </c>
      <c r="EJ33" s="457">
        <v>40</v>
      </c>
      <c r="EK33" s="457">
        <v>55</v>
      </c>
      <c r="EM33" s="597">
        <v>4</v>
      </c>
      <c r="EN33" s="597">
        <v>6</v>
      </c>
      <c r="EO33" s="597">
        <v>10</v>
      </c>
      <c r="EP33" s="597">
        <v>20</v>
      </c>
      <c r="EQ33" s="597">
        <v>45</v>
      </c>
      <c r="ER33" s="597">
        <v>90</v>
      </c>
      <c r="ET33" s="506">
        <v>2</v>
      </c>
      <c r="EU33" s="506">
        <v>2</v>
      </c>
      <c r="EV33" s="506">
        <v>3</v>
      </c>
      <c r="EW33" s="506">
        <v>4</v>
      </c>
      <c r="EX33" s="506">
        <v>8</v>
      </c>
      <c r="EY33" s="506">
        <v>20</v>
      </c>
      <c r="FA33" s="596">
        <v>2</v>
      </c>
      <c r="FB33" s="596">
        <v>3</v>
      </c>
      <c r="FC33" s="596">
        <v>5</v>
      </c>
      <c r="FD33" s="596">
        <v>7</v>
      </c>
      <c r="FE33" s="596">
        <v>10</v>
      </c>
      <c r="FF33" s="596">
        <v>15</v>
      </c>
      <c r="FH33" s="596">
        <v>2</v>
      </c>
      <c r="FI33" s="596">
        <v>2</v>
      </c>
      <c r="FJ33" s="596">
        <v>3</v>
      </c>
      <c r="FK33" s="596">
        <v>4</v>
      </c>
      <c r="FL33" s="596">
        <v>6</v>
      </c>
      <c r="FM33" s="596">
        <v>8</v>
      </c>
      <c r="FO33" s="597">
        <v>10</v>
      </c>
      <c r="FP33" s="597">
        <v>25</v>
      </c>
      <c r="FQ33" s="597">
        <v>70</v>
      </c>
      <c r="FR33" s="597">
        <v>160</v>
      </c>
      <c r="FS33" s="570"/>
      <c r="FT33" s="570"/>
    </row>
    <row r="34" spans="1:176" ht="15" customHeight="1" x14ac:dyDescent="0.3">
      <c r="A34" s="613"/>
      <c r="B34" s="3"/>
      <c r="C34" s="3"/>
      <c r="D34" s="3"/>
      <c r="E34" s="3"/>
      <c r="F34" s="3">
        <v>10</v>
      </c>
      <c r="G34" s="3">
        <v>-10</v>
      </c>
      <c r="H34" s="3"/>
      <c r="I34" s="36"/>
      <c r="J34" s="38">
        <f>(SMALL((Q34,X34,AE34,AL34,AS34,AZ34,BG34,BN34,BU34,CB34,CI34,CP34,CW34,DD34,DK34,DR34,DY34,EF34,EM34,ET34,FA34,FH34,FO34),5)+SMALL((Q34,X34,AE34,AL34,AS34,AZ34,BG34,BN34,BU34,CB34,CI34,CP34,CW34,DD34,DK34,DR34,DY34,EF34,EM34,ET34,FA34,FH34,FO34),6)+SMALL((Q34,X34,AE34,AL34,AS34,AZ34,BG34,BN34,BU34,CB34,CI34,CP34,CW34,DD34,DK34,DR34,DY34,EF34,EM34,ET34,FA34,FH34,FO34),7))/3</f>
        <v>1.53348</v>
      </c>
      <c r="K34" s="38">
        <f>(SMALL((R34,Y34,AF34,AM34,AT34,BA34,BH34,BO34,BV34,CC34,CJ34,CQ34,CX34,DE34,DL34,DS34,DZ34,EG34,EN34,EU34,FB34,FI34,FP34),5)+SMALL((R34,Y34,AF34,AM34,AT34,BA34,BH34,BO34,BV34,CC34,CJ34,CQ34,CX34,DE34,DL34,DS34,DZ34,EG34,EN34,EU34,FB34,FI34,FP34),6)+SMALL((R34,Y34,AF34,AM34,AT34,BA34,BH34,BO34,BV34,CC34,CJ34,CQ34,CX34,DE34,DL34,DS34,DZ34,EG34,EN34,EU34,FB34,FI34,FP34),7))/3</f>
        <v>2.1333333333333333</v>
      </c>
      <c r="L34" s="38">
        <f>(SMALL((S34,Z34,AG34,AN34,AU34,BB34,BI34,BP34,BW34,CD34,CK34,CR34,CY34,DF34,DM34,DT34,EA34,EH34,EO34,EV34,FC34,FJ34,FQ34),5)+SMALL((S34,Z34,AG34,AN34,AU34,BB34,BI34,BP34,BW34,CD34,CK34,CR34,CY34,DF34,DM34,DT34,EA34,EH34,EO34,EV34,FC34,FJ34,FQ34),6)+SMALL((S34,Z34,AG34,AN34,AU34,BB34,BI34,BP34,BW34,CD34,CK34,CR34,CY34,DF34,DM34,DT34,EA34,EH34,EO34,EV34,FC34,FJ34,FQ34),7))/3</f>
        <v>3.1771072</v>
      </c>
      <c r="M34" s="38">
        <f>(SMALL((T34,AA34,AH34,AO34,AV34,BC34,BJ34,BQ34,BX34,CE34,CL34,CS34,CZ34,DG34,DN34,DU34,EB34,EI34,EP34,EW34,FD34,FK34,FR34),5)+SMALL((T34,AA34,AH34,AO34,AV34,BC34,BJ34,BQ34,BX34,CE34,CL34,CS34,CZ34,DG34,DN34,DU34,EB34,EI34,EP34,EW34,FD34,FK34,FR34),6)+SMALL((T34,AA34,AH34,AO34,AV34,BC34,BJ34,BQ34,BX34,CE34,CL34,CS34,CZ34,DG34,DN34,DU34,EB34,EI34,EP34,EW34,FD34,FK34,FR34),7))/3</f>
        <v>5.71208224</v>
      </c>
      <c r="N34" s="38">
        <f>(SMALL((U34,AB34,AI34,AP34,AW34,BD34,BK34,BR34,BY34,CF34,CM34,CT34,DA34,DH34,DO34,DV34,EC34,EJ34,EQ34,EX34,FE34,FL34,FS34),5)+SMALL((U34,AB34,AI34,AP34,AW34,BD34,BK34,BR34,BY34,CF34,CM34,CT34,DA34,DH34,DO34,DV34,EC34,EJ34,EQ34,EX34,FE34,FL34,FS34),6)+SMALL((U34,AB34,AI34,AP34,AW34,BD34,BK34,BR34,BY34,CF34,CM34,CT34,DA34,DH34,DO34,DV34,EC34,EJ34,EQ34,EX34,FE34,FL34,FS34),7))/3</f>
        <v>10.743873141333333</v>
      </c>
      <c r="O34" s="38">
        <f>(SMALL((V34,AC34,AJ34,AQ34,AX34,BE34,BL34,BS34,BZ34,CG34,CN34,CU34,DB34,DI34,DP34,DW34,ED34,EK34,ER34,EY34,FF34,FM34,FT34),5)+SMALL((V34,AC34,AJ34,AQ34,AX34,BE34,BL34,BS34,BZ34,CG34,CN34,CU34,DB34,DI34,DP34,DW34,ED34,EK34,ER34,EY34,FF34,FM34,FT34),6)+SMALL((V34,AC34,AJ34,AQ34,AX34,BE34,BL34,BS34,BZ34,CG34,CN34,CU34,DB34,DI34,DP34,DW34,ED34,EK34,ER34,EY34,FF34,FM34,FT34),7))/3</f>
        <v>16.281251006933331</v>
      </c>
      <c r="Q34" s="596">
        <v>0.5</v>
      </c>
      <c r="R34" s="596">
        <v>1</v>
      </c>
      <c r="S34" s="596">
        <v>1.5</v>
      </c>
      <c r="T34" s="596">
        <v>2.5</v>
      </c>
      <c r="U34" s="596">
        <v>5</v>
      </c>
      <c r="V34" s="596">
        <v>10</v>
      </c>
      <c r="X34" s="592">
        <v>4</v>
      </c>
      <c r="Y34" s="592">
        <v>8</v>
      </c>
      <c r="Z34" s="592">
        <v>10</v>
      </c>
      <c r="AA34" s="592">
        <v>12</v>
      </c>
      <c r="AB34" s="592">
        <v>15</v>
      </c>
      <c r="AC34" s="592">
        <v>19</v>
      </c>
      <c r="AE34" s="38">
        <v>10</v>
      </c>
      <c r="AF34" s="38">
        <v>10</v>
      </c>
      <c r="AG34" s="38">
        <v>12</v>
      </c>
      <c r="AH34" s="38">
        <v>14</v>
      </c>
      <c r="AI34" s="38">
        <v>16</v>
      </c>
      <c r="AJ34" s="38">
        <v>18</v>
      </c>
      <c r="AL34" s="38">
        <v>1.8</v>
      </c>
      <c r="AM34" s="38">
        <v>3.6</v>
      </c>
      <c r="AN34" s="38">
        <v>7.2</v>
      </c>
      <c r="AO34" s="38">
        <v>10.8</v>
      </c>
      <c r="AP34" s="38">
        <v>16.2</v>
      </c>
      <c r="AQ34" s="38">
        <v>21.6</v>
      </c>
      <c r="AS34" s="38">
        <v>3</v>
      </c>
      <c r="AT34" s="38">
        <v>4</v>
      </c>
      <c r="AU34" s="38">
        <v>5</v>
      </c>
      <c r="AV34" s="38">
        <v>7</v>
      </c>
      <c r="AW34" s="38">
        <v>15</v>
      </c>
      <c r="AX34" s="38">
        <v>25</v>
      </c>
      <c r="AZ34" s="596">
        <v>4</v>
      </c>
      <c r="BA34" s="596">
        <v>5</v>
      </c>
      <c r="BB34" s="596">
        <v>6</v>
      </c>
      <c r="BC34" s="596">
        <v>8</v>
      </c>
      <c r="BD34" s="596">
        <v>11</v>
      </c>
      <c r="BE34" s="596">
        <v>14</v>
      </c>
      <c r="BG34" s="38">
        <v>1</v>
      </c>
      <c r="BH34" s="38">
        <v>2</v>
      </c>
      <c r="BI34" s="38">
        <v>3</v>
      </c>
      <c r="BJ34" s="38">
        <v>5</v>
      </c>
      <c r="BK34" s="38">
        <v>15</v>
      </c>
      <c r="BL34" s="38">
        <v>20</v>
      </c>
      <c r="BN34" s="146">
        <v>5</v>
      </c>
      <c r="BO34" s="146">
        <v>8</v>
      </c>
      <c r="BP34" s="146">
        <v>14</v>
      </c>
      <c r="BQ34" s="146">
        <v>28</v>
      </c>
      <c r="BR34" s="146">
        <v>50</v>
      </c>
      <c r="BS34" s="146">
        <v>50</v>
      </c>
      <c r="BU34" s="218">
        <v>5</v>
      </c>
      <c r="BV34" s="218">
        <v>6.25</v>
      </c>
      <c r="BW34" s="218">
        <v>8.75</v>
      </c>
      <c r="BX34" s="218">
        <v>10</v>
      </c>
      <c r="BY34" s="218">
        <v>12.5</v>
      </c>
      <c r="BZ34" s="218"/>
      <c r="CB34" s="238">
        <v>1.7549999999999999</v>
      </c>
      <c r="CC34" s="238">
        <v>2.6324999999999998</v>
      </c>
      <c r="CD34" s="238">
        <v>3.51</v>
      </c>
      <c r="CE34" s="238">
        <v>7.02</v>
      </c>
      <c r="CF34" s="238">
        <v>17.549999999999997</v>
      </c>
      <c r="CG34" s="238">
        <v>21.06</v>
      </c>
      <c r="CI34" s="298">
        <v>3</v>
      </c>
      <c r="CJ34" s="298">
        <v>4</v>
      </c>
      <c r="CK34" s="298">
        <v>8</v>
      </c>
      <c r="CL34" s="298">
        <v>10</v>
      </c>
      <c r="CM34" s="298">
        <v>15</v>
      </c>
      <c r="CN34" s="298">
        <v>20</v>
      </c>
      <c r="CP34" s="38">
        <v>0.8</v>
      </c>
      <c r="CQ34" s="38">
        <v>2.4</v>
      </c>
      <c r="CR34" s="38">
        <v>10.4</v>
      </c>
      <c r="CS34" s="38">
        <v>20</v>
      </c>
      <c r="CT34" s="38">
        <v>36</v>
      </c>
      <c r="CU34" s="38">
        <v>52</v>
      </c>
      <c r="CW34" s="324">
        <v>3</v>
      </c>
      <c r="CX34" s="324">
        <v>6</v>
      </c>
      <c r="CY34" s="324">
        <v>8</v>
      </c>
      <c r="CZ34" s="324">
        <v>15</v>
      </c>
      <c r="DA34" s="324">
        <v>20</v>
      </c>
      <c r="DB34" s="324"/>
      <c r="DD34" s="336">
        <v>4</v>
      </c>
      <c r="DE34" s="336">
        <v>6</v>
      </c>
      <c r="DF34" s="336">
        <v>10</v>
      </c>
      <c r="DG34" s="336">
        <v>15</v>
      </c>
      <c r="DH34" s="336">
        <v>26</v>
      </c>
      <c r="DI34" s="336">
        <v>39</v>
      </c>
      <c r="DK34" s="38">
        <v>1.0454399999999999</v>
      </c>
      <c r="DL34" s="38">
        <v>1.7772480000000002</v>
      </c>
      <c r="DM34" s="38">
        <v>3.0213215999999998</v>
      </c>
      <c r="DN34" s="38">
        <v>5.1362467199999999</v>
      </c>
      <c r="DO34" s="38">
        <v>8.731619423999998</v>
      </c>
      <c r="DP34" s="38">
        <v>14.843753020799998</v>
      </c>
      <c r="DR34" s="401">
        <f>MAX(DR14,DR22)</f>
        <v>6</v>
      </c>
      <c r="DS34" s="401">
        <f t="shared" ref="DS34:DW34" si="7">MAX(DS14,DS22)</f>
        <v>7.5</v>
      </c>
      <c r="DT34" s="401">
        <f t="shared" si="7"/>
        <v>10.5</v>
      </c>
      <c r="DU34" s="401">
        <f t="shared" si="7"/>
        <v>13.5</v>
      </c>
      <c r="DV34" s="401">
        <f t="shared" si="7"/>
        <v>18</v>
      </c>
      <c r="DW34" s="401">
        <f t="shared" si="7"/>
        <v>22.5</v>
      </c>
      <c r="DY34" s="412">
        <v>3</v>
      </c>
      <c r="DZ34" s="412">
        <v>5</v>
      </c>
      <c r="EA34" s="412">
        <v>8</v>
      </c>
      <c r="EB34" s="412">
        <v>11</v>
      </c>
      <c r="EC34" s="412">
        <v>15</v>
      </c>
      <c r="ED34" s="412">
        <v>20</v>
      </c>
      <c r="EF34" s="458">
        <v>3</v>
      </c>
      <c r="EG34" s="458">
        <v>5</v>
      </c>
      <c r="EH34" s="458">
        <v>8</v>
      </c>
      <c r="EI34" s="458">
        <v>12</v>
      </c>
      <c r="EJ34" s="458">
        <v>20</v>
      </c>
      <c r="EK34" s="458">
        <v>30</v>
      </c>
      <c r="EM34" s="597">
        <v>3</v>
      </c>
      <c r="EN34" s="597">
        <v>4</v>
      </c>
      <c r="EO34" s="597">
        <v>6</v>
      </c>
      <c r="EP34" s="597">
        <v>12</v>
      </c>
      <c r="EQ34" s="597">
        <v>25</v>
      </c>
      <c r="ER34" s="597">
        <v>50</v>
      </c>
      <c r="ET34" s="507">
        <v>2</v>
      </c>
      <c r="EU34" s="507">
        <v>2</v>
      </c>
      <c r="EV34" s="507">
        <v>3</v>
      </c>
      <c r="EW34" s="507">
        <v>4</v>
      </c>
      <c r="EX34" s="507">
        <v>6</v>
      </c>
      <c r="EY34" s="507">
        <v>16</v>
      </c>
      <c r="FA34" s="596">
        <v>0.5</v>
      </c>
      <c r="FB34" s="596">
        <v>1</v>
      </c>
      <c r="FC34" s="596">
        <v>2</v>
      </c>
      <c r="FD34" s="596">
        <v>5</v>
      </c>
      <c r="FE34" s="596">
        <v>7</v>
      </c>
      <c r="FF34" s="596">
        <v>10</v>
      </c>
      <c r="FH34" s="596">
        <v>2</v>
      </c>
      <c r="FI34" s="596">
        <v>2</v>
      </c>
      <c r="FJ34" s="596">
        <v>3</v>
      </c>
      <c r="FK34" s="596">
        <v>4</v>
      </c>
      <c r="FL34" s="596">
        <v>5</v>
      </c>
      <c r="FM34" s="596">
        <v>6</v>
      </c>
      <c r="FO34" s="597">
        <v>10</v>
      </c>
      <c r="FP34" s="597">
        <v>25</v>
      </c>
      <c r="FQ34" s="597">
        <v>70</v>
      </c>
      <c r="FR34" s="597">
        <v>160</v>
      </c>
      <c r="FS34" s="570"/>
      <c r="FT34" s="570"/>
    </row>
    <row r="35" spans="1:176" x14ac:dyDescent="0.3">
      <c r="A35" s="613"/>
      <c r="B35" s="2"/>
      <c r="C35" s="2"/>
      <c r="D35" s="2"/>
      <c r="E35" s="2"/>
      <c r="F35" s="2">
        <v>10</v>
      </c>
      <c r="G35" s="2"/>
      <c r="H35" s="2">
        <v>-10</v>
      </c>
      <c r="I35" s="36"/>
      <c r="J35" s="37">
        <f>(SMALL((Q35,X35,AE35,AL35,AS35,AZ35,BG35,BN35,BU35,CB35,CI35,CP35,CW35,DD35,DK35,DR35,DY35,EF35,EM35,ET35,FA35,FH35,FO35),5)+SMALL((Q35,X35,AE35,AL35,AS35,AZ35,BG35,BN35,BU35,CB35,CI35,CP35,CW35,DD35,DK35,DR35,DY35,EF35,EM35,ET35,FA35,FH35,FO35),6)+SMALL((Q35,X35,AE35,AL35,AS35,AZ35,BG35,BN35,BU35,CB35,CI35,CP35,CW35,DD35,DK35,DR35,DY35,EF35,EM35,ET35,FA35,FH35,FO35),7))/3</f>
        <v>2</v>
      </c>
      <c r="K35" s="37">
        <f>(SMALL((R35,Y35,AF35,AM35,AT35,BA35,BH35,BO35,BV35,CC35,CJ35,CQ35,CX35,DE35,DL35,DS35,DZ35,EG35,EN35,EU35,FB35,FI35,FP35),5)+SMALL((R35,Y35,AF35,AM35,AT35,BA35,BH35,BO35,BV35,CC35,CJ35,CQ35,CX35,DE35,DL35,DS35,DZ35,EG35,EN35,EU35,FB35,FI35,FP35),6)+SMALL((R35,Y35,AF35,AM35,AT35,BA35,BH35,BO35,BV35,CC35,CJ35,CQ35,CX35,DE35,DL35,DS35,DZ35,EG35,EN35,EU35,FB35,FI35,FP35),7))/3</f>
        <v>3.3166666666666664</v>
      </c>
      <c r="L35" s="37">
        <f>(SMALL((S35,Z35,AG35,AN35,AU35,BB35,BI35,BP35,BW35,CD35,CK35,CR35,CY35,DF35,DM35,DT35,EA35,EH35,EO35,EV35,FC35,FJ35,FQ35),5)+SMALL((S35,Z35,AG35,AN35,AU35,BB35,BI35,BP35,BW35,CD35,CK35,CR35,CY35,DF35,DM35,DT35,EA35,EH35,EO35,EV35,FC35,FJ35,FQ35),6)+SMALL((S35,Z35,AG35,AN35,AU35,BB35,BI35,BP35,BW35,CD35,CK35,CR35,CY35,DF35,DM35,DT35,EA35,EH35,EO35,EV35,FC35,FJ35,FQ35),7))/3</f>
        <v>5.333333333333333</v>
      </c>
      <c r="M35" s="37">
        <f>(SMALL((T35,AA35,AH35,AO35,AV35,BC35,BJ35,BQ35,BX35,CE35,CL35,CS35,CZ35,DG35,DN35,DU35,EB35,EI35,EP35,EW35,FD35,FK35,FR35),5)+SMALL((T35,AA35,AH35,AO35,AV35,BC35,BJ35,BQ35,BX35,CE35,CL35,CS35,CZ35,DG35,DN35,DU35,EB35,EI35,EP35,EW35,FD35,FK35,FR35),6)+SMALL((T35,AA35,AH35,AO35,AV35,BC35,BJ35,BQ35,BX35,CE35,CL35,CS35,CZ35,DG35,DN35,DU35,EB35,EI35,EP35,EW35,FD35,FK35,FR35),7))/3</f>
        <v>8</v>
      </c>
      <c r="N35" s="37">
        <f>(SMALL((U35,AB35,AI35,AP35,AW35,BD35,BK35,BR35,BY35,CF35,CM35,CT35,DA35,DH35,DO35,DV35,EC35,EJ35,EQ35,EX35,FE35,FL35,FS35),5)+SMALL((U35,AB35,AI35,AP35,AW35,BD35,BK35,BR35,BY35,CF35,CM35,CT35,DA35,DH35,DO35,DV35,EC35,EJ35,EQ35,EX35,FE35,FL35,FS35),6)+SMALL((U35,AB35,AI35,AP35,AW35,BD35,BK35,BR35,BY35,CF35,CM35,CT35,DA35,DH35,DO35,DV35,EC35,EJ35,EQ35,EX35,FE35,FL35,FS35),7))/3</f>
        <v>12.825981102933332</v>
      </c>
      <c r="O35" s="37">
        <f>(SMALL((V35,AC35,AJ35,AQ35,AX35,BE35,BL35,BS35,BZ35,CG35,CN35,CU35,DB35,DI35,DP35,DW35,ED35,EK35,ER35,EY35,FF35,FM35,FT35),5)+SMALL((V35,AC35,AJ35,AQ35,AX35,BE35,BL35,BS35,BZ35,CG35,CN35,CU35,DB35,DI35,DP35,DW35,ED35,EK35,ER35,EY35,FF35,FM35,FT35),6)+SMALL((V35,AC35,AJ35,AQ35,AX35,BE35,BL35,BS35,BZ35,CG35,CN35,CU35,DB35,DI35,DP35,DW35,ED35,EK35,ER35,EY35,FF35,FM35,FT35),7))/3</f>
        <v>19.604167874986668</v>
      </c>
      <c r="Q35" s="596">
        <v>1</v>
      </c>
      <c r="R35" s="596">
        <v>2</v>
      </c>
      <c r="S35" s="596">
        <v>3</v>
      </c>
      <c r="T35" s="596">
        <v>5</v>
      </c>
      <c r="U35" s="596">
        <v>10</v>
      </c>
      <c r="V35" s="596">
        <v>15</v>
      </c>
      <c r="X35" s="593">
        <v>6</v>
      </c>
      <c r="Y35" s="593">
        <v>10</v>
      </c>
      <c r="Z35" s="593">
        <v>12</v>
      </c>
      <c r="AA35" s="593">
        <v>14</v>
      </c>
      <c r="AB35" s="593">
        <v>17</v>
      </c>
      <c r="AC35" s="593">
        <v>21</v>
      </c>
      <c r="AE35" s="37">
        <v>15</v>
      </c>
      <c r="AF35" s="37">
        <v>15</v>
      </c>
      <c r="AG35" s="37">
        <v>18</v>
      </c>
      <c r="AH35" s="37">
        <v>20</v>
      </c>
      <c r="AI35" s="37">
        <v>22</v>
      </c>
      <c r="AJ35" s="37">
        <v>24</v>
      </c>
      <c r="AL35" s="37">
        <v>2.7</v>
      </c>
      <c r="AM35" s="37">
        <v>5.4</v>
      </c>
      <c r="AN35" s="37">
        <v>10.8</v>
      </c>
      <c r="AO35" s="37">
        <v>16.2</v>
      </c>
      <c r="AP35" s="37">
        <v>24.3</v>
      </c>
      <c r="AQ35" s="37">
        <v>32.4</v>
      </c>
      <c r="AS35" s="37">
        <v>4</v>
      </c>
      <c r="AT35" s="37">
        <v>5</v>
      </c>
      <c r="AU35" s="37">
        <v>6</v>
      </c>
      <c r="AV35" s="37">
        <v>8</v>
      </c>
      <c r="AW35" s="37">
        <v>20</v>
      </c>
      <c r="AX35" s="37">
        <v>30</v>
      </c>
      <c r="AZ35" s="596">
        <v>4</v>
      </c>
      <c r="BA35" s="596">
        <v>5</v>
      </c>
      <c r="BB35" s="596">
        <v>7</v>
      </c>
      <c r="BC35" s="596">
        <v>9</v>
      </c>
      <c r="BD35" s="596">
        <v>11</v>
      </c>
      <c r="BE35" s="596">
        <v>14</v>
      </c>
      <c r="BG35" s="37">
        <v>2</v>
      </c>
      <c r="BH35" s="37">
        <v>4</v>
      </c>
      <c r="BI35" s="37">
        <v>8</v>
      </c>
      <c r="BJ35" s="37">
        <v>15</v>
      </c>
      <c r="BK35" s="37">
        <v>25</v>
      </c>
      <c r="BL35" s="37">
        <v>33</v>
      </c>
      <c r="BN35" s="145">
        <v>6</v>
      </c>
      <c r="BO35" s="145">
        <v>10</v>
      </c>
      <c r="BP35" s="145">
        <v>15</v>
      </c>
      <c r="BQ35" s="145">
        <v>30</v>
      </c>
      <c r="BR35" s="145">
        <v>50</v>
      </c>
      <c r="BS35" s="145">
        <v>50</v>
      </c>
      <c r="BU35" s="217">
        <v>12</v>
      </c>
      <c r="BV35" s="217">
        <v>15</v>
      </c>
      <c r="BW35" s="217">
        <v>21</v>
      </c>
      <c r="BX35" s="217">
        <v>24</v>
      </c>
      <c r="BY35" s="217">
        <v>30</v>
      </c>
      <c r="BZ35" s="217"/>
      <c r="CB35" s="237">
        <v>2.5</v>
      </c>
      <c r="CC35" s="237">
        <v>3.75</v>
      </c>
      <c r="CD35" s="237">
        <v>5</v>
      </c>
      <c r="CE35" s="237">
        <v>10</v>
      </c>
      <c r="CF35" s="237">
        <v>25</v>
      </c>
      <c r="CG35" s="237">
        <v>30</v>
      </c>
      <c r="CI35" s="297">
        <v>6</v>
      </c>
      <c r="CJ35" s="297">
        <v>8</v>
      </c>
      <c r="CK35" s="297">
        <v>15</v>
      </c>
      <c r="CL35" s="297">
        <v>25</v>
      </c>
      <c r="CM35" s="297">
        <v>40</v>
      </c>
      <c r="CN35" s="297">
        <v>50</v>
      </c>
      <c r="CP35" s="37">
        <v>1.2</v>
      </c>
      <c r="CQ35" s="37">
        <v>3.2</v>
      </c>
      <c r="CR35" s="37">
        <v>12.8</v>
      </c>
      <c r="CS35" s="37">
        <v>20</v>
      </c>
      <c r="CT35" s="37">
        <v>36</v>
      </c>
      <c r="CU35" s="37">
        <v>52</v>
      </c>
      <c r="CW35" s="323">
        <v>3</v>
      </c>
      <c r="CX35" s="323">
        <v>6</v>
      </c>
      <c r="CY35" s="323">
        <v>8</v>
      </c>
      <c r="CZ35" s="323">
        <v>15</v>
      </c>
      <c r="DA35" s="323">
        <v>20</v>
      </c>
      <c r="DB35" s="323"/>
      <c r="DD35" s="335">
        <v>6</v>
      </c>
      <c r="DE35" s="335">
        <v>8</v>
      </c>
      <c r="DF35" s="335">
        <v>14</v>
      </c>
      <c r="DG35" s="335">
        <v>19</v>
      </c>
      <c r="DH35" s="335">
        <v>30</v>
      </c>
      <c r="DI35" s="335">
        <v>45</v>
      </c>
      <c r="DK35" s="37">
        <v>1.2545279999999999</v>
      </c>
      <c r="DL35" s="37">
        <v>2.1326976000000002</v>
      </c>
      <c r="DM35" s="37">
        <v>3.6255859199999998</v>
      </c>
      <c r="DN35" s="37">
        <v>6.1634960639999994</v>
      </c>
      <c r="DO35" s="37">
        <v>10.477943308799997</v>
      </c>
      <c r="DP35" s="37">
        <v>17.812503624959998</v>
      </c>
      <c r="DR35" s="400">
        <f>MAX(DR14,DR23)</f>
        <v>7.5</v>
      </c>
      <c r="DS35" s="400">
        <f t="shared" ref="DS35:DW35" si="8">MAX(DS14,DS23)</f>
        <v>10.5</v>
      </c>
      <c r="DT35" s="400">
        <f t="shared" si="8"/>
        <v>15</v>
      </c>
      <c r="DU35" s="400">
        <f t="shared" si="8"/>
        <v>18</v>
      </c>
      <c r="DV35" s="400">
        <f t="shared" si="8"/>
        <v>22.5</v>
      </c>
      <c r="DW35" s="400">
        <f t="shared" si="8"/>
        <v>30</v>
      </c>
      <c r="DY35" s="411">
        <v>5</v>
      </c>
      <c r="DZ35" s="411">
        <v>7</v>
      </c>
      <c r="EA35" s="411">
        <v>11</v>
      </c>
      <c r="EB35" s="411">
        <v>18</v>
      </c>
      <c r="EC35" s="411">
        <v>25</v>
      </c>
      <c r="ED35" s="411">
        <v>35</v>
      </c>
      <c r="EF35" s="457">
        <v>4</v>
      </c>
      <c r="EG35" s="457">
        <v>8</v>
      </c>
      <c r="EH35" s="457">
        <v>15</v>
      </c>
      <c r="EI35" s="457">
        <v>20</v>
      </c>
      <c r="EJ35" s="457">
        <v>25</v>
      </c>
      <c r="EK35" s="457">
        <v>35</v>
      </c>
      <c r="EM35" s="597">
        <v>4</v>
      </c>
      <c r="EN35" s="597">
        <v>5</v>
      </c>
      <c r="EO35" s="597">
        <v>10</v>
      </c>
      <c r="EP35" s="597">
        <v>20</v>
      </c>
      <c r="EQ35" s="597">
        <v>40</v>
      </c>
      <c r="ER35" s="597">
        <v>80</v>
      </c>
      <c r="ET35" s="506">
        <v>2</v>
      </c>
      <c r="EU35" s="506">
        <v>2</v>
      </c>
      <c r="EV35" s="506">
        <v>3</v>
      </c>
      <c r="EW35" s="506">
        <v>4</v>
      </c>
      <c r="EX35" s="506">
        <v>8</v>
      </c>
      <c r="EY35" s="506">
        <v>20</v>
      </c>
      <c r="FA35" s="596">
        <v>2</v>
      </c>
      <c r="FB35" s="596">
        <v>3</v>
      </c>
      <c r="FC35" s="596">
        <v>5</v>
      </c>
      <c r="FD35" s="596">
        <v>7</v>
      </c>
      <c r="FE35" s="596">
        <v>10</v>
      </c>
      <c r="FF35" s="596">
        <v>15</v>
      </c>
      <c r="FH35" s="596">
        <v>2</v>
      </c>
      <c r="FI35" s="596">
        <v>2</v>
      </c>
      <c r="FJ35" s="596">
        <v>3</v>
      </c>
      <c r="FK35" s="596">
        <v>4</v>
      </c>
      <c r="FL35" s="596">
        <v>5</v>
      </c>
      <c r="FM35" s="596">
        <v>7</v>
      </c>
      <c r="FO35" s="597">
        <v>10</v>
      </c>
      <c r="FP35" s="597">
        <v>25</v>
      </c>
      <c r="FQ35" s="597">
        <v>70</v>
      </c>
      <c r="FR35" s="597">
        <v>160</v>
      </c>
      <c r="FS35" s="570"/>
      <c r="FT35" s="570"/>
    </row>
    <row r="36" spans="1:176" x14ac:dyDescent="0.3">
      <c r="A36" s="613"/>
      <c r="B36" s="3"/>
      <c r="C36" s="3"/>
      <c r="D36" s="3"/>
      <c r="E36" s="3"/>
      <c r="F36" s="3"/>
      <c r="G36" s="3">
        <v>10</v>
      </c>
      <c r="H36" s="3">
        <v>-10</v>
      </c>
      <c r="I36" s="36"/>
      <c r="J36" s="38">
        <f>(SMALL((Q36,X36,AE36,AL36,AS36,AZ36,BG36,BN36,BU36,CB36,CI36,CP36,CW36,DD36,DK36,DR36,DY36,EF36,EM36,ET36,FA36,FH36,FO36),5)+SMALL((Q36,X36,AE36,AL36,AS36,AZ36,BG36,BN36,BU36,CB36,CI36,CP36,CW36,DD36,DK36,DR36,DY36,EF36,EM36,ET36,FA36,FH36,FO36),6)+SMALL((Q36,X36,AE36,AL36,AS36,AZ36,BG36,BN36,BU36,CB36,CI36,CP36,CW36,DD36,DK36,DR36,DY36,EF36,EM36,ET36,FA36,FH36,FO36),7))/3</f>
        <v>1.9166666666666667</v>
      </c>
      <c r="K36" s="38">
        <f>(SMALL((R36,Y36,AF36,AM36,AT36,BA36,BH36,BO36,BV36,CC36,CJ36,CQ36,CX36,DE36,DL36,DS36,DZ36,EG36,EN36,EU36,FB36,FI36,FP36),5)+SMALL((R36,Y36,AF36,AM36,AT36,BA36,BH36,BO36,BV36,CC36,CJ36,CQ36,CX36,DE36,DL36,DS36,DZ36,EG36,EN36,EU36,FB36,FI36,FP36),6)+SMALL((R36,Y36,AF36,AM36,AT36,BA36,BH36,BO36,BV36,CC36,CJ36,CQ36,CX36,DE36,DL36,DS36,DZ36,EG36,EN36,EU36,FB36,FI36,FP36),7))/3</f>
        <v>2.5416666666666665</v>
      </c>
      <c r="L36" s="38">
        <f>(SMALL((S36,Z36,AG36,AN36,AU36,BB36,BI36,BP36,BW36,CD36,CK36,CR36,CY36,DF36,DM36,DT36,EA36,EH36,EO36,EV36,FC36,FJ36,FQ36),5)+SMALL((S36,Z36,AG36,AN36,AU36,BB36,BI36,BP36,BW36,CD36,CK36,CR36,CY36,DF36,DM36,DT36,EA36,EH36,EO36,EV36,FC36,FJ36,FQ36),6)+SMALL((S36,Z36,AG36,AN36,AU36,BB36,BI36,BP36,BW36,CD36,CK36,CR36,CY36,DF36,DM36,DT36,EA36,EH36,EO36,EV36,FC36,FJ36,FQ36),7))/3</f>
        <v>4.166666666666667</v>
      </c>
      <c r="M36" s="38">
        <f>(SMALL((T36,AA36,AH36,AO36,AV36,BC36,BJ36,BQ36,BX36,CE36,CL36,CS36,CZ36,DG36,DN36,DU36,EB36,EI36,EP36,EW36,FD36,FK36,FR36),5)+SMALL((T36,AA36,AH36,AO36,AV36,BC36,BJ36,BQ36,BX36,CE36,CL36,CS36,CZ36,DG36,DN36,DU36,EB36,EI36,EP36,EW36,FD36,FK36,FR36),6)+SMALL((T36,AA36,AH36,AO36,AV36,BC36,BJ36,BQ36,BX36,CE36,CL36,CS36,CZ36,DG36,DN36,DU36,EB36,EI36,EP36,EW36,FD36,FK36,FR36),7))/3</f>
        <v>7.333333333333333</v>
      </c>
      <c r="N36" s="38">
        <f>(SMALL((U36,AB36,AI36,AP36,AW36,BD36,BK36,BR36,BY36,CF36,CM36,CT36,DA36,DH36,DO36,DV36,EC36,EJ36,EQ36,EX36,FE36,FL36,FS36),5)+SMALL((U36,AB36,AI36,AP36,AW36,BD36,BK36,BR36,BY36,CF36,CM36,CT36,DA36,DH36,DO36,DV36,EC36,EJ36,EQ36,EX36,FE36,FL36,FS36),6)+SMALL((U36,AB36,AI36,AP36,AW36,BD36,BK36,BR36,BY36,CF36,CM36,CT36,DA36,DH36,DO36,DV36,EC36,EJ36,EQ36,EX36,FE36,FL36,FS36),7))/3</f>
        <v>12</v>
      </c>
      <c r="O36" s="38">
        <f>(SMALL((V36,AC36,AJ36,AQ36,AX36,BE36,BL36,BS36,BZ36,CG36,CN36,CU36,DB36,DI36,DP36,DW36,ED36,EK36,ER36,EY36,FF36,FM36,FT36),5)+SMALL((V36,AC36,AJ36,AQ36,AX36,BE36,BL36,BS36,BZ36,CG36,CN36,CU36,DB36,DI36,DP36,DW36,ED36,EK36,ER36,EY36,FF36,FM36,FT36),6)+SMALL((V36,AC36,AJ36,AQ36,AX36,BE36,BL36,BS36,BZ36,CG36,CN36,CU36,DB36,DI36,DP36,DW36,ED36,EK36,ER36,EY36,FF36,FM36,FT36),7))/3</f>
        <v>16.333333333333332</v>
      </c>
      <c r="Q36" s="596">
        <v>1</v>
      </c>
      <c r="R36" s="596">
        <v>2</v>
      </c>
      <c r="S36" s="596">
        <v>3</v>
      </c>
      <c r="T36" s="596">
        <v>5</v>
      </c>
      <c r="U36" s="596">
        <v>10</v>
      </c>
      <c r="V36" s="596">
        <v>15</v>
      </c>
      <c r="X36" s="592">
        <v>4</v>
      </c>
      <c r="Y36" s="592">
        <v>8</v>
      </c>
      <c r="Z36" s="592">
        <v>10</v>
      </c>
      <c r="AA36" s="592">
        <v>12</v>
      </c>
      <c r="AB36" s="592">
        <v>15</v>
      </c>
      <c r="AC36" s="592">
        <v>19</v>
      </c>
      <c r="AE36" s="38">
        <v>10</v>
      </c>
      <c r="AF36" s="38">
        <v>10</v>
      </c>
      <c r="AG36" s="38">
        <v>12</v>
      </c>
      <c r="AH36" s="38">
        <v>14</v>
      </c>
      <c r="AI36" s="38">
        <v>16</v>
      </c>
      <c r="AJ36" s="38">
        <v>18</v>
      </c>
      <c r="AL36" s="38">
        <v>2.7</v>
      </c>
      <c r="AM36" s="38">
        <v>5.4</v>
      </c>
      <c r="AN36" s="38">
        <v>10.8</v>
      </c>
      <c r="AO36" s="38">
        <v>16.2</v>
      </c>
      <c r="AP36" s="38">
        <v>24.3</v>
      </c>
      <c r="AQ36" s="38">
        <v>32.4</v>
      </c>
      <c r="AS36" s="38">
        <v>3</v>
      </c>
      <c r="AT36" s="38">
        <v>4</v>
      </c>
      <c r="AU36" s="38">
        <v>5</v>
      </c>
      <c r="AV36" s="38">
        <v>8</v>
      </c>
      <c r="AW36" s="38">
        <v>18</v>
      </c>
      <c r="AX36" s="38">
        <v>25</v>
      </c>
      <c r="AZ36" s="596">
        <v>4</v>
      </c>
      <c r="BA36" s="596">
        <v>5</v>
      </c>
      <c r="BB36" s="596">
        <v>6</v>
      </c>
      <c r="BC36" s="596">
        <v>8</v>
      </c>
      <c r="BD36" s="596">
        <v>11</v>
      </c>
      <c r="BE36" s="596">
        <v>14</v>
      </c>
      <c r="BG36" s="38">
        <v>1</v>
      </c>
      <c r="BH36" s="38">
        <v>2</v>
      </c>
      <c r="BI36" s="38">
        <v>4</v>
      </c>
      <c r="BJ36" s="38">
        <v>8</v>
      </c>
      <c r="BK36" s="38">
        <v>20</v>
      </c>
      <c r="BL36" s="38">
        <v>25</v>
      </c>
      <c r="BN36" s="146">
        <v>5</v>
      </c>
      <c r="BO36" s="146">
        <v>8</v>
      </c>
      <c r="BP36" s="146">
        <v>14</v>
      </c>
      <c r="BQ36" s="146">
        <v>28</v>
      </c>
      <c r="BR36" s="146">
        <v>50</v>
      </c>
      <c r="BS36" s="146">
        <v>50</v>
      </c>
      <c r="BU36" s="218">
        <v>10</v>
      </c>
      <c r="BV36" s="218">
        <v>12.5</v>
      </c>
      <c r="BW36" s="218">
        <v>17.5</v>
      </c>
      <c r="BX36" s="218">
        <v>20</v>
      </c>
      <c r="BY36" s="218">
        <v>25</v>
      </c>
      <c r="BZ36" s="218"/>
      <c r="CB36" s="238">
        <v>1.75</v>
      </c>
      <c r="CC36" s="238">
        <v>2.625</v>
      </c>
      <c r="CD36" s="238">
        <v>3.5</v>
      </c>
      <c r="CE36" s="238">
        <v>7</v>
      </c>
      <c r="CF36" s="238">
        <v>17.5</v>
      </c>
      <c r="CG36" s="238">
        <v>21</v>
      </c>
      <c r="CI36" s="298">
        <v>6</v>
      </c>
      <c r="CJ36" s="298">
        <v>8</v>
      </c>
      <c r="CK36" s="298">
        <v>15</v>
      </c>
      <c r="CL36" s="298">
        <v>25</v>
      </c>
      <c r="CM36" s="298">
        <v>40</v>
      </c>
      <c r="CN36" s="298">
        <v>50</v>
      </c>
      <c r="CP36" s="38">
        <v>1.6</v>
      </c>
      <c r="CQ36" s="38">
        <v>4</v>
      </c>
      <c r="CR36" s="38">
        <v>16</v>
      </c>
      <c r="CS36" s="38">
        <v>28</v>
      </c>
      <c r="CT36" s="38">
        <v>44</v>
      </c>
      <c r="CU36" s="38">
        <v>60</v>
      </c>
      <c r="CW36" s="324">
        <v>3</v>
      </c>
      <c r="CX36" s="324">
        <v>6</v>
      </c>
      <c r="CY36" s="324">
        <v>8</v>
      </c>
      <c r="CZ36" s="324">
        <v>15</v>
      </c>
      <c r="DA36" s="324">
        <v>20</v>
      </c>
      <c r="DB36" s="324"/>
      <c r="DD36" s="336">
        <v>4</v>
      </c>
      <c r="DE36" s="336">
        <v>6</v>
      </c>
      <c r="DF36" s="336">
        <v>10</v>
      </c>
      <c r="DG36" s="336">
        <v>15</v>
      </c>
      <c r="DH36" s="336">
        <v>26</v>
      </c>
      <c r="DI36" s="336">
        <v>39</v>
      </c>
      <c r="DK36" s="38">
        <v>1.0036224</v>
      </c>
      <c r="DL36" s="38">
        <v>1.7061580800000002</v>
      </c>
      <c r="DM36" s="38">
        <v>2.9004687360000001</v>
      </c>
      <c r="DN36" s="38">
        <v>4.9307968512000002</v>
      </c>
      <c r="DO36" s="38">
        <v>8.3823546470399979</v>
      </c>
      <c r="DP36" s="38">
        <v>14.250002899967999</v>
      </c>
      <c r="DR36" s="401">
        <f>MAX(DR15,DR23)</f>
        <v>7.5</v>
      </c>
      <c r="DS36" s="401">
        <f t="shared" ref="DS36:DW36" si="9">MAX(DS15,DS23)</f>
        <v>10.5</v>
      </c>
      <c r="DT36" s="401">
        <f t="shared" si="9"/>
        <v>15</v>
      </c>
      <c r="DU36" s="401">
        <f t="shared" si="9"/>
        <v>18</v>
      </c>
      <c r="DV36" s="401">
        <f t="shared" si="9"/>
        <v>22.5</v>
      </c>
      <c r="DW36" s="401">
        <f t="shared" si="9"/>
        <v>30</v>
      </c>
      <c r="DY36" s="412">
        <v>4</v>
      </c>
      <c r="DZ36" s="412">
        <v>6</v>
      </c>
      <c r="EA36" s="412">
        <v>10</v>
      </c>
      <c r="EB36" s="412">
        <v>14</v>
      </c>
      <c r="EC36" s="412">
        <v>18</v>
      </c>
      <c r="ED36" s="412">
        <v>22</v>
      </c>
      <c r="EF36" s="458">
        <v>3</v>
      </c>
      <c r="EG36" s="458">
        <v>6</v>
      </c>
      <c r="EH36" s="458">
        <v>12</v>
      </c>
      <c r="EI36" s="458">
        <v>17</v>
      </c>
      <c r="EJ36" s="458">
        <v>22</v>
      </c>
      <c r="EK36" s="458">
        <v>35</v>
      </c>
      <c r="EM36" s="597">
        <v>2</v>
      </c>
      <c r="EN36" s="597">
        <v>3</v>
      </c>
      <c r="EO36" s="597">
        <v>6</v>
      </c>
      <c r="EP36" s="597">
        <v>14</v>
      </c>
      <c r="EQ36" s="597">
        <v>28</v>
      </c>
      <c r="ER36" s="597">
        <v>52</v>
      </c>
      <c r="ET36" s="507">
        <v>2</v>
      </c>
      <c r="EU36" s="507">
        <v>2</v>
      </c>
      <c r="EV36" s="507">
        <v>3</v>
      </c>
      <c r="EW36" s="507">
        <v>4</v>
      </c>
      <c r="EX36" s="507">
        <v>6</v>
      </c>
      <c r="EY36" s="507">
        <v>16</v>
      </c>
      <c r="FA36" s="596">
        <v>2</v>
      </c>
      <c r="FB36" s="596">
        <v>3</v>
      </c>
      <c r="FC36" s="596">
        <v>5</v>
      </c>
      <c r="FD36" s="596">
        <v>7</v>
      </c>
      <c r="FE36" s="596">
        <v>10</v>
      </c>
      <c r="FF36" s="596">
        <v>15</v>
      </c>
      <c r="FH36" s="596">
        <v>2</v>
      </c>
      <c r="FI36" s="596">
        <v>2</v>
      </c>
      <c r="FJ36" s="596">
        <v>3</v>
      </c>
      <c r="FK36" s="596">
        <v>4</v>
      </c>
      <c r="FL36" s="596">
        <v>5</v>
      </c>
      <c r="FM36" s="596">
        <v>6</v>
      </c>
      <c r="FO36" s="597">
        <v>10</v>
      </c>
      <c r="FP36" s="597">
        <v>25</v>
      </c>
      <c r="FQ36" s="597">
        <v>70</v>
      </c>
      <c r="FR36" s="597">
        <v>160</v>
      </c>
      <c r="FS36" s="570"/>
      <c r="FT36" s="570"/>
    </row>
    <row r="37" spans="1:176" x14ac:dyDescent="0.3">
      <c r="Q37" s="112"/>
      <c r="R37" s="112"/>
      <c r="S37" s="112"/>
      <c r="T37" s="112"/>
      <c r="U37" s="112"/>
      <c r="V37" s="112"/>
      <c r="X37" s="108"/>
      <c r="Y37" s="108"/>
      <c r="Z37" s="108"/>
      <c r="AA37" s="108"/>
      <c r="AB37" s="108"/>
      <c r="AC37" s="108"/>
      <c r="AE37" s="36"/>
      <c r="AF37" s="36"/>
      <c r="AG37" s="36"/>
      <c r="AH37" s="36"/>
      <c r="AI37" s="36"/>
      <c r="AJ37" s="36"/>
      <c r="AL37" s="36"/>
      <c r="AM37" s="36"/>
      <c r="AN37" s="36"/>
      <c r="AO37" s="36"/>
      <c r="AP37" s="36"/>
      <c r="AQ37" s="36"/>
      <c r="AS37" s="36"/>
      <c r="AT37" s="36"/>
      <c r="AU37" s="36"/>
      <c r="AV37" s="36"/>
      <c r="AW37" s="36"/>
      <c r="AX37" s="36"/>
      <c r="AZ37" s="36"/>
      <c r="BA37" s="36"/>
      <c r="BB37" s="36"/>
      <c r="BC37" s="36"/>
      <c r="BD37" s="36"/>
      <c r="BE37" s="36"/>
      <c r="BG37" s="36"/>
      <c r="BH37" s="36"/>
      <c r="BI37" s="36"/>
      <c r="BJ37" s="36"/>
      <c r="BK37" s="36"/>
      <c r="BL37" s="36"/>
      <c r="BN37" s="36"/>
      <c r="BO37" s="36"/>
      <c r="BP37" s="36"/>
      <c r="BQ37" s="36"/>
      <c r="BR37" s="36"/>
      <c r="BS37" s="36"/>
      <c r="BU37" s="215"/>
      <c r="BV37" s="215"/>
      <c r="BW37" s="215"/>
      <c r="BX37" s="215"/>
      <c r="BY37" s="215"/>
      <c r="BZ37" s="215"/>
      <c r="CB37" s="236"/>
      <c r="CC37" s="236"/>
      <c r="CD37" s="236"/>
      <c r="CE37" s="236"/>
      <c r="CF37" s="236"/>
      <c r="CG37" s="236"/>
      <c r="CI37" s="284"/>
      <c r="CJ37" s="284"/>
      <c r="CK37" s="284"/>
      <c r="CL37" s="284"/>
      <c r="CM37" s="284"/>
      <c r="CN37" s="284"/>
      <c r="CP37" s="36"/>
      <c r="CQ37" s="36"/>
      <c r="CR37" s="36"/>
      <c r="CS37" s="36"/>
      <c r="CT37" s="36"/>
      <c r="CU37" s="36"/>
      <c r="CW37" s="309"/>
      <c r="CX37" s="309"/>
      <c r="CY37" s="309"/>
      <c r="CZ37" s="309"/>
      <c r="DA37" s="309"/>
      <c r="DB37" s="309"/>
      <c r="DD37" s="332"/>
      <c r="DE37" s="332"/>
      <c r="DF37" s="332"/>
      <c r="DG37" s="332"/>
      <c r="DH37" s="332"/>
      <c r="DI37" s="332"/>
      <c r="DK37" s="36"/>
      <c r="DL37" s="36"/>
      <c r="DM37" s="36"/>
      <c r="DN37" s="36"/>
      <c r="DO37" s="36"/>
      <c r="DP37" s="36"/>
      <c r="DR37" s="108"/>
      <c r="DS37" s="108"/>
      <c r="DT37" s="108"/>
      <c r="DU37" s="108"/>
      <c r="DV37" s="108"/>
      <c r="DW37" s="108"/>
      <c r="DY37" s="396"/>
      <c r="DZ37" s="396"/>
      <c r="EA37" s="396"/>
      <c r="EB37" s="396"/>
      <c r="EC37" s="396"/>
      <c r="ED37" s="396"/>
      <c r="EF37" s="456"/>
      <c r="EG37" s="456"/>
      <c r="EH37" s="456"/>
      <c r="EI37" s="456"/>
      <c r="EJ37" s="456"/>
      <c r="EK37" s="456"/>
      <c r="EM37" s="36"/>
      <c r="EN37" s="36"/>
      <c r="EO37" s="36"/>
      <c r="EP37" s="36"/>
      <c r="EQ37" s="36"/>
      <c r="ER37" s="36"/>
      <c r="ET37" s="505"/>
      <c r="EU37" s="505"/>
      <c r="EV37" s="505"/>
      <c r="EW37" s="505"/>
      <c r="EX37" s="505"/>
      <c r="EY37" s="505"/>
      <c r="FA37" s="521"/>
      <c r="FB37" s="521"/>
      <c r="FC37" s="521"/>
      <c r="FD37" s="521"/>
      <c r="FE37" s="521"/>
      <c r="FF37" s="521"/>
      <c r="FH37" s="49"/>
      <c r="FI37" s="49"/>
      <c r="FJ37" s="49"/>
      <c r="FK37" s="49"/>
      <c r="FL37" s="49"/>
      <c r="FM37" s="49"/>
      <c r="FO37" s="565"/>
      <c r="FP37" s="565"/>
      <c r="FQ37" s="565"/>
      <c r="FR37" s="565"/>
      <c r="FS37" s="565"/>
      <c r="FT37" s="565"/>
    </row>
    <row r="38" spans="1:176" x14ac:dyDescent="0.3">
      <c r="A38" s="608" t="s">
        <v>17</v>
      </c>
      <c r="B38" s="608"/>
      <c r="C38" s="608"/>
      <c r="D38" s="608"/>
      <c r="E38" s="608"/>
      <c r="F38" s="608"/>
      <c r="G38" s="608"/>
      <c r="H38" s="608"/>
      <c r="J38" s="602" t="s">
        <v>32</v>
      </c>
      <c r="K38" s="602"/>
      <c r="L38" s="602"/>
      <c r="M38" s="602"/>
      <c r="N38" s="602"/>
      <c r="O38" s="602"/>
      <c r="Q38" s="615" t="s">
        <v>32</v>
      </c>
      <c r="R38" s="615"/>
      <c r="S38" s="615"/>
      <c r="T38" s="615"/>
      <c r="U38" s="615"/>
      <c r="V38" s="615"/>
      <c r="X38" s="602" t="s">
        <v>32</v>
      </c>
      <c r="Y38" s="602"/>
      <c r="Z38" s="602"/>
      <c r="AA38" s="602"/>
      <c r="AB38" s="602"/>
      <c r="AC38" s="602"/>
      <c r="AE38" s="602" t="s">
        <v>32</v>
      </c>
      <c r="AF38" s="602"/>
      <c r="AG38" s="602"/>
      <c r="AH38" s="602"/>
      <c r="AI38" s="602"/>
      <c r="AJ38" s="602"/>
      <c r="AL38" s="602" t="s">
        <v>32</v>
      </c>
      <c r="AM38" s="602"/>
      <c r="AN38" s="602"/>
      <c r="AO38" s="602"/>
      <c r="AP38" s="602"/>
      <c r="AQ38" s="602"/>
      <c r="AS38" s="602" t="s">
        <v>32</v>
      </c>
      <c r="AT38" s="602"/>
      <c r="AU38" s="602"/>
      <c r="AV38" s="602"/>
      <c r="AW38" s="602"/>
      <c r="AX38" s="602"/>
      <c r="AZ38" s="602" t="s">
        <v>32</v>
      </c>
      <c r="BA38" s="602"/>
      <c r="BB38" s="602"/>
      <c r="BC38" s="602"/>
      <c r="BD38" s="602"/>
      <c r="BE38" s="602"/>
      <c r="BG38" s="602" t="s">
        <v>32</v>
      </c>
      <c r="BH38" s="602"/>
      <c r="BI38" s="602"/>
      <c r="BJ38" s="602"/>
      <c r="BK38" s="602"/>
      <c r="BL38" s="602"/>
      <c r="BN38" s="602" t="s">
        <v>32</v>
      </c>
      <c r="BO38" s="602"/>
      <c r="BP38" s="602"/>
      <c r="BQ38" s="602"/>
      <c r="BR38" s="602"/>
      <c r="BS38" s="602"/>
      <c r="BU38" s="602" t="s">
        <v>32</v>
      </c>
      <c r="BV38" s="602"/>
      <c r="BW38" s="602"/>
      <c r="BX38" s="602"/>
      <c r="BY38" s="602"/>
      <c r="BZ38" s="602"/>
      <c r="CB38" s="602" t="s">
        <v>32</v>
      </c>
      <c r="CC38" s="602"/>
      <c r="CD38" s="602"/>
      <c r="CE38" s="602"/>
      <c r="CF38" s="602"/>
      <c r="CG38" s="602"/>
      <c r="CI38" s="602" t="s">
        <v>32</v>
      </c>
      <c r="CJ38" s="602"/>
      <c r="CK38" s="602"/>
      <c r="CL38" s="602"/>
      <c r="CM38" s="602"/>
      <c r="CN38" s="602"/>
      <c r="CP38" s="602" t="s">
        <v>32</v>
      </c>
      <c r="CQ38" s="602"/>
      <c r="CR38" s="602"/>
      <c r="CS38" s="602"/>
      <c r="CT38" s="602"/>
      <c r="CU38" s="602"/>
      <c r="CW38" s="602" t="s">
        <v>32</v>
      </c>
      <c r="CX38" s="602"/>
      <c r="CY38" s="602"/>
      <c r="CZ38" s="602"/>
      <c r="DA38" s="602"/>
      <c r="DB38" s="602"/>
      <c r="DD38" s="602" t="s">
        <v>32</v>
      </c>
      <c r="DE38" s="602"/>
      <c r="DF38" s="602"/>
      <c r="DG38" s="602"/>
      <c r="DH38" s="602"/>
      <c r="DI38" s="602"/>
      <c r="DK38" s="602" t="s">
        <v>32</v>
      </c>
      <c r="DL38" s="602"/>
      <c r="DM38" s="602"/>
      <c r="DN38" s="602"/>
      <c r="DO38" s="602"/>
      <c r="DP38" s="602"/>
      <c r="DR38" s="603" t="s">
        <v>32</v>
      </c>
      <c r="DS38" s="603"/>
      <c r="DT38" s="603"/>
      <c r="DU38" s="603"/>
      <c r="DV38" s="603"/>
      <c r="DW38" s="603"/>
      <c r="DY38" s="602" t="s">
        <v>32</v>
      </c>
      <c r="DZ38" s="602"/>
      <c r="EA38" s="602"/>
      <c r="EB38" s="602"/>
      <c r="EC38" s="602"/>
      <c r="ED38" s="602"/>
      <c r="EF38" s="602" t="s">
        <v>32</v>
      </c>
      <c r="EG38" s="602"/>
      <c r="EH38" s="602"/>
      <c r="EI38" s="602"/>
      <c r="EJ38" s="602"/>
      <c r="EK38" s="602"/>
      <c r="EM38" s="602" t="s">
        <v>32</v>
      </c>
      <c r="EN38" s="602"/>
      <c r="EO38" s="602"/>
      <c r="EP38" s="602"/>
      <c r="EQ38" s="602"/>
      <c r="ER38" s="602"/>
      <c r="ET38" s="623" t="s">
        <v>32</v>
      </c>
      <c r="EU38" s="624"/>
      <c r="EV38" s="624"/>
      <c r="EW38" s="624"/>
      <c r="EX38" s="624"/>
      <c r="EY38" s="625"/>
      <c r="FA38" s="602" t="s">
        <v>32</v>
      </c>
      <c r="FB38" s="602"/>
      <c r="FC38" s="602"/>
      <c r="FD38" s="602"/>
      <c r="FE38" s="602"/>
      <c r="FF38" s="602"/>
      <c r="FH38" s="602" t="s">
        <v>32</v>
      </c>
      <c r="FI38" s="602"/>
      <c r="FJ38" s="602"/>
      <c r="FK38" s="602"/>
      <c r="FL38" s="602"/>
      <c r="FM38" s="602"/>
      <c r="FO38" s="602" t="s">
        <v>32</v>
      </c>
      <c r="FP38" s="602"/>
      <c r="FQ38" s="602"/>
      <c r="FR38" s="602"/>
      <c r="FS38" s="602"/>
      <c r="FT38" s="602"/>
    </row>
    <row r="39" spans="1:176" x14ac:dyDescent="0.3">
      <c r="A39" s="8"/>
      <c r="B39" s="4" t="s">
        <v>35</v>
      </c>
      <c r="C39" s="4" t="s">
        <v>36</v>
      </c>
      <c r="D39" s="4" t="s">
        <v>27</v>
      </c>
      <c r="E39" s="4" t="s">
        <v>3</v>
      </c>
      <c r="F39" s="4" t="s">
        <v>4</v>
      </c>
      <c r="G39" s="4" t="s">
        <v>5</v>
      </c>
      <c r="H39" s="4" t="s">
        <v>6</v>
      </c>
      <c r="J39" s="21" t="s">
        <v>26</v>
      </c>
      <c r="K39" s="21" t="s">
        <v>12</v>
      </c>
      <c r="L39" s="21" t="s">
        <v>13</v>
      </c>
      <c r="M39" s="21" t="s">
        <v>14</v>
      </c>
      <c r="N39" s="21" t="s">
        <v>15</v>
      </c>
      <c r="O39" s="21" t="s">
        <v>16</v>
      </c>
      <c r="Q39" s="135" t="s">
        <v>26</v>
      </c>
      <c r="R39" s="135" t="s">
        <v>12</v>
      </c>
      <c r="S39" s="135" t="s">
        <v>13</v>
      </c>
      <c r="T39" s="135" t="s">
        <v>14</v>
      </c>
      <c r="U39" s="135" t="s">
        <v>15</v>
      </c>
      <c r="V39" s="135" t="s">
        <v>16</v>
      </c>
      <c r="X39" s="154" t="s">
        <v>26</v>
      </c>
      <c r="Y39" s="154" t="s">
        <v>12</v>
      </c>
      <c r="Z39" s="154" t="s">
        <v>13</v>
      </c>
      <c r="AA39" s="154" t="s">
        <v>14</v>
      </c>
      <c r="AB39" s="154" t="s">
        <v>15</v>
      </c>
      <c r="AC39" s="154" t="s">
        <v>16</v>
      </c>
      <c r="AE39" s="21" t="s">
        <v>26</v>
      </c>
      <c r="AF39" s="21" t="s">
        <v>12</v>
      </c>
      <c r="AG39" s="21" t="s">
        <v>13</v>
      </c>
      <c r="AH39" s="21" t="s">
        <v>14</v>
      </c>
      <c r="AI39" s="21" t="s">
        <v>15</v>
      </c>
      <c r="AJ39" s="21" t="s">
        <v>16</v>
      </c>
      <c r="AL39" s="21" t="s">
        <v>26</v>
      </c>
      <c r="AM39" s="21" t="s">
        <v>12</v>
      </c>
      <c r="AN39" s="21" t="s">
        <v>13</v>
      </c>
      <c r="AO39" s="21" t="s">
        <v>14</v>
      </c>
      <c r="AP39" s="21" t="s">
        <v>15</v>
      </c>
      <c r="AQ39" s="21" t="s">
        <v>16</v>
      </c>
      <c r="AS39" s="21" t="s">
        <v>26</v>
      </c>
      <c r="AT39" s="21" t="s">
        <v>12</v>
      </c>
      <c r="AU39" s="21" t="s">
        <v>13</v>
      </c>
      <c r="AV39" s="21" t="s">
        <v>14</v>
      </c>
      <c r="AW39" s="21" t="s">
        <v>15</v>
      </c>
      <c r="AX39" s="21" t="s">
        <v>16</v>
      </c>
      <c r="AZ39" s="21" t="s">
        <v>26</v>
      </c>
      <c r="BA39" s="21" t="s">
        <v>12</v>
      </c>
      <c r="BB39" s="21" t="s">
        <v>13</v>
      </c>
      <c r="BC39" s="21" t="s">
        <v>14</v>
      </c>
      <c r="BD39" s="21" t="s">
        <v>15</v>
      </c>
      <c r="BE39" s="21" t="s">
        <v>16</v>
      </c>
      <c r="BG39" s="21" t="s">
        <v>26</v>
      </c>
      <c r="BH39" s="21" t="s">
        <v>12</v>
      </c>
      <c r="BI39" s="21" t="s">
        <v>13</v>
      </c>
      <c r="BJ39" s="21" t="s">
        <v>14</v>
      </c>
      <c r="BK39" s="21" t="s">
        <v>15</v>
      </c>
      <c r="BL39" s="21" t="s">
        <v>16</v>
      </c>
      <c r="BN39" s="142" t="s">
        <v>26</v>
      </c>
      <c r="BO39" s="142" t="s">
        <v>12</v>
      </c>
      <c r="BP39" s="142" t="s">
        <v>13</v>
      </c>
      <c r="BQ39" s="142" t="s">
        <v>14</v>
      </c>
      <c r="BR39" s="142" t="s">
        <v>15</v>
      </c>
      <c r="BS39" s="142" t="s">
        <v>16</v>
      </c>
      <c r="BU39" s="216" t="s">
        <v>26</v>
      </c>
      <c r="BV39" s="216" t="s">
        <v>12</v>
      </c>
      <c r="BW39" s="216" t="s">
        <v>13</v>
      </c>
      <c r="BX39" s="216" t="s">
        <v>14</v>
      </c>
      <c r="BY39" s="216" t="s">
        <v>15</v>
      </c>
      <c r="BZ39" s="216" t="s">
        <v>16</v>
      </c>
      <c r="CB39" s="235" t="s">
        <v>26</v>
      </c>
      <c r="CC39" s="235" t="s">
        <v>12</v>
      </c>
      <c r="CD39" s="235" t="s">
        <v>13</v>
      </c>
      <c r="CE39" s="235" t="s">
        <v>14</v>
      </c>
      <c r="CF39" s="235" t="s">
        <v>15</v>
      </c>
      <c r="CG39" s="235" t="s">
        <v>16</v>
      </c>
      <c r="CI39" s="295" t="s">
        <v>26</v>
      </c>
      <c r="CJ39" s="295" t="s">
        <v>12</v>
      </c>
      <c r="CK39" s="295" t="s">
        <v>13</v>
      </c>
      <c r="CL39" s="295" t="s">
        <v>14</v>
      </c>
      <c r="CM39" s="295" t="s">
        <v>15</v>
      </c>
      <c r="CN39" s="295" t="s">
        <v>16</v>
      </c>
      <c r="CP39" s="21" t="s">
        <v>26</v>
      </c>
      <c r="CQ39" s="21" t="s">
        <v>12</v>
      </c>
      <c r="CR39" s="21" t="s">
        <v>13</v>
      </c>
      <c r="CS39" s="21" t="s">
        <v>14</v>
      </c>
      <c r="CT39" s="21" t="s">
        <v>15</v>
      </c>
      <c r="CU39" s="21" t="s">
        <v>16</v>
      </c>
      <c r="CW39" s="321" t="s">
        <v>26</v>
      </c>
      <c r="CX39" s="321" t="s">
        <v>12</v>
      </c>
      <c r="CY39" s="321" t="s">
        <v>13</v>
      </c>
      <c r="CZ39" s="321" t="s">
        <v>14</v>
      </c>
      <c r="DA39" s="321" t="s">
        <v>15</v>
      </c>
      <c r="DB39" s="321" t="s">
        <v>16</v>
      </c>
      <c r="DD39" s="334" t="s">
        <v>26</v>
      </c>
      <c r="DE39" s="334" t="s">
        <v>12</v>
      </c>
      <c r="DF39" s="334" t="s">
        <v>13</v>
      </c>
      <c r="DG39" s="334" t="s">
        <v>14</v>
      </c>
      <c r="DH39" s="334" t="s">
        <v>15</v>
      </c>
      <c r="DI39" s="334" t="s">
        <v>16</v>
      </c>
      <c r="DK39" s="21" t="s">
        <v>26</v>
      </c>
      <c r="DL39" s="21" t="s">
        <v>12</v>
      </c>
      <c r="DM39" s="21" t="s">
        <v>13</v>
      </c>
      <c r="DN39" s="21" t="s">
        <v>14</v>
      </c>
      <c r="DO39" s="21" t="s">
        <v>15</v>
      </c>
      <c r="DP39" s="21" t="s">
        <v>16</v>
      </c>
      <c r="DR39" s="107" t="s">
        <v>26</v>
      </c>
      <c r="DS39" s="107" t="s">
        <v>12</v>
      </c>
      <c r="DT39" s="107" t="s">
        <v>13</v>
      </c>
      <c r="DU39" s="107" t="s">
        <v>14</v>
      </c>
      <c r="DV39" s="107" t="s">
        <v>15</v>
      </c>
      <c r="DW39" s="107" t="s">
        <v>16</v>
      </c>
      <c r="DY39" s="409" t="s">
        <v>26</v>
      </c>
      <c r="DZ39" s="409" t="s">
        <v>12</v>
      </c>
      <c r="EA39" s="409" t="s">
        <v>13</v>
      </c>
      <c r="EB39" s="409" t="s">
        <v>14</v>
      </c>
      <c r="EC39" s="409" t="s">
        <v>15</v>
      </c>
      <c r="ED39" s="409" t="s">
        <v>16</v>
      </c>
      <c r="EF39" s="455" t="s">
        <v>26</v>
      </c>
      <c r="EG39" s="455" t="s">
        <v>12</v>
      </c>
      <c r="EH39" s="455" t="s">
        <v>13</v>
      </c>
      <c r="EI39" s="455" t="s">
        <v>14</v>
      </c>
      <c r="EJ39" s="455" t="s">
        <v>15</v>
      </c>
      <c r="EK39" s="455" t="s">
        <v>16</v>
      </c>
      <c r="EM39" s="21" t="s">
        <v>26</v>
      </c>
      <c r="EN39" s="21" t="s">
        <v>12</v>
      </c>
      <c r="EO39" s="21" t="s">
        <v>13</v>
      </c>
      <c r="EP39" s="21" t="s">
        <v>14</v>
      </c>
      <c r="EQ39" s="21" t="s">
        <v>15</v>
      </c>
      <c r="ER39" s="21" t="s">
        <v>16</v>
      </c>
      <c r="ET39" s="504" t="s">
        <v>26</v>
      </c>
      <c r="EU39" s="504" t="s">
        <v>12</v>
      </c>
      <c r="EV39" s="504" t="s">
        <v>13</v>
      </c>
      <c r="EW39" s="504" t="s">
        <v>14</v>
      </c>
      <c r="EX39" s="504" t="s">
        <v>15</v>
      </c>
      <c r="EY39" s="504" t="s">
        <v>16</v>
      </c>
      <c r="FA39" s="520" t="s">
        <v>26</v>
      </c>
      <c r="FB39" s="520" t="s">
        <v>12</v>
      </c>
      <c r="FC39" s="520" t="s">
        <v>13</v>
      </c>
      <c r="FD39" s="520" t="s">
        <v>14</v>
      </c>
      <c r="FE39" s="520" t="s">
        <v>15</v>
      </c>
      <c r="FF39" s="520" t="s">
        <v>16</v>
      </c>
      <c r="FH39" s="534" t="s">
        <v>26</v>
      </c>
      <c r="FI39" s="534" t="s">
        <v>12</v>
      </c>
      <c r="FJ39" s="534" t="s">
        <v>13</v>
      </c>
      <c r="FK39" s="534" t="s">
        <v>14</v>
      </c>
      <c r="FL39" s="534" t="s">
        <v>15</v>
      </c>
      <c r="FM39" s="534" t="s">
        <v>16</v>
      </c>
      <c r="FO39" s="567" t="s">
        <v>26</v>
      </c>
      <c r="FP39" s="567" t="s">
        <v>12</v>
      </c>
      <c r="FQ39" s="567" t="s">
        <v>13</v>
      </c>
      <c r="FR39" s="567" t="s">
        <v>14</v>
      </c>
      <c r="FS39" s="567" t="s">
        <v>15</v>
      </c>
      <c r="FT39" s="567" t="s">
        <v>16</v>
      </c>
    </row>
    <row r="40" spans="1:176" x14ac:dyDescent="0.3">
      <c r="A40" s="609" t="s">
        <v>9</v>
      </c>
      <c r="B40" s="2"/>
      <c r="C40" s="2"/>
      <c r="D40" s="2">
        <v>5</v>
      </c>
      <c r="E40" s="2">
        <v>-10</v>
      </c>
      <c r="F40" s="2">
        <v>5</v>
      </c>
      <c r="G40" s="2"/>
      <c r="H40" s="2"/>
      <c r="J40" s="37">
        <f>(SMALL((Q40,X40,AE40,AL40,AS40,AZ40,BG40,BN40,BU40,CB40,CI40,CP40,CW40,DD40,DK40,DR40,DY40,EF40,EM40,ET40,FA40,FH40,FO40),5)+SMALL((Q40,X40,AE40,AL40,AS40,AZ40,BG40,BN40,BU40,CB40,CI40,CP40,CW40,DD40,DK40,DR40,DY40,EF40,EM40,ET40,FA40,FH40,FO40),6)+SMALL((Q40,X40,AE40,AL40,AS40,AZ40,BG40,BN40,BU40,CB40,CI40,CP40,CW40,DD40,DK40,DR40,DY40,EF40,EM40,ET40,FA40,FH40,FO40),7))/3</f>
        <v>1.3333333333333333</v>
      </c>
      <c r="K40" s="37">
        <f>(SMALL((R40,Y40,AF40,AM40,AT40,BA40,BH40,BO40,BV40,CC40,CJ40,CQ40,CX40,DE40,DL40,DS40,DZ40,EG40,EN40,EU40,FB40,FI40,FP40),5)+SMALL((R40,Y40,AF40,AM40,AT40,BA40,BH40,BO40,BV40,CC40,CJ40,CQ40,CX40,DE40,DL40,DS40,DZ40,EG40,EN40,EU40,FB40,FI40,FP40),6)+SMALL((R40,Y40,AF40,AM40,AT40,BA40,BH40,BO40,BV40,CC40,CJ40,CQ40,CX40,DE40,DL40,DS40,DZ40,EG40,EN40,EU40,FB40,FI40,FP40),7))/3</f>
        <v>2</v>
      </c>
      <c r="L40" s="37">
        <f>(SMALL((S40,Z40,AG40,AN40,AU40,BB40,BI40,BP40,BW40,CD40,CK40,CR40,CY40,DF40,DM40,DT40,EA40,EH40,EO40,EV40,FC40,FJ40,FQ40),5)+SMALL((S40,Z40,AG40,AN40,AU40,BB40,BI40,BP40,BW40,CD40,CK40,CR40,CY40,DF40,DM40,DT40,EA40,EH40,EO40,EV40,FC40,FJ40,FQ40),6)+SMALL((S40,Z40,AG40,AN40,AU40,BB40,BI40,BP40,BW40,CD40,CK40,CR40,CY40,DF40,DM40,DT40,EA40,EH40,EO40,EV40,FC40,FJ40,FQ40),7))/3</f>
        <v>3</v>
      </c>
      <c r="M40" s="37">
        <f>(SMALL((T40,AA40,AH40,AO40,AV40,BC40,BJ40,BQ40,BX40,CE40,CL40,CS40,CZ40,DG40,DN40,DU40,EB40,EI40,EP40,EW40,FD40,FK40,FR40),5)+SMALL((T40,AA40,AH40,AO40,AV40,BC40,BJ40,BQ40,BX40,CE40,CL40,CS40,CZ40,DG40,DN40,DU40,EB40,EI40,EP40,EW40,FD40,FK40,FR40),6)+SMALL((T40,AA40,AH40,AO40,AV40,BC40,BJ40,BQ40,BX40,CE40,CL40,CS40,CZ40,DG40,DN40,DU40,EB40,EI40,EP40,EW40,FD40,FK40,FR40),7))/3</f>
        <v>4.8043333333333331</v>
      </c>
      <c r="N40" s="37">
        <f>(SMALL((U40,AB40,AI40,AP40,AW40,BD40,BK40,BR40,BY40,CF40,CM40,CT40,DA40,DH40,DO40,DV40,EC40,EJ40,EQ40,EX40,FE40,FL40,FS40),5)+SMALL((U40,AB40,AI40,AP40,AW40,BD40,BK40,BR40,BY40,CF40,CM40,CT40,DA40,DH40,DO40,DV40,EC40,EJ40,EQ40,EX40,FE40,FL40,FS40),6)+SMALL((U40,AB40,AI40,AP40,AW40,BD40,BK40,BR40,BY40,CF40,CM40,CT40,DA40,DH40,DO40,DV40,EC40,EJ40,EQ40,EX40,FE40,FL40,FS40),7))/3</f>
        <v>8.1173666666666673</v>
      </c>
      <c r="O40" s="37">
        <f>(SMALL((V40,AC40,AJ40,AQ40,AX40,BE40,BL40,BS40,BZ40,CG40,CN40,CU40,DB40,DI40,DP40,DW40,ED40,EK40,ER40,EY40,FF40,FM40,FT40),5)+SMALL((V40,AC40,AJ40,AQ40,AX40,BE40,BL40,BS40,BZ40,CG40,CN40,CU40,DB40,DI40,DP40,DW40,ED40,EK40,ER40,EY40,FF40,FM40,FT40),6)+SMALL((V40,AC40,AJ40,AQ40,AX40,BE40,BL40,BS40,BZ40,CG40,CN40,CU40,DB40,DI40,DP40,DW40,ED40,EK40,ER40,EY40,FF40,FM40,FT40),7))/3</f>
        <v>12.066189999999999</v>
      </c>
      <c r="Q40" s="596">
        <v>0.5</v>
      </c>
      <c r="R40" s="596">
        <v>1</v>
      </c>
      <c r="S40" s="596">
        <v>1.5</v>
      </c>
      <c r="T40" s="596">
        <v>2.5</v>
      </c>
      <c r="U40" s="596">
        <v>5</v>
      </c>
      <c r="V40" s="596">
        <v>10</v>
      </c>
      <c r="X40" s="593">
        <v>2</v>
      </c>
      <c r="Y40" s="593">
        <v>2</v>
      </c>
      <c r="Z40" s="593">
        <v>4</v>
      </c>
      <c r="AA40" s="593">
        <v>6</v>
      </c>
      <c r="AB40" s="593">
        <v>9</v>
      </c>
      <c r="AC40" s="593">
        <v>12</v>
      </c>
      <c r="AE40" s="37">
        <v>10</v>
      </c>
      <c r="AF40" s="37">
        <v>10</v>
      </c>
      <c r="AG40" s="37">
        <v>12</v>
      </c>
      <c r="AH40" s="37">
        <v>14</v>
      </c>
      <c r="AI40" s="37">
        <v>16</v>
      </c>
      <c r="AJ40" s="37">
        <v>18</v>
      </c>
      <c r="AL40" s="37">
        <v>2.7</v>
      </c>
      <c r="AM40" s="37">
        <v>4.5</v>
      </c>
      <c r="AN40" s="37">
        <v>9</v>
      </c>
      <c r="AO40" s="37">
        <v>13.5</v>
      </c>
      <c r="AP40" s="37">
        <v>18</v>
      </c>
      <c r="AQ40" s="37">
        <v>27</v>
      </c>
      <c r="AS40" s="37">
        <v>2</v>
      </c>
      <c r="AT40" s="37">
        <v>3</v>
      </c>
      <c r="AU40" s="37">
        <v>4</v>
      </c>
      <c r="AV40" s="37">
        <v>7</v>
      </c>
      <c r="AW40" s="37">
        <v>15</v>
      </c>
      <c r="AX40" s="37">
        <v>25</v>
      </c>
      <c r="AZ40" s="596">
        <v>2</v>
      </c>
      <c r="BA40" s="596">
        <v>3</v>
      </c>
      <c r="BB40" s="596">
        <v>4</v>
      </c>
      <c r="BC40" s="596">
        <v>5</v>
      </c>
      <c r="BD40" s="596">
        <v>7</v>
      </c>
      <c r="BE40" s="596">
        <v>10</v>
      </c>
      <c r="BG40" s="37">
        <v>1</v>
      </c>
      <c r="BH40" s="37">
        <v>2</v>
      </c>
      <c r="BI40" s="37">
        <v>3</v>
      </c>
      <c r="BJ40" s="37">
        <v>5</v>
      </c>
      <c r="BK40" s="37">
        <v>10</v>
      </c>
      <c r="BL40" s="37">
        <v>15</v>
      </c>
      <c r="BN40" s="145">
        <v>2</v>
      </c>
      <c r="BO40" s="145">
        <v>3</v>
      </c>
      <c r="BP40" s="145">
        <v>5</v>
      </c>
      <c r="BQ40" s="145">
        <v>8</v>
      </c>
      <c r="BR40" s="145">
        <v>15</v>
      </c>
      <c r="BS40" s="145">
        <v>25</v>
      </c>
      <c r="BU40" s="217">
        <v>8</v>
      </c>
      <c r="BV40" s="217">
        <v>12</v>
      </c>
      <c r="BW40" s="217">
        <v>15</v>
      </c>
      <c r="BX40" s="217">
        <v>15</v>
      </c>
      <c r="BY40" s="217">
        <v>20</v>
      </c>
      <c r="BZ40" s="217"/>
      <c r="CB40" s="237">
        <v>1.5</v>
      </c>
      <c r="CC40" s="237">
        <v>2.25</v>
      </c>
      <c r="CD40" s="237">
        <v>3</v>
      </c>
      <c r="CE40" s="237">
        <v>4.5</v>
      </c>
      <c r="CF40" s="237">
        <v>9</v>
      </c>
      <c r="CG40" s="237">
        <v>18</v>
      </c>
      <c r="CI40" s="297">
        <v>2</v>
      </c>
      <c r="CJ40" s="297">
        <v>3</v>
      </c>
      <c r="CK40" s="297">
        <v>4</v>
      </c>
      <c r="CL40" s="297">
        <v>5</v>
      </c>
      <c r="CM40" s="297">
        <v>10</v>
      </c>
      <c r="CN40" s="297">
        <v>15</v>
      </c>
      <c r="CP40" s="37">
        <v>1</v>
      </c>
      <c r="CQ40" s="37">
        <v>2</v>
      </c>
      <c r="CR40" s="37">
        <v>6</v>
      </c>
      <c r="CS40" s="37">
        <v>13</v>
      </c>
      <c r="CT40" s="37">
        <v>19</v>
      </c>
      <c r="CU40" s="37">
        <v>29</v>
      </c>
      <c r="CW40" s="323">
        <v>2</v>
      </c>
      <c r="CX40" s="323">
        <v>3</v>
      </c>
      <c r="CY40" s="323">
        <v>5</v>
      </c>
      <c r="CZ40" s="323">
        <v>7</v>
      </c>
      <c r="DA40" s="323">
        <v>12</v>
      </c>
      <c r="DB40" s="323"/>
      <c r="DD40" s="335">
        <v>3</v>
      </c>
      <c r="DE40" s="335">
        <v>5</v>
      </c>
      <c r="DF40" s="335">
        <v>14</v>
      </c>
      <c r="DG40" s="335">
        <v>22</v>
      </c>
      <c r="DH40" s="335">
        <v>30</v>
      </c>
      <c r="DI40" s="335">
        <v>50</v>
      </c>
      <c r="DK40" s="37">
        <v>1</v>
      </c>
      <c r="DL40" s="37">
        <v>1.7</v>
      </c>
      <c r="DM40" s="37">
        <v>2.8899999999999997</v>
      </c>
      <c r="DN40" s="37">
        <v>4.9129999999999994</v>
      </c>
      <c r="DO40" s="37">
        <v>8.3520999999999983</v>
      </c>
      <c r="DP40" s="37">
        <v>14.198569999999997</v>
      </c>
      <c r="DR40" s="400">
        <f>MAX(DR12,DR14,DR20)</f>
        <v>4.5</v>
      </c>
      <c r="DS40" s="400">
        <f t="shared" ref="DS40:DW40" si="10">MAX(DS12,DS14,DS20)</f>
        <v>6</v>
      </c>
      <c r="DT40" s="400">
        <f t="shared" si="10"/>
        <v>7.5</v>
      </c>
      <c r="DU40" s="400">
        <f t="shared" si="10"/>
        <v>10.5</v>
      </c>
      <c r="DV40" s="400">
        <f t="shared" si="10"/>
        <v>13.5</v>
      </c>
      <c r="DW40" s="400">
        <f t="shared" si="10"/>
        <v>15</v>
      </c>
      <c r="DY40" s="411">
        <v>3</v>
      </c>
      <c r="DZ40" s="411">
        <v>3</v>
      </c>
      <c r="EA40" s="411">
        <v>6</v>
      </c>
      <c r="EB40" s="411">
        <v>9</v>
      </c>
      <c r="EC40" s="411">
        <v>12</v>
      </c>
      <c r="ED40" s="411">
        <v>15</v>
      </c>
      <c r="EF40" s="457">
        <v>2</v>
      </c>
      <c r="EG40" s="457">
        <v>4</v>
      </c>
      <c r="EH40" s="457">
        <v>7</v>
      </c>
      <c r="EI40" s="457">
        <v>12</v>
      </c>
      <c r="EJ40" s="457">
        <v>25</v>
      </c>
      <c r="EK40" s="457">
        <v>30</v>
      </c>
      <c r="EM40" s="597">
        <v>2</v>
      </c>
      <c r="EN40" s="597">
        <v>3</v>
      </c>
      <c r="EO40" s="597">
        <v>5</v>
      </c>
      <c r="EP40" s="597">
        <v>10</v>
      </c>
      <c r="EQ40" s="597">
        <v>20</v>
      </c>
      <c r="ER40" s="597">
        <v>40</v>
      </c>
      <c r="ET40" s="506">
        <v>2</v>
      </c>
      <c r="EU40" s="506">
        <v>2</v>
      </c>
      <c r="EV40" s="506">
        <v>2</v>
      </c>
      <c r="EW40" s="506">
        <v>3</v>
      </c>
      <c r="EX40" s="506">
        <v>5</v>
      </c>
      <c r="EY40" s="506">
        <v>8</v>
      </c>
      <c r="FA40" s="596">
        <v>0.2</v>
      </c>
      <c r="FB40" s="596">
        <v>0.5</v>
      </c>
      <c r="FC40" s="596">
        <v>1</v>
      </c>
      <c r="FD40" s="596">
        <v>2</v>
      </c>
      <c r="FE40" s="596">
        <v>5</v>
      </c>
      <c r="FF40" s="596">
        <v>10</v>
      </c>
      <c r="FH40" s="596">
        <v>1.5</v>
      </c>
      <c r="FI40" s="596">
        <v>2</v>
      </c>
      <c r="FJ40" s="596">
        <v>3</v>
      </c>
      <c r="FK40" s="596">
        <v>4</v>
      </c>
      <c r="FL40" s="596">
        <v>6</v>
      </c>
      <c r="FM40" s="596">
        <v>8</v>
      </c>
      <c r="FO40" s="597">
        <v>3.5999999999999996</v>
      </c>
      <c r="FP40" s="597">
        <v>9</v>
      </c>
      <c r="FQ40" s="597">
        <v>25.2</v>
      </c>
      <c r="FR40" s="597">
        <v>57.599999999999994</v>
      </c>
      <c r="FS40" s="570"/>
      <c r="FT40" s="570"/>
    </row>
    <row r="41" spans="1:176" x14ac:dyDescent="0.3">
      <c r="A41" s="613"/>
      <c r="B41" s="3"/>
      <c r="C41" s="3"/>
      <c r="D41" s="3">
        <v>5</v>
      </c>
      <c r="E41" s="3">
        <v>-10</v>
      </c>
      <c r="F41" s="3"/>
      <c r="G41" s="3">
        <v>5</v>
      </c>
      <c r="H41" s="3"/>
      <c r="J41" s="38">
        <f>(SMALL((Q41,X41,AE41,AL41,AS41,AZ41,BG41,BN41,BU41,CB41,CI41,CP41,CW41,DD41,DK41,DR41,DY41,EF41,EM41,ET41,FA41,FH41,FO41),5)+SMALL((Q41,X41,AE41,AL41,AS41,AZ41,BG41,BN41,BU41,CB41,CI41,CP41,CW41,DD41,DK41,DR41,DY41,EF41,EM41,ET41,FA41,FH41,FO41),6)+SMALL((Q41,X41,AE41,AL41,AS41,AZ41,BG41,BN41,BU41,CB41,CI41,CP41,CW41,DD41,DK41,DR41,DY41,EF41,EM41,ET41,FA41,FH41,FO41),7))/3</f>
        <v>1.5333333333333332</v>
      </c>
      <c r="K41" s="38">
        <f>(SMALL((R41,Y41,AF41,AM41,AT41,BA41,BH41,BO41,BV41,CC41,CJ41,CQ41,CX41,DE41,DL41,DS41,DZ41,EG41,EN41,EU41,FB41,FI41,FP41),5)+SMALL((R41,Y41,AF41,AM41,AT41,BA41,BH41,BO41,BV41,CC41,CJ41,CQ41,CX41,DE41,DL41,DS41,DZ41,EG41,EN41,EU41,FB41,FI41,FP41),6)+SMALL((R41,Y41,AF41,AM41,AT41,BA41,BH41,BO41,BV41,CC41,CJ41,CQ41,CX41,DE41,DL41,DS41,DZ41,EG41,EN41,EU41,FB41,FI41,FP41),7))/3</f>
        <v>2</v>
      </c>
      <c r="L41" s="38">
        <f>(SMALL((S41,Z41,AG41,AN41,AU41,BB41,BI41,BP41,BW41,CD41,CK41,CR41,CY41,DF41,DM41,DT41,EA41,EH41,EO41,EV41,FC41,FJ41,FQ41),5)+SMALL((S41,Z41,AG41,AN41,AU41,BB41,BI41,BP41,BW41,CD41,CK41,CR41,CY41,DF41,DM41,DT41,EA41,EH41,EO41,EV41,FC41,FJ41,FQ41),6)+SMALL((S41,Z41,AG41,AN41,AU41,BB41,BI41,BP41,BW41,CD41,CK41,CR41,CY41,DF41,DM41,DT41,EA41,EH41,EO41,EV41,FC41,FJ41,FQ41),7))/3</f>
        <v>3.3930000000000002</v>
      </c>
      <c r="M41" s="38">
        <f>(SMALL((T41,AA41,AH41,AO41,AV41,BC41,BJ41,BQ41,BX41,CE41,CL41,CS41,CZ41,DG41,DN41,DU41,EB41,EI41,EP41,EW41,FD41,FK41,FR41),5)+SMALL((T41,AA41,AH41,AO41,AV41,BC41,BJ41,BQ41,BX41,CE41,CL41,CS41,CZ41,DG41,DN41,DU41,EB41,EI41,EP41,EW41,FD41,FK41,FR41),6)+SMALL((T41,AA41,AH41,AO41,AV41,BC41,BJ41,BQ41,BX41,CE41,CL41,CS41,CZ41,DG41,DN41,DU41,EB41,EI41,EP41,EW41,FD41,FK41,FR41),7))/3</f>
        <v>5.4680999999999997</v>
      </c>
      <c r="N41" s="38">
        <f>(SMALL((U41,AB41,AI41,AP41,AW41,BD41,BK41,BR41,BY41,CF41,CM41,CT41,DA41,DH41,DO41,DV41,EC41,EJ41,EQ41,EX41,FE41,FL41,FS41),5)+SMALL((U41,AB41,AI41,AP41,AW41,BD41,BK41,BR41,BY41,CF41,CM41,CT41,DA41,DH41,DO41,DV41,EC41,EJ41,EQ41,EX41,FE41,FL41,FS41),6)+SMALL((U41,AB41,AI41,AP41,AW41,BD41,BK41,BR41,BY41,CF41,CM41,CT41,DA41,DH41,DO41,DV41,EC41,EJ41,EQ41,EX41,FE41,FL41,FS41),7))/3</f>
        <v>8.3957699999999988</v>
      </c>
      <c r="O41" s="38">
        <f>(SMALL((V41,AC41,AJ41,AQ41,AX41,BE41,BL41,BS41,BZ41,CG41,CN41,CU41,DB41,DI41,DP41,DW41,ED41,EK41,ER41,EY41,FF41,FM41,FT41),5)+SMALL((V41,AC41,AJ41,AQ41,AX41,BE41,BL41,BS41,BZ41,CG41,CN41,CU41,DB41,DI41,DP41,DW41,ED41,EK41,ER41,EY41,FF41,FM41,FT41),6)+SMALL((V41,AC41,AJ41,AQ41,AX41,BE41,BL41,BS41,BZ41,CG41,CN41,CU41,DB41,DI41,DP41,DW41,ED41,EK41,ER41,EY41,FF41,FM41,FT41),7))/3</f>
        <v>12.539475666666666</v>
      </c>
      <c r="Q41" s="596">
        <v>0.5</v>
      </c>
      <c r="R41" s="596">
        <v>1</v>
      </c>
      <c r="S41" s="596">
        <v>1.5</v>
      </c>
      <c r="T41" s="596">
        <v>2.5</v>
      </c>
      <c r="U41" s="596">
        <v>5</v>
      </c>
      <c r="V41" s="596">
        <v>10</v>
      </c>
      <c r="X41" s="592">
        <v>2</v>
      </c>
      <c r="Y41" s="592">
        <v>2</v>
      </c>
      <c r="Z41" s="592">
        <v>4</v>
      </c>
      <c r="AA41" s="592">
        <v>6</v>
      </c>
      <c r="AB41" s="592">
        <v>9</v>
      </c>
      <c r="AC41" s="592">
        <v>12</v>
      </c>
      <c r="AE41" s="38">
        <v>10</v>
      </c>
      <c r="AF41" s="38">
        <v>10</v>
      </c>
      <c r="AG41" s="38">
        <v>12</v>
      </c>
      <c r="AH41" s="38">
        <v>14</v>
      </c>
      <c r="AI41" s="38">
        <v>16</v>
      </c>
      <c r="AJ41" s="38">
        <v>18</v>
      </c>
      <c r="AL41" s="38">
        <v>2.7</v>
      </c>
      <c r="AM41" s="38">
        <v>5.4</v>
      </c>
      <c r="AN41" s="38">
        <v>10.8</v>
      </c>
      <c r="AO41" s="38">
        <v>18</v>
      </c>
      <c r="AP41" s="38">
        <v>22.5</v>
      </c>
      <c r="AQ41" s="38">
        <v>36</v>
      </c>
      <c r="AS41" s="38">
        <v>3</v>
      </c>
      <c r="AT41" s="38">
        <v>5</v>
      </c>
      <c r="AU41" s="38">
        <v>6</v>
      </c>
      <c r="AV41" s="38">
        <v>8</v>
      </c>
      <c r="AW41" s="38">
        <v>18</v>
      </c>
      <c r="AX41" s="38">
        <v>25</v>
      </c>
      <c r="AZ41" s="596">
        <v>2</v>
      </c>
      <c r="BA41" s="596">
        <v>3</v>
      </c>
      <c r="BB41" s="596">
        <v>4</v>
      </c>
      <c r="BC41" s="596">
        <v>5</v>
      </c>
      <c r="BD41" s="596">
        <v>7</v>
      </c>
      <c r="BE41" s="596">
        <v>10</v>
      </c>
      <c r="BG41" s="38">
        <v>1</v>
      </c>
      <c r="BH41" s="38">
        <v>2</v>
      </c>
      <c r="BI41" s="38">
        <v>3</v>
      </c>
      <c r="BJ41" s="38">
        <v>6</v>
      </c>
      <c r="BK41" s="38">
        <v>12</v>
      </c>
      <c r="BL41" s="38">
        <v>20</v>
      </c>
      <c r="BN41" s="146">
        <v>2</v>
      </c>
      <c r="BO41" s="146">
        <v>3</v>
      </c>
      <c r="BP41" s="146">
        <v>5</v>
      </c>
      <c r="BQ41" s="146">
        <v>8</v>
      </c>
      <c r="BR41" s="146">
        <v>15</v>
      </c>
      <c r="BS41" s="146">
        <v>25</v>
      </c>
      <c r="BU41" s="218">
        <v>8</v>
      </c>
      <c r="BV41" s="218">
        <v>12</v>
      </c>
      <c r="BW41" s="218">
        <v>15</v>
      </c>
      <c r="BX41" s="218">
        <v>15</v>
      </c>
      <c r="BY41" s="218">
        <v>20</v>
      </c>
      <c r="BZ41" s="218"/>
      <c r="CB41" s="238">
        <v>2</v>
      </c>
      <c r="CC41" s="238">
        <v>3</v>
      </c>
      <c r="CD41" s="238">
        <v>4</v>
      </c>
      <c r="CE41" s="238">
        <v>6</v>
      </c>
      <c r="CF41" s="238">
        <v>12</v>
      </c>
      <c r="CG41" s="238">
        <v>24</v>
      </c>
      <c r="CI41" s="298">
        <v>3</v>
      </c>
      <c r="CJ41" s="298">
        <v>4</v>
      </c>
      <c r="CK41" s="298">
        <v>8</v>
      </c>
      <c r="CL41" s="298">
        <v>10</v>
      </c>
      <c r="CM41" s="298">
        <v>15</v>
      </c>
      <c r="CN41" s="298">
        <v>20</v>
      </c>
      <c r="CP41" s="38">
        <v>1</v>
      </c>
      <c r="CQ41" s="38">
        <v>2</v>
      </c>
      <c r="CR41" s="38">
        <v>8</v>
      </c>
      <c r="CS41" s="38">
        <v>13</v>
      </c>
      <c r="CT41" s="38">
        <v>22</v>
      </c>
      <c r="CU41" s="38">
        <v>35</v>
      </c>
      <c r="CW41" s="324">
        <v>2</v>
      </c>
      <c r="CX41" s="324">
        <v>4</v>
      </c>
      <c r="CY41" s="324">
        <v>5</v>
      </c>
      <c r="CZ41" s="324">
        <v>7</v>
      </c>
      <c r="DA41" s="324">
        <v>12</v>
      </c>
      <c r="DB41" s="324"/>
      <c r="DD41" s="336">
        <v>3</v>
      </c>
      <c r="DE41" s="336">
        <v>5</v>
      </c>
      <c r="DF41" s="336">
        <v>14</v>
      </c>
      <c r="DG41" s="336">
        <v>22</v>
      </c>
      <c r="DH41" s="336">
        <v>30</v>
      </c>
      <c r="DI41" s="336">
        <v>50</v>
      </c>
      <c r="DK41" s="38">
        <v>1.1000000000000001</v>
      </c>
      <c r="DL41" s="38">
        <v>1.87</v>
      </c>
      <c r="DM41" s="38">
        <v>3.1789999999999998</v>
      </c>
      <c r="DN41" s="38">
        <v>5.4043000000000001</v>
      </c>
      <c r="DO41" s="38">
        <v>9.1873099999999983</v>
      </c>
      <c r="DP41" s="38">
        <v>15.618426999999997</v>
      </c>
      <c r="DR41" s="401">
        <f>MAX(DR12,DR15,DR20)</f>
        <v>6</v>
      </c>
      <c r="DS41" s="401">
        <f t="shared" ref="DS41:DW41" si="11">MAX(DS12,DS15,DS20)</f>
        <v>7.5</v>
      </c>
      <c r="DT41" s="401">
        <f t="shared" si="11"/>
        <v>10.5</v>
      </c>
      <c r="DU41" s="401">
        <f t="shared" si="11"/>
        <v>13.5</v>
      </c>
      <c r="DV41" s="401">
        <f t="shared" si="11"/>
        <v>18</v>
      </c>
      <c r="DW41" s="401">
        <f t="shared" si="11"/>
        <v>22.5</v>
      </c>
      <c r="DY41" s="412">
        <v>4</v>
      </c>
      <c r="DZ41" s="412">
        <v>6</v>
      </c>
      <c r="EA41" s="412">
        <v>10</v>
      </c>
      <c r="EB41" s="412">
        <v>14</v>
      </c>
      <c r="EC41" s="412">
        <v>18</v>
      </c>
      <c r="ED41" s="412">
        <v>22</v>
      </c>
      <c r="EF41" s="458">
        <v>2</v>
      </c>
      <c r="EG41" s="458">
        <v>4</v>
      </c>
      <c r="EH41" s="458">
        <v>8</v>
      </c>
      <c r="EI41" s="458">
        <v>12</v>
      </c>
      <c r="EJ41" s="458">
        <v>25</v>
      </c>
      <c r="EK41" s="458">
        <v>35</v>
      </c>
      <c r="EM41" s="597">
        <v>2</v>
      </c>
      <c r="EN41" s="597">
        <v>3</v>
      </c>
      <c r="EO41" s="597">
        <v>6</v>
      </c>
      <c r="EP41" s="597">
        <v>12</v>
      </c>
      <c r="EQ41" s="597">
        <v>24</v>
      </c>
      <c r="ER41" s="597">
        <v>48</v>
      </c>
      <c r="ET41" s="507">
        <v>2</v>
      </c>
      <c r="EU41" s="507">
        <v>2</v>
      </c>
      <c r="EV41" s="507">
        <v>2</v>
      </c>
      <c r="EW41" s="507">
        <v>3</v>
      </c>
      <c r="EX41" s="507">
        <v>6</v>
      </c>
      <c r="EY41" s="507">
        <v>10</v>
      </c>
      <c r="FA41" s="596">
        <v>0.2</v>
      </c>
      <c r="FB41" s="596">
        <v>0.5</v>
      </c>
      <c r="FC41" s="596">
        <v>1</v>
      </c>
      <c r="FD41" s="596">
        <v>2</v>
      </c>
      <c r="FE41" s="596">
        <v>5</v>
      </c>
      <c r="FF41" s="596">
        <v>10</v>
      </c>
      <c r="FH41" s="596">
        <v>1.5</v>
      </c>
      <c r="FI41" s="596">
        <v>2</v>
      </c>
      <c r="FJ41" s="596">
        <v>3</v>
      </c>
      <c r="FK41" s="596">
        <v>4</v>
      </c>
      <c r="FL41" s="596">
        <v>6</v>
      </c>
      <c r="FM41" s="596">
        <v>8</v>
      </c>
      <c r="FO41" s="597">
        <v>5.3999999999999995</v>
      </c>
      <c r="FP41" s="597">
        <v>13.5</v>
      </c>
      <c r="FQ41" s="597">
        <v>37.799999999999997</v>
      </c>
      <c r="FR41" s="597">
        <v>86.399999999999991</v>
      </c>
      <c r="FS41" s="570"/>
      <c r="FT41" s="570"/>
    </row>
    <row r="42" spans="1:176" x14ac:dyDescent="0.3">
      <c r="A42" s="613"/>
      <c r="B42" s="2"/>
      <c r="C42" s="2"/>
      <c r="D42" s="2">
        <v>5</v>
      </c>
      <c r="E42" s="2"/>
      <c r="F42" s="2">
        <v>-10</v>
      </c>
      <c r="G42" s="2">
        <v>5</v>
      </c>
      <c r="H42" s="2"/>
      <c r="I42" s="36"/>
      <c r="J42" s="37">
        <f>(SMALL((Q42,X42,AE42,AL42,AS42,AZ42,BG42,BN42,BU42,CB42,CI42,CP42,CW42,DD42,DK42,DR42,DY42,EF42,EM42,ET42,FA42,FH42,FO42),5)+SMALL((Q42,X42,AE42,AL42,AS42,AZ42,BG42,BN42,BU42,CB42,CI42,CP42,CW42,DD42,DK42,DR42,DY42,EF42,EM42,ET42,FA42,FH42,FO42),6)+SMALL((Q42,X42,AE42,AL42,AS42,AZ42,BG42,BN42,BU42,CB42,CI42,CP42,CW42,DD42,DK42,DR42,DY42,EF42,EM42,ET42,FA42,FH42,FO42),7))/3</f>
        <v>1.6066666666666667</v>
      </c>
      <c r="K42" s="37">
        <f>(SMALL((R42,Y42,AF42,AM42,AT42,BA42,BH42,BO42,BV42,CC42,CJ42,CQ42,CX42,DE42,DL42,DS42,DZ42,EG42,EN42,EU42,FB42,FI42,FP42),5)+SMALL((R42,Y42,AF42,AM42,AT42,BA42,BH42,BO42,BV42,CC42,CJ42,CQ42,CX42,DE42,DL42,DS42,DZ42,EG42,EN42,EU42,FB42,FI42,FP42),6)+SMALL((R42,Y42,AF42,AM42,AT42,BA42,BH42,BO42,BV42,CC42,CJ42,CQ42,CX42,DE42,DL42,DS42,DZ42,EG42,EN42,EU42,FB42,FI42,FP42),7))/3</f>
        <v>2</v>
      </c>
      <c r="L42" s="37">
        <f>(SMALL((S42,Z42,AG42,AN42,AU42,BB42,BI42,BP42,BW42,CD42,CK42,CR42,CY42,DF42,DM42,DT42,EA42,EH42,EO42,EV42,FC42,FJ42,FQ42),5)+SMALL((S42,Z42,AG42,AN42,AU42,BB42,BI42,BP42,BW42,CD42,CK42,CR42,CY42,DF42,DM42,DT42,EA42,EH42,EO42,EV42,FC42,FJ42,FQ42),6)+SMALL((S42,Z42,AG42,AN42,AU42,BB42,BI42,BP42,BW42,CD42,CK42,CR42,CY42,DF42,DM42,DT42,EA42,EH42,EO42,EV42,FC42,FJ42,FQ42),7))/3</f>
        <v>3.6049333333333333</v>
      </c>
      <c r="M42" s="37">
        <f>(SMALL((T42,AA42,AH42,AO42,AV42,BC42,BJ42,BQ42,BX42,CE42,CL42,CS42,CZ42,DG42,DN42,DU42,EB42,EI42,EP42,EW42,FD42,FK42,FR42),5)+SMALL((T42,AA42,AH42,AO42,AV42,BC42,BJ42,BQ42,BX42,CE42,CL42,CS42,CZ42,DG42,DN42,DU42,EB42,EI42,EP42,EW42,FD42,FK42,FR42),6)+SMALL((T42,AA42,AH42,AO42,AV42,BC42,BJ42,BQ42,BX42,CE42,CL42,CS42,CZ42,DG42,DN42,DU42,EB42,EI42,EP42,EW42,FD42,FK42,FR42),7))/3</f>
        <v>5.666666666666667</v>
      </c>
      <c r="N42" s="37">
        <f>(SMALL((U42,AB42,AI42,AP42,AW42,BD42,BK42,BR42,BY42,CF42,CM42,CT42,DA42,DH42,DO42,DV42,EC42,EJ42,EQ42,EX42,FE42,FL42,FS42),5)+SMALL((U42,AB42,AI42,AP42,AW42,BD42,BK42,BR42,BY42,CF42,CM42,CT42,DA42,DH42,DO42,DV42,EC42,EJ42,EQ42,EX42,FE42,FL42,FS42),6)+SMALL((U42,AB42,AI42,AP42,AW42,BD42,BK42,BR42,BY42,CF42,CM42,CT42,DA42,DH42,DO42,DV42,EC42,EJ42,EQ42,EX42,FE42,FL42,FS42),7))/3</f>
        <v>9.0082573333333329</v>
      </c>
      <c r="O42" s="37">
        <f>(SMALL((V42,AC42,AJ42,AQ42,AX42,BE42,BL42,BS42,BZ42,CG42,CN42,CU42,DB42,DI42,DP42,DW42,ED42,EK42,ER42,EY42,FF42,FM42,FT42),5)+SMALL((V42,AC42,AJ42,AQ42,AX42,BE42,BL42,BS42,BZ42,CG42,CN42,CU42,DB42,DI42,DP42,DW42,ED42,EK42,ER42,EY42,FF42,FM42,FT42),6)+SMALL((V42,AC42,AJ42,AQ42,AX42,BE42,BL42,BS42,BZ42,CG42,CN42,CU42,DB42,DI42,DP42,DW42,ED42,EK42,ER42,EY42,FF42,FM42,FT42),7))/3</f>
        <v>13.580704133333333</v>
      </c>
      <c r="Q42" s="596">
        <v>0.5</v>
      </c>
      <c r="R42" s="596">
        <v>1</v>
      </c>
      <c r="S42" s="596">
        <v>1.5</v>
      </c>
      <c r="T42" s="596">
        <v>2.5</v>
      </c>
      <c r="U42" s="596">
        <v>5</v>
      </c>
      <c r="V42" s="596">
        <v>10</v>
      </c>
      <c r="X42" s="593">
        <v>2</v>
      </c>
      <c r="Y42" s="593">
        <v>2</v>
      </c>
      <c r="Z42" s="593">
        <v>4</v>
      </c>
      <c r="AA42" s="593">
        <v>6</v>
      </c>
      <c r="AB42" s="593">
        <v>9</v>
      </c>
      <c r="AC42" s="593">
        <v>12</v>
      </c>
      <c r="AE42" s="37">
        <v>15</v>
      </c>
      <c r="AF42" s="37">
        <v>15</v>
      </c>
      <c r="AG42" s="37">
        <v>18</v>
      </c>
      <c r="AH42" s="37">
        <v>20</v>
      </c>
      <c r="AI42" s="37">
        <v>22</v>
      </c>
      <c r="AJ42" s="37">
        <v>24</v>
      </c>
      <c r="AL42" s="37">
        <v>3.6</v>
      </c>
      <c r="AM42" s="37">
        <v>7.2</v>
      </c>
      <c r="AN42" s="37">
        <v>14.4</v>
      </c>
      <c r="AO42" s="37">
        <v>22.5</v>
      </c>
      <c r="AP42" s="37">
        <v>28.8</v>
      </c>
      <c r="AQ42" s="37">
        <v>45</v>
      </c>
      <c r="AS42" s="37">
        <v>3</v>
      </c>
      <c r="AT42" s="37">
        <v>5</v>
      </c>
      <c r="AU42" s="37">
        <v>7</v>
      </c>
      <c r="AV42" s="37">
        <v>10</v>
      </c>
      <c r="AW42" s="37">
        <v>20</v>
      </c>
      <c r="AX42" s="37">
        <v>25</v>
      </c>
      <c r="AZ42" s="596">
        <v>2</v>
      </c>
      <c r="BA42" s="596">
        <v>3</v>
      </c>
      <c r="BB42" s="596">
        <v>4</v>
      </c>
      <c r="BC42" s="596">
        <v>5</v>
      </c>
      <c r="BD42" s="596">
        <v>7</v>
      </c>
      <c r="BE42" s="596">
        <v>10</v>
      </c>
      <c r="BG42" s="37">
        <v>1</v>
      </c>
      <c r="BH42" s="37">
        <v>2</v>
      </c>
      <c r="BI42" s="37">
        <v>3</v>
      </c>
      <c r="BJ42" s="37">
        <v>6</v>
      </c>
      <c r="BK42" s="37">
        <v>12</v>
      </c>
      <c r="BL42" s="37">
        <v>20</v>
      </c>
      <c r="BN42" s="145">
        <v>5</v>
      </c>
      <c r="BO42" s="145">
        <v>7</v>
      </c>
      <c r="BP42" s="145">
        <v>10</v>
      </c>
      <c r="BQ42" s="145">
        <v>15</v>
      </c>
      <c r="BR42" s="145">
        <v>25</v>
      </c>
      <c r="BS42" s="145">
        <v>40</v>
      </c>
      <c r="BU42" s="217">
        <v>8</v>
      </c>
      <c r="BV42" s="217">
        <v>12</v>
      </c>
      <c r="BW42" s="217">
        <v>15</v>
      </c>
      <c r="BX42" s="217">
        <v>15</v>
      </c>
      <c r="BY42" s="217">
        <v>20</v>
      </c>
      <c r="BZ42" s="217"/>
      <c r="CB42" s="237">
        <v>2</v>
      </c>
      <c r="CC42" s="237">
        <v>3</v>
      </c>
      <c r="CD42" s="237">
        <v>4</v>
      </c>
      <c r="CE42" s="237">
        <v>6</v>
      </c>
      <c r="CF42" s="237">
        <v>12</v>
      </c>
      <c r="CG42" s="237">
        <v>24</v>
      </c>
      <c r="CI42" s="297">
        <v>4</v>
      </c>
      <c r="CJ42" s="297">
        <v>5</v>
      </c>
      <c r="CK42" s="297">
        <v>10</v>
      </c>
      <c r="CL42" s="297">
        <v>14</v>
      </c>
      <c r="CM42" s="297">
        <v>25</v>
      </c>
      <c r="CN42" s="297">
        <v>40</v>
      </c>
      <c r="CP42" s="37">
        <v>1</v>
      </c>
      <c r="CQ42" s="37">
        <v>2</v>
      </c>
      <c r="CR42" s="37">
        <v>8</v>
      </c>
      <c r="CS42" s="37">
        <v>16</v>
      </c>
      <c r="CT42" s="37">
        <v>29</v>
      </c>
      <c r="CU42" s="37">
        <v>42</v>
      </c>
      <c r="CW42" s="323">
        <v>2</v>
      </c>
      <c r="CX42" s="323">
        <v>4</v>
      </c>
      <c r="CY42" s="323">
        <v>5</v>
      </c>
      <c r="CZ42" s="323">
        <v>7</v>
      </c>
      <c r="DA42" s="323">
        <v>12</v>
      </c>
      <c r="DB42" s="323"/>
      <c r="DD42" s="335">
        <v>3</v>
      </c>
      <c r="DE42" s="335">
        <v>5</v>
      </c>
      <c r="DF42" s="335">
        <v>14</v>
      </c>
      <c r="DG42" s="335">
        <v>22</v>
      </c>
      <c r="DH42" s="335">
        <v>30</v>
      </c>
      <c r="DI42" s="335">
        <v>50</v>
      </c>
      <c r="DK42" s="37">
        <v>1.32</v>
      </c>
      <c r="DL42" s="37">
        <v>2.2440000000000002</v>
      </c>
      <c r="DM42" s="37">
        <v>3.8147999999999995</v>
      </c>
      <c r="DN42" s="37">
        <v>6.4851599999999996</v>
      </c>
      <c r="DO42" s="37">
        <v>11.024771999999997</v>
      </c>
      <c r="DP42" s="37">
        <v>18.742112399999996</v>
      </c>
      <c r="DR42" s="400">
        <f>MAX(DR12,DR15,DR21)</f>
        <v>6</v>
      </c>
      <c r="DS42" s="400">
        <f t="shared" ref="DS42:DW42" si="12">MAX(DS12,DS15,DS21)</f>
        <v>7.5</v>
      </c>
      <c r="DT42" s="400">
        <f t="shared" si="12"/>
        <v>10.5</v>
      </c>
      <c r="DU42" s="400">
        <f t="shared" si="12"/>
        <v>13.5</v>
      </c>
      <c r="DV42" s="400">
        <f t="shared" si="12"/>
        <v>18</v>
      </c>
      <c r="DW42" s="400">
        <f t="shared" si="12"/>
        <v>22.5</v>
      </c>
      <c r="DY42" s="411">
        <v>4</v>
      </c>
      <c r="DZ42" s="411">
        <v>6</v>
      </c>
      <c r="EA42" s="411">
        <v>10</v>
      </c>
      <c r="EB42" s="411">
        <v>14</v>
      </c>
      <c r="EC42" s="411">
        <v>18</v>
      </c>
      <c r="ED42" s="411">
        <v>22</v>
      </c>
      <c r="EF42" s="457">
        <v>2</v>
      </c>
      <c r="EG42" s="457">
        <v>4</v>
      </c>
      <c r="EH42" s="457">
        <v>8</v>
      </c>
      <c r="EI42" s="457">
        <v>12</v>
      </c>
      <c r="EJ42" s="457">
        <v>25</v>
      </c>
      <c r="EK42" s="457">
        <v>40</v>
      </c>
      <c r="EM42" s="597">
        <v>2</v>
      </c>
      <c r="EN42" s="597">
        <v>3</v>
      </c>
      <c r="EO42" s="597">
        <v>5</v>
      </c>
      <c r="EP42" s="597">
        <v>10</v>
      </c>
      <c r="EQ42" s="597">
        <v>20</v>
      </c>
      <c r="ER42" s="597">
        <v>40</v>
      </c>
      <c r="ET42" s="506">
        <v>2</v>
      </c>
      <c r="EU42" s="506">
        <v>2</v>
      </c>
      <c r="EV42" s="506">
        <v>2</v>
      </c>
      <c r="EW42" s="506">
        <v>3</v>
      </c>
      <c r="EX42" s="506">
        <v>6</v>
      </c>
      <c r="EY42" s="506">
        <v>10</v>
      </c>
      <c r="FA42" s="596">
        <v>0.2</v>
      </c>
      <c r="FB42" s="596">
        <v>0.5</v>
      </c>
      <c r="FC42" s="596">
        <v>1</v>
      </c>
      <c r="FD42" s="596">
        <v>2</v>
      </c>
      <c r="FE42" s="596">
        <v>5</v>
      </c>
      <c r="FF42" s="596">
        <v>10</v>
      </c>
      <c r="FH42" s="596">
        <v>1.5</v>
      </c>
      <c r="FI42" s="596">
        <v>2</v>
      </c>
      <c r="FJ42" s="596">
        <v>3</v>
      </c>
      <c r="FK42" s="596">
        <v>4</v>
      </c>
      <c r="FL42" s="596">
        <v>6</v>
      </c>
      <c r="FM42" s="596">
        <v>8</v>
      </c>
      <c r="FO42" s="597">
        <v>5.3999999999999995</v>
      </c>
      <c r="FP42" s="597">
        <v>13.5</v>
      </c>
      <c r="FQ42" s="597">
        <v>37.799999999999997</v>
      </c>
      <c r="FR42" s="597">
        <v>86.399999999999991</v>
      </c>
      <c r="FS42" s="570"/>
      <c r="FT42" s="570"/>
    </row>
    <row r="43" spans="1:176" x14ac:dyDescent="0.3">
      <c r="A43" s="613"/>
      <c r="B43" s="3"/>
      <c r="C43" s="3"/>
      <c r="D43" s="3">
        <v>5</v>
      </c>
      <c r="E43" s="3">
        <v>-10</v>
      </c>
      <c r="F43" s="3"/>
      <c r="G43" s="3"/>
      <c r="H43" s="3">
        <v>5</v>
      </c>
      <c r="I43" s="36"/>
      <c r="J43" s="38">
        <f>(SMALL((Q43,X43,AE43,AL43,AS43,AZ43,BG43,BN43,BU43,CB43,CI43,CP43,CW43,DD43,DK43,DR43,DY43,EF43,EM43,ET43,FA43,FH43,FO43),5)+SMALL((Q43,X43,AE43,AL43,AS43,AZ43,BG43,BN43,BU43,CB43,CI43,CP43,CW43,DD43,DK43,DR43,DY43,EF43,EM43,ET43,FA43,FH43,FO43),6)+SMALL((Q43,X43,AE43,AL43,AS43,AZ43,BG43,BN43,BU43,CB43,CI43,CP43,CW43,DD43,DK43,DR43,DY43,EF43,EM43,ET43,FA43,FH43,FO43),7))/3</f>
        <v>1.9933333333333334</v>
      </c>
      <c r="K43" s="38">
        <f>(SMALL((R43,Y43,AF43,AM43,AT43,BA43,BH43,BO43,BV43,CC43,CJ43,CQ43,CX43,DE43,DL43,DS43,DZ43,EG43,EN43,EU43,FB43,FI43,FP43),5)+SMALL((R43,Y43,AF43,AM43,AT43,BA43,BH43,BO43,BV43,CC43,CJ43,CQ43,CX43,DE43,DL43,DS43,DZ43,EG43,EN43,EU43,FB43,FI43,FP43),6)+SMALL((R43,Y43,AF43,AM43,AT43,BA43,BH43,BO43,BV43,CC43,CJ43,CQ43,CX43,DE43,DL43,DS43,DZ43,EG43,EN43,EU43,FB43,FI43,FP43),7))/3</f>
        <v>2.6666666666666665</v>
      </c>
      <c r="L43" s="38">
        <f>(SMALL((S43,Z43,AG43,AN43,AU43,BB43,BI43,BP43,BW43,CD43,CK43,CR43,CY43,DF43,DM43,DT43,EA43,EH43,EO43,EV43,FC43,FJ43,FQ43),5)+SMALL((S43,Z43,AG43,AN43,AU43,BB43,BI43,BP43,BW43,CD43,CK43,CR43,CY43,DF43,DM43,DT43,EA43,EH43,EO43,EV43,FC43,FJ43,FQ43),6)+SMALL((S43,Z43,AG43,AN43,AU43,BB43,BI43,BP43,BW43,CD43,CK43,CR43,CY43,DF43,DM43,DT43,EA43,EH43,EO43,EV43,FC43,FJ43,FQ43),7))/3</f>
        <v>4.666666666666667</v>
      </c>
      <c r="M43" s="38">
        <f>(SMALL((T43,AA43,AH43,AO43,AV43,BC43,BJ43,BQ43,BX43,CE43,CL43,CS43,CZ43,DG43,DN43,DU43,EB43,EI43,EP43,EW43,FD43,FK43,FR43),5)+SMALL((T43,AA43,AH43,AO43,AV43,BC43,BJ43,BQ43,BX43,CE43,CL43,CS43,CZ43,DG43,DN43,DU43,EB43,EI43,EP43,EW43,FD43,FK43,FR43),6)+SMALL((T43,AA43,AH43,AO43,AV43,BC43,BJ43,BQ43,BX43,CE43,CL43,CS43,CZ43,DG43,DN43,DU43,EB43,EI43,EP43,EW43,FD43,FK43,FR43),7))/3</f>
        <v>6.5</v>
      </c>
      <c r="N43" s="38">
        <f>(SMALL((U43,AB43,AI43,AP43,AW43,BD43,BK43,BR43,BY43,CF43,CM43,CT43,DA43,DH43,DO43,DV43,EC43,EJ43,EQ43,EX43,FE43,FL43,FS43),5)+SMALL((U43,AB43,AI43,AP43,AW43,BD43,BK43,BR43,BY43,CF43,CM43,CT43,DA43,DH43,DO43,DV43,EC43,EJ43,EQ43,EX43,FE43,FL43,FS43),6)+SMALL((U43,AB43,AI43,AP43,AW43,BD43,BK43,BR43,BY43,CF43,CM43,CT43,DA43,DH43,DO43,DV43,EC43,EJ43,EQ43,EX43,FE43,FL43,FS43),7))/3</f>
        <v>11.333333333333334</v>
      </c>
      <c r="O43" s="38">
        <f>(SMALL((V43,AC43,AJ43,AQ43,AX43,BE43,BL43,BS43,BZ43,CG43,CN43,CU43,DB43,DI43,DP43,DW43,ED43,EK43,ER43,EY43,FF43,FM43,FT43),5)+SMALL((V43,AC43,AJ43,AQ43,AX43,BE43,BL43,BS43,BZ43,CG43,CN43,CU43,DB43,DI43,DP43,DW43,ED43,EK43,ER43,EY43,FF43,FM43,FT43),6)+SMALL((V43,AC43,AJ43,AQ43,AX43,BE43,BL43,BS43,BZ43,CG43,CN43,CU43,DB43,DI43,DP43,DW43,ED43,EK43,ER43,EY43,FF43,FM43,FT43),7))/3</f>
        <v>17</v>
      </c>
      <c r="Q43" s="596">
        <v>1</v>
      </c>
      <c r="R43" s="596">
        <v>2</v>
      </c>
      <c r="S43" s="596">
        <v>3</v>
      </c>
      <c r="T43" s="596">
        <v>5</v>
      </c>
      <c r="U43" s="596">
        <v>10</v>
      </c>
      <c r="V43" s="596">
        <v>15</v>
      </c>
      <c r="X43" s="592">
        <v>2</v>
      </c>
      <c r="Y43" s="592">
        <v>2</v>
      </c>
      <c r="Z43" s="592">
        <v>4</v>
      </c>
      <c r="AA43" s="592">
        <v>6</v>
      </c>
      <c r="AB43" s="592">
        <v>9</v>
      </c>
      <c r="AC43" s="592">
        <v>12</v>
      </c>
      <c r="AE43" s="38">
        <v>15</v>
      </c>
      <c r="AF43" s="38">
        <v>15</v>
      </c>
      <c r="AG43" s="38">
        <v>18</v>
      </c>
      <c r="AH43" s="38">
        <v>20</v>
      </c>
      <c r="AI43" s="38">
        <v>22</v>
      </c>
      <c r="AJ43" s="38">
        <v>24</v>
      </c>
      <c r="AL43" s="38">
        <v>3.6</v>
      </c>
      <c r="AM43" s="38">
        <v>7.2</v>
      </c>
      <c r="AN43" s="38">
        <v>14.4</v>
      </c>
      <c r="AO43" s="38">
        <v>22.5</v>
      </c>
      <c r="AP43" s="38">
        <v>28.8</v>
      </c>
      <c r="AQ43" s="38">
        <v>45</v>
      </c>
      <c r="AS43" s="38">
        <v>3</v>
      </c>
      <c r="AT43" s="38">
        <v>5</v>
      </c>
      <c r="AU43" s="38">
        <v>7</v>
      </c>
      <c r="AV43" s="38">
        <v>10</v>
      </c>
      <c r="AW43" s="38">
        <v>20</v>
      </c>
      <c r="AX43" s="38">
        <v>25</v>
      </c>
      <c r="AZ43" s="596">
        <v>3</v>
      </c>
      <c r="BA43" s="596">
        <v>4</v>
      </c>
      <c r="BB43" s="596">
        <v>5</v>
      </c>
      <c r="BC43" s="596">
        <v>6</v>
      </c>
      <c r="BD43" s="596">
        <v>7</v>
      </c>
      <c r="BE43" s="596">
        <v>10</v>
      </c>
      <c r="BG43" s="38">
        <v>2</v>
      </c>
      <c r="BH43" s="38">
        <v>4</v>
      </c>
      <c r="BI43" s="38">
        <v>8</v>
      </c>
      <c r="BJ43" s="38">
        <v>12</v>
      </c>
      <c r="BK43" s="38">
        <v>20</v>
      </c>
      <c r="BL43" s="38">
        <v>30</v>
      </c>
      <c r="BN43" s="146">
        <v>5</v>
      </c>
      <c r="BO43" s="146">
        <v>7</v>
      </c>
      <c r="BP43" s="146">
        <v>10</v>
      </c>
      <c r="BQ43" s="146">
        <v>15</v>
      </c>
      <c r="BR43" s="146">
        <v>25</v>
      </c>
      <c r="BS43" s="146">
        <v>40</v>
      </c>
      <c r="BU43" s="218"/>
      <c r="BV43" s="218"/>
      <c r="BW43" s="218"/>
      <c r="BX43" s="218"/>
      <c r="BY43" s="218"/>
      <c r="BZ43" s="218"/>
      <c r="CB43" s="238">
        <v>2.5</v>
      </c>
      <c r="CC43" s="238">
        <v>3.75</v>
      </c>
      <c r="CD43" s="238">
        <v>5</v>
      </c>
      <c r="CE43" s="238">
        <v>7.5</v>
      </c>
      <c r="CF43" s="238">
        <v>15</v>
      </c>
      <c r="CG43" s="238">
        <v>30</v>
      </c>
      <c r="CI43" s="298">
        <v>6</v>
      </c>
      <c r="CJ43" s="298">
        <v>8</v>
      </c>
      <c r="CK43" s="298">
        <v>15</v>
      </c>
      <c r="CL43" s="298">
        <v>25</v>
      </c>
      <c r="CM43" s="298">
        <v>40</v>
      </c>
      <c r="CN43" s="298">
        <v>50</v>
      </c>
      <c r="CP43" s="38">
        <v>1</v>
      </c>
      <c r="CQ43" s="38">
        <v>3</v>
      </c>
      <c r="CR43" s="38">
        <v>10</v>
      </c>
      <c r="CS43" s="38">
        <v>16</v>
      </c>
      <c r="CT43" s="38">
        <v>29</v>
      </c>
      <c r="CU43" s="38">
        <v>42</v>
      </c>
      <c r="CW43" s="324">
        <v>3</v>
      </c>
      <c r="CX43" s="324">
        <v>5</v>
      </c>
      <c r="CY43" s="324">
        <v>7</v>
      </c>
      <c r="CZ43" s="324">
        <v>9</v>
      </c>
      <c r="DA43" s="324">
        <v>15</v>
      </c>
      <c r="DB43" s="324"/>
      <c r="DD43" s="336">
        <v>3</v>
      </c>
      <c r="DE43" s="336">
        <v>5</v>
      </c>
      <c r="DF43" s="336">
        <v>14</v>
      </c>
      <c r="DG43" s="336">
        <v>22</v>
      </c>
      <c r="DH43" s="336">
        <v>30</v>
      </c>
      <c r="DI43" s="336">
        <v>50</v>
      </c>
      <c r="DK43" s="38">
        <v>1.98</v>
      </c>
      <c r="DL43" s="38">
        <v>3.3660000000000005</v>
      </c>
      <c r="DM43" s="38">
        <v>5.7221999999999991</v>
      </c>
      <c r="DN43" s="38">
        <v>9.7277399999999989</v>
      </c>
      <c r="DO43" s="38">
        <v>16.537157999999994</v>
      </c>
      <c r="DP43" s="38">
        <v>28.113168599999995</v>
      </c>
      <c r="DR43" s="401">
        <f>MAX(DR12,DR16,DR20)</f>
        <v>7.5</v>
      </c>
      <c r="DS43" s="401">
        <f t="shared" ref="DS43:DW43" si="13">MAX(DS12,DS16,DS20)</f>
        <v>10.5</v>
      </c>
      <c r="DT43" s="401">
        <f t="shared" si="13"/>
        <v>15</v>
      </c>
      <c r="DU43" s="401">
        <f t="shared" si="13"/>
        <v>18</v>
      </c>
      <c r="DV43" s="401">
        <f t="shared" si="13"/>
        <v>22.5</v>
      </c>
      <c r="DW43" s="401">
        <f t="shared" si="13"/>
        <v>30</v>
      </c>
      <c r="DY43" s="412">
        <v>6</v>
      </c>
      <c r="DZ43" s="412">
        <v>8</v>
      </c>
      <c r="EA43" s="412">
        <v>12</v>
      </c>
      <c r="EB43" s="412">
        <v>20</v>
      </c>
      <c r="EC43" s="412">
        <v>25</v>
      </c>
      <c r="ED43" s="412">
        <v>30</v>
      </c>
      <c r="EF43" s="458">
        <v>3</v>
      </c>
      <c r="EG43" s="458">
        <v>5</v>
      </c>
      <c r="EH43" s="458">
        <v>10</v>
      </c>
      <c r="EI43" s="458">
        <v>18</v>
      </c>
      <c r="EJ43" s="458">
        <v>30</v>
      </c>
      <c r="EK43" s="458">
        <v>55</v>
      </c>
      <c r="EM43" s="597">
        <v>2</v>
      </c>
      <c r="EN43" s="597">
        <v>3</v>
      </c>
      <c r="EO43" s="597">
        <v>6</v>
      </c>
      <c r="EP43" s="597">
        <v>12</v>
      </c>
      <c r="EQ43" s="597">
        <v>24</v>
      </c>
      <c r="ER43" s="597">
        <v>48</v>
      </c>
      <c r="ET43" s="507">
        <v>2</v>
      </c>
      <c r="EU43" s="507">
        <v>2</v>
      </c>
      <c r="EV43" s="507">
        <v>2</v>
      </c>
      <c r="EW43" s="507">
        <v>3</v>
      </c>
      <c r="EX43" s="507">
        <v>4</v>
      </c>
      <c r="EY43" s="507">
        <v>10</v>
      </c>
      <c r="FA43" s="596">
        <v>0.5</v>
      </c>
      <c r="FB43" s="596">
        <v>1</v>
      </c>
      <c r="FC43" s="596">
        <v>2</v>
      </c>
      <c r="FD43" s="596">
        <v>5</v>
      </c>
      <c r="FE43" s="596">
        <v>7</v>
      </c>
      <c r="FF43" s="596">
        <v>10</v>
      </c>
      <c r="FH43" s="596">
        <v>1.5</v>
      </c>
      <c r="FI43" s="596">
        <v>2</v>
      </c>
      <c r="FJ43" s="596">
        <v>3</v>
      </c>
      <c r="FK43" s="596">
        <v>4</v>
      </c>
      <c r="FL43" s="596">
        <v>6</v>
      </c>
      <c r="FM43" s="596">
        <v>8</v>
      </c>
      <c r="FO43" s="597">
        <v>10</v>
      </c>
      <c r="FP43" s="597">
        <v>25</v>
      </c>
      <c r="FQ43" s="597">
        <v>70</v>
      </c>
      <c r="FR43" s="597">
        <v>160</v>
      </c>
      <c r="FS43" s="570"/>
      <c r="FT43" s="570"/>
    </row>
    <row r="44" spans="1:176" x14ac:dyDescent="0.3">
      <c r="A44" s="613"/>
      <c r="B44" s="2"/>
      <c r="C44" s="2"/>
      <c r="D44" s="2">
        <v>5</v>
      </c>
      <c r="E44" s="2"/>
      <c r="F44" s="2">
        <v>-10</v>
      </c>
      <c r="G44" s="2"/>
      <c r="H44" s="2">
        <v>5</v>
      </c>
      <c r="I44" s="36"/>
      <c r="J44" s="37">
        <f>(SMALL((Q44,X44,AE44,AL44,AS44,AZ44,BG44,BN44,BU44,CB44,CI44,CP44,CW44,DD44,DK44,DR44,DY44,EF44,EM44,ET44,FA44,FH44,FO44),5)+SMALL((Q44,X44,AE44,AL44,AS44,AZ44,BG44,BN44,BU44,CB44,CI44,CP44,CW44,DD44,DK44,DR44,DY44,EF44,EM44,ET44,FA44,FH44,FO44),6)+SMALL((Q44,X44,AE44,AL44,AS44,AZ44,BG44,BN44,BU44,CB44,CI44,CP44,CW44,DD44,DK44,DR44,DY44,EF44,EM44,ET44,FA44,FH44,FO44),7))/3</f>
        <v>1.8333333333333333</v>
      </c>
      <c r="K44" s="37">
        <f>(SMALL((R44,Y44,AF44,AM44,AT44,BA44,BH44,BO44,BV44,CC44,CJ44,CQ44,CX44,DE44,DL44,DS44,DZ44,EG44,EN44,EU44,FB44,FI44,FP44),5)+SMALL((R44,Y44,AF44,AM44,AT44,BA44,BH44,BO44,BV44,CC44,CJ44,CQ44,CX44,DE44,DL44,DS44,DZ44,EG44,EN44,EU44,FB44,FI44,FP44),6)+SMALL((R44,Y44,AF44,AM44,AT44,BA44,BH44,BO44,BV44,CC44,CJ44,CQ44,CX44,DE44,DL44,DS44,DZ44,EG44,EN44,EU44,FB44,FI44,FP44),7))/3</f>
        <v>2.3333333333333335</v>
      </c>
      <c r="L44" s="37">
        <f>(SMALL((S44,Z44,AG44,AN44,AU44,BB44,BI44,BP44,BW44,CD44,CK44,CR44,CY44,DF44,DM44,DT44,EA44,EH44,EO44,EV44,FC44,FJ44,FQ44),5)+SMALL((S44,Z44,AG44,AN44,AU44,BB44,BI44,BP44,BW44,CD44,CK44,CR44,CY44,DF44,DM44,DT44,EA44,EH44,EO44,EV44,FC44,FJ44,FQ44),6)+SMALL((S44,Z44,AG44,AN44,AU44,BB44,BI44,BP44,BW44,CD44,CK44,CR44,CY44,DF44,DM44,DT44,EA44,EH44,EO44,EV44,FC44,FJ44,FQ44),7))/3</f>
        <v>4</v>
      </c>
      <c r="M44" s="37">
        <f>(SMALL((T44,AA44,AH44,AO44,AV44,BC44,BJ44,BQ44,BX44,CE44,CL44,CS44,CZ44,DG44,DN44,DU44,EB44,EI44,EP44,EW44,FD44,FK44,FR44),5)+SMALL((T44,AA44,AH44,AO44,AV44,BC44,BJ44,BQ44,BX44,CE44,CL44,CS44,CZ44,DG44,DN44,DU44,EB44,EI44,EP44,EW44,FD44,FK44,FR44),6)+SMALL((T44,AA44,AH44,AO44,AV44,BC44,BJ44,BQ44,BX44,CE44,CL44,CS44,CZ44,DG44,DN44,DU44,EB44,EI44,EP44,EW44,FD44,FK44,FR44),7))/3</f>
        <v>5.666666666666667</v>
      </c>
      <c r="N44" s="37">
        <f>(SMALL((U44,AB44,AI44,AP44,AW44,BD44,BK44,BR44,BY44,CF44,CM44,CT44,DA44,DH44,DO44,DV44,EC44,EJ44,EQ44,EX44,FE44,FL44,FS44),5)+SMALL((U44,AB44,AI44,AP44,AW44,BD44,BK44,BR44,BY44,CF44,CM44,CT44,DA44,DH44,DO44,DV44,EC44,EJ44,EQ44,EX44,FE44,FL44,FS44),6)+SMALL((U44,AB44,AI44,AP44,AW44,BD44,BK44,BR44,BY44,CF44,CM44,CT44,DA44,DH44,DO44,DV44,EC44,EJ44,EQ44,EX44,FE44,FL44,FS44),7))/3</f>
        <v>9.0895263333333318</v>
      </c>
      <c r="O44" s="37">
        <f>(SMALL((V44,AC44,AJ44,AQ44,AX44,BE44,BL44,BS44,BZ44,CG44,CN44,CU44,DB44,DI44,DP44,DW44,ED44,EK44,ER44,EY44,FF44,FM44,FT44),5)+SMALL((V44,AC44,AJ44,AQ44,AX44,BE44,BL44,BS44,BZ44,CG44,CN44,CU44,DB44,DI44,DP44,DW44,ED44,EK44,ER44,EY44,FF44,FM44,FT44),6)+SMALL((V44,AC44,AJ44,AQ44,AX44,BE44,BL44,BS44,BZ44,CG44,CN44,CU44,DB44,DI44,DP44,DW44,ED44,EK44,ER44,EY44,FF44,FM44,FT44),7))/3</f>
        <v>13.685528099999999</v>
      </c>
      <c r="Q44" s="596">
        <v>1</v>
      </c>
      <c r="R44" s="596">
        <v>2</v>
      </c>
      <c r="S44" s="596">
        <v>3</v>
      </c>
      <c r="T44" s="596">
        <v>5</v>
      </c>
      <c r="U44" s="596">
        <v>10</v>
      </c>
      <c r="V44" s="596">
        <v>15</v>
      </c>
      <c r="X44" s="593">
        <v>2</v>
      </c>
      <c r="Y44" s="593">
        <v>2</v>
      </c>
      <c r="Z44" s="593">
        <v>4</v>
      </c>
      <c r="AA44" s="593">
        <v>6</v>
      </c>
      <c r="AB44" s="593">
        <v>9</v>
      </c>
      <c r="AC44" s="593">
        <v>12</v>
      </c>
      <c r="AE44" s="37">
        <v>10</v>
      </c>
      <c r="AF44" s="37">
        <v>10</v>
      </c>
      <c r="AG44" s="37">
        <v>12</v>
      </c>
      <c r="AH44" s="37">
        <v>14</v>
      </c>
      <c r="AI44" s="37">
        <v>16</v>
      </c>
      <c r="AJ44" s="37">
        <v>18</v>
      </c>
      <c r="AL44" s="37">
        <v>3.6</v>
      </c>
      <c r="AM44" s="37">
        <v>7.2</v>
      </c>
      <c r="AN44" s="37">
        <v>14.4</v>
      </c>
      <c r="AO44" s="37">
        <v>22.5</v>
      </c>
      <c r="AP44" s="37">
        <v>28.8</v>
      </c>
      <c r="AQ44" s="37">
        <v>45</v>
      </c>
      <c r="AS44" s="37">
        <v>4</v>
      </c>
      <c r="AT44" s="37">
        <v>7</v>
      </c>
      <c r="AU44" s="37">
        <v>8</v>
      </c>
      <c r="AV44" s="37">
        <v>13</v>
      </c>
      <c r="AW44" s="37">
        <v>20</v>
      </c>
      <c r="AX44" s="37">
        <v>30</v>
      </c>
      <c r="AZ44" s="596">
        <v>3</v>
      </c>
      <c r="BA44" s="596">
        <v>4</v>
      </c>
      <c r="BB44" s="596">
        <v>5</v>
      </c>
      <c r="BC44" s="596">
        <v>6</v>
      </c>
      <c r="BD44" s="596">
        <v>7</v>
      </c>
      <c r="BE44" s="596">
        <v>10</v>
      </c>
      <c r="BG44" s="37">
        <v>2</v>
      </c>
      <c r="BH44" s="37">
        <v>4</v>
      </c>
      <c r="BI44" s="37">
        <v>8</v>
      </c>
      <c r="BJ44" s="37">
        <v>12</v>
      </c>
      <c r="BK44" s="37">
        <v>20</v>
      </c>
      <c r="BL44" s="37">
        <v>30</v>
      </c>
      <c r="BN44" s="145">
        <v>5</v>
      </c>
      <c r="BO44" s="145">
        <v>7</v>
      </c>
      <c r="BP44" s="145">
        <v>10</v>
      </c>
      <c r="BQ44" s="145">
        <v>15</v>
      </c>
      <c r="BR44" s="145">
        <v>25</v>
      </c>
      <c r="BS44" s="145">
        <v>40</v>
      </c>
      <c r="BU44" s="218">
        <v>4</v>
      </c>
      <c r="BV44" s="218">
        <v>5</v>
      </c>
      <c r="BW44" s="218">
        <v>5</v>
      </c>
      <c r="BX44" s="218">
        <v>6</v>
      </c>
      <c r="BY44" s="217">
        <v>10</v>
      </c>
      <c r="BZ44" s="217"/>
      <c r="CB44" s="237">
        <v>3</v>
      </c>
      <c r="CC44" s="237">
        <v>4.5</v>
      </c>
      <c r="CD44" s="237">
        <v>6</v>
      </c>
      <c r="CE44" s="237">
        <v>9</v>
      </c>
      <c r="CF44" s="237">
        <v>18</v>
      </c>
      <c r="CG44" s="237">
        <v>36</v>
      </c>
      <c r="CI44" s="297">
        <v>3</v>
      </c>
      <c r="CJ44" s="297">
        <v>4</v>
      </c>
      <c r="CK44" s="297">
        <v>8</v>
      </c>
      <c r="CL44" s="297">
        <v>10</v>
      </c>
      <c r="CM44" s="297">
        <v>15</v>
      </c>
      <c r="CN44" s="297">
        <v>20</v>
      </c>
      <c r="CP44" s="37">
        <v>1</v>
      </c>
      <c r="CQ44" s="37">
        <v>3</v>
      </c>
      <c r="CR44" s="37">
        <v>13</v>
      </c>
      <c r="CS44" s="37">
        <v>22</v>
      </c>
      <c r="CT44" s="37">
        <v>35</v>
      </c>
      <c r="CU44" s="37">
        <v>48</v>
      </c>
      <c r="CW44" s="323">
        <v>2</v>
      </c>
      <c r="CX44" s="323">
        <v>4</v>
      </c>
      <c r="CY44" s="323">
        <v>5</v>
      </c>
      <c r="CZ44" s="323">
        <v>7</v>
      </c>
      <c r="DA44" s="323">
        <v>12</v>
      </c>
      <c r="DB44" s="323"/>
      <c r="DD44" s="335">
        <v>3</v>
      </c>
      <c r="DE44" s="335">
        <v>5</v>
      </c>
      <c r="DF44" s="335">
        <v>14</v>
      </c>
      <c r="DG44" s="335">
        <v>22</v>
      </c>
      <c r="DH44" s="335">
        <v>30</v>
      </c>
      <c r="DI44" s="335">
        <v>50</v>
      </c>
      <c r="DK44" s="37">
        <v>0.99</v>
      </c>
      <c r="DL44" s="37">
        <v>1.6830000000000003</v>
      </c>
      <c r="DM44" s="37">
        <v>2.8610999999999995</v>
      </c>
      <c r="DN44" s="37">
        <v>4.8638699999999995</v>
      </c>
      <c r="DO44" s="37">
        <v>8.2685789999999972</v>
      </c>
      <c r="DP44" s="37">
        <v>14.056584299999997</v>
      </c>
      <c r="DR44" s="400">
        <f>MAX(DR12,DR16,DR21)</f>
        <v>7.5</v>
      </c>
      <c r="DS44" s="400">
        <f t="shared" ref="DS44:DW44" si="14">MAX(DS12,DS16,DS21)</f>
        <v>10.5</v>
      </c>
      <c r="DT44" s="400">
        <f t="shared" si="14"/>
        <v>15</v>
      </c>
      <c r="DU44" s="400">
        <f t="shared" si="14"/>
        <v>18</v>
      </c>
      <c r="DV44" s="400">
        <f t="shared" si="14"/>
        <v>22.5</v>
      </c>
      <c r="DW44" s="400">
        <f t="shared" si="14"/>
        <v>30</v>
      </c>
      <c r="DY44" s="411">
        <v>5</v>
      </c>
      <c r="DZ44" s="411">
        <v>7</v>
      </c>
      <c r="EA44" s="411">
        <v>11</v>
      </c>
      <c r="EB44" s="411">
        <v>18</v>
      </c>
      <c r="EC44" s="411">
        <v>25</v>
      </c>
      <c r="ED44" s="411">
        <v>30</v>
      </c>
      <c r="EF44" s="457">
        <v>3</v>
      </c>
      <c r="EG44" s="457">
        <v>5</v>
      </c>
      <c r="EH44" s="457">
        <v>10</v>
      </c>
      <c r="EI44" s="457">
        <v>18</v>
      </c>
      <c r="EJ44" s="457">
        <v>30</v>
      </c>
      <c r="EK44" s="457">
        <v>47</v>
      </c>
      <c r="EM44" s="597">
        <v>2</v>
      </c>
      <c r="EN44" s="597">
        <v>4</v>
      </c>
      <c r="EO44" s="597">
        <v>8</v>
      </c>
      <c r="EP44" s="597">
        <v>16</v>
      </c>
      <c r="EQ44" s="597">
        <v>32</v>
      </c>
      <c r="ER44" s="597">
        <v>64</v>
      </c>
      <c r="ET44" s="506">
        <v>2</v>
      </c>
      <c r="EU44" s="506">
        <v>2</v>
      </c>
      <c r="EV44" s="506">
        <v>2</v>
      </c>
      <c r="EW44" s="506">
        <v>3</v>
      </c>
      <c r="EX44" s="506">
        <v>4</v>
      </c>
      <c r="EY44" s="506">
        <v>10</v>
      </c>
      <c r="FA44" s="596">
        <v>0.5</v>
      </c>
      <c r="FB44" s="596">
        <v>1</v>
      </c>
      <c r="FC44" s="596">
        <v>2</v>
      </c>
      <c r="FD44" s="596">
        <v>5</v>
      </c>
      <c r="FE44" s="596">
        <v>7</v>
      </c>
      <c r="FF44" s="596">
        <v>10</v>
      </c>
      <c r="FH44" s="596">
        <v>1.5</v>
      </c>
      <c r="FI44" s="596">
        <v>2</v>
      </c>
      <c r="FJ44" s="596">
        <v>3</v>
      </c>
      <c r="FK44" s="596">
        <v>4</v>
      </c>
      <c r="FL44" s="596">
        <v>6</v>
      </c>
      <c r="FM44" s="596">
        <v>8</v>
      </c>
      <c r="FO44" s="597">
        <v>10</v>
      </c>
      <c r="FP44" s="597">
        <v>25</v>
      </c>
      <c r="FQ44" s="597">
        <v>70</v>
      </c>
      <c r="FR44" s="597">
        <v>160</v>
      </c>
      <c r="FS44" s="570"/>
      <c r="FT44" s="570"/>
    </row>
    <row r="45" spans="1:176" x14ac:dyDescent="0.3">
      <c r="A45" s="613"/>
      <c r="B45" s="3"/>
      <c r="C45" s="3"/>
      <c r="D45" s="3">
        <v>5</v>
      </c>
      <c r="E45" s="3"/>
      <c r="F45" s="3"/>
      <c r="G45" s="3">
        <v>-10</v>
      </c>
      <c r="H45" s="3">
        <v>5</v>
      </c>
      <c r="I45" s="36"/>
      <c r="J45" s="38">
        <f>(SMALL((Q45,X45,AE45,AL45,AS45,AZ45,BG45,BN45,BU45,CB45,CI45,CP45,CW45,DD45,DK45,DR45,DY45,EF45,EM45,ET45,FA45,FH45,FO45),5)+SMALL((Q45,X45,AE45,AL45,AS45,AZ45,BG45,BN45,BU45,CB45,CI45,CP45,CW45,DD45,DK45,DR45,DY45,EF45,EM45,ET45,FA45,FH45,FO45),6)+SMALL((Q45,X45,AE45,AL45,AS45,AZ45,BG45,BN45,BU45,CB45,CI45,CP45,CW45,DD45,DK45,DR45,DY45,EF45,EM45,ET45,FA45,FH45,FO45),7))/3</f>
        <v>1.5296666666666667</v>
      </c>
      <c r="K45" s="38">
        <f>(SMALL((R45,Y45,AF45,AM45,AT45,BA45,BH45,BO45,BV45,CC45,CJ45,CQ45,CX45,DE45,DL45,DS45,DZ45,EG45,EN45,EU45,FB45,FI45,FP45),5)+SMALL((R45,Y45,AF45,AM45,AT45,BA45,BH45,BO45,BV45,CC45,CJ45,CQ45,CX45,DE45,DL45,DS45,DZ45,EG45,EN45,EU45,FB45,FI45,FP45),6)+SMALL((R45,Y45,AF45,AM45,AT45,BA45,BH45,BO45,BV45,CC45,CJ45,CQ45,CX45,DE45,DL45,DS45,DZ45,EG45,EN45,EU45,FB45,FI45,FP45),7))/3</f>
        <v>2</v>
      </c>
      <c r="L45" s="38">
        <f>(SMALL((S45,Z45,AG45,AN45,AU45,BB45,BI45,BP45,BW45,CD45,CK45,CR45,CY45,DF45,DM45,DT45,EA45,EH45,EO45,EV45,FC45,FJ45,FQ45),5)+SMALL((S45,Z45,AG45,AN45,AU45,BB45,BI45,BP45,BW45,CD45,CK45,CR45,CY45,DF45,DM45,DT45,EA45,EH45,EO45,EV45,FC45,FJ45,FQ45),6)+SMALL((S45,Z45,AG45,AN45,AU45,BB45,BI45,BP45,BW45,CD45,CK45,CR45,CY45,DF45,DM45,DT45,EA45,EH45,EO45,EV45,FC45,FJ45,FQ45),7))/3</f>
        <v>3.7157366666666665</v>
      </c>
      <c r="M45" s="38">
        <f>(SMALL((T45,AA45,AH45,AO45,AV45,BC45,BJ45,BQ45,BX45,CE45,CL45,CS45,CZ45,DG45,DN45,DU45,EB45,EI45,EP45,EW45,FD45,FK45,FR45),5)+SMALL((T45,AA45,AH45,AO45,AV45,BC45,BJ45,BQ45,BX45,CE45,CL45,CS45,CZ45,DG45,DN45,DU45,EB45,EI45,EP45,EW45,FD45,FK45,FR45),6)+SMALL((T45,AA45,AH45,AO45,AV45,BC45,BJ45,BQ45,BX45,CE45,CL45,CS45,CZ45,DG45,DN45,DU45,EB45,EI45,EP45,EW45,FD45,FK45,FR45),7))/3</f>
        <v>5.7834189999999994</v>
      </c>
      <c r="N45" s="38">
        <f>(SMALL((U45,AB45,AI45,AP45,AW45,BD45,BK45,BR45,BY45,CF45,CM45,CT45,DA45,DH45,DO45,DV45,EC45,EJ45,EQ45,EX45,FE45,FL45,FS45),5)+SMALL((U45,AB45,AI45,AP45,AW45,BD45,BK45,BR45,BY45,CF45,CM45,CT45,DA45,DH45,DO45,DV45,EC45,EJ45,EQ45,EX45,FE45,FL45,FS45),6)+SMALL((U45,AB45,AI45,AP45,AW45,BD45,BK45,BR45,BY45,CF45,CM45,CT45,DA45,DH45,DO45,DV45,EC45,EJ45,EQ45,EX45,FE45,FL45,FS45),7))/3</f>
        <v>9.3651456333333325</v>
      </c>
      <c r="O45" s="38">
        <f>(SMALL((V45,AC45,AJ45,AQ45,AX45,BE45,BL45,BS45,BZ45,CG45,CN45,CU45,DB45,DI45,DP45,DW45,ED45,EK45,ER45,EY45,FF45,FM45,FT45),5)+SMALL((V45,AC45,AJ45,AQ45,AX45,BE45,BL45,BS45,BZ45,CG45,CN45,CU45,DB45,DI45,DP45,DW45,ED45,EK45,ER45,EY45,FF45,FM45,FT45),6)+SMALL((V45,AC45,AJ45,AQ45,AX45,BE45,BL45,BS45,BZ45,CG45,CN45,CU45,DB45,DI45,DP45,DW45,ED45,EK45,ER45,EY45,FF45,FM45,FT45),7))/3</f>
        <v>14.154080909999999</v>
      </c>
      <c r="Q45" s="596">
        <v>1</v>
      </c>
      <c r="R45" s="596">
        <v>2</v>
      </c>
      <c r="S45" s="596">
        <v>3</v>
      </c>
      <c r="T45" s="596">
        <v>5</v>
      </c>
      <c r="U45" s="596">
        <v>10</v>
      </c>
      <c r="V45" s="596">
        <v>15</v>
      </c>
      <c r="X45" s="592">
        <v>2</v>
      </c>
      <c r="Y45" s="592">
        <v>2</v>
      </c>
      <c r="Z45" s="592">
        <v>4</v>
      </c>
      <c r="AA45" s="592">
        <v>6</v>
      </c>
      <c r="AB45" s="592">
        <v>9</v>
      </c>
      <c r="AC45" s="592">
        <v>12</v>
      </c>
      <c r="AE45" s="38">
        <v>15</v>
      </c>
      <c r="AF45" s="38">
        <v>15</v>
      </c>
      <c r="AG45" s="38">
        <v>18</v>
      </c>
      <c r="AH45" s="38">
        <v>20</v>
      </c>
      <c r="AI45" s="38">
        <v>22</v>
      </c>
      <c r="AJ45" s="38">
        <v>24</v>
      </c>
      <c r="AL45" s="38">
        <v>3.6</v>
      </c>
      <c r="AM45" s="38">
        <v>7.2</v>
      </c>
      <c r="AN45" s="38">
        <v>14.4</v>
      </c>
      <c r="AO45" s="38">
        <v>22.5</v>
      </c>
      <c r="AP45" s="38">
        <v>28.8</v>
      </c>
      <c r="AQ45" s="38">
        <v>45</v>
      </c>
      <c r="AS45" s="38">
        <v>3</v>
      </c>
      <c r="AT45" s="38">
        <v>5</v>
      </c>
      <c r="AU45" s="38">
        <v>7</v>
      </c>
      <c r="AV45" s="38">
        <v>10</v>
      </c>
      <c r="AW45" s="38">
        <v>20</v>
      </c>
      <c r="AX45" s="38">
        <v>25</v>
      </c>
      <c r="AZ45" s="596">
        <v>3</v>
      </c>
      <c r="BA45" s="596">
        <v>4</v>
      </c>
      <c r="BB45" s="596">
        <v>5</v>
      </c>
      <c r="BC45" s="596">
        <v>6</v>
      </c>
      <c r="BD45" s="596">
        <v>7</v>
      </c>
      <c r="BE45" s="596">
        <v>10</v>
      </c>
      <c r="BG45" s="38">
        <v>1</v>
      </c>
      <c r="BH45" s="38">
        <v>2</v>
      </c>
      <c r="BI45" s="38">
        <v>4</v>
      </c>
      <c r="BJ45" s="38">
        <v>8</v>
      </c>
      <c r="BK45" s="38">
        <v>20</v>
      </c>
      <c r="BL45" s="38">
        <v>25</v>
      </c>
      <c r="BN45" s="146">
        <v>5</v>
      </c>
      <c r="BO45" s="146">
        <v>7</v>
      </c>
      <c r="BP45" s="146">
        <v>10</v>
      </c>
      <c r="BQ45" s="146">
        <v>15</v>
      </c>
      <c r="BR45" s="146">
        <v>25</v>
      </c>
      <c r="BS45" s="146">
        <v>40</v>
      </c>
      <c r="BU45" s="218"/>
      <c r="BV45" s="218"/>
      <c r="BW45" s="218"/>
      <c r="BX45" s="218"/>
      <c r="BY45" s="218"/>
      <c r="BZ45" s="218"/>
      <c r="CB45" s="238">
        <v>2.5</v>
      </c>
      <c r="CC45" s="238">
        <v>3.75</v>
      </c>
      <c r="CD45" s="238">
        <v>5</v>
      </c>
      <c r="CE45" s="238">
        <v>7.5</v>
      </c>
      <c r="CF45" s="238">
        <v>15</v>
      </c>
      <c r="CG45" s="238">
        <v>30</v>
      </c>
      <c r="CI45" s="298">
        <v>4</v>
      </c>
      <c r="CJ45" s="298">
        <v>5</v>
      </c>
      <c r="CK45" s="298">
        <v>10</v>
      </c>
      <c r="CL45" s="298">
        <v>14</v>
      </c>
      <c r="CM45" s="298">
        <v>25</v>
      </c>
      <c r="CN45" s="298">
        <v>40</v>
      </c>
      <c r="CP45" s="38">
        <v>1</v>
      </c>
      <c r="CQ45" s="38">
        <v>2</v>
      </c>
      <c r="CR45" s="38">
        <v>6</v>
      </c>
      <c r="CS45" s="38">
        <v>13</v>
      </c>
      <c r="CT45" s="38">
        <v>19</v>
      </c>
      <c r="CU45" s="38">
        <v>29</v>
      </c>
      <c r="CW45" s="324">
        <v>2</v>
      </c>
      <c r="CX45" s="324">
        <v>4</v>
      </c>
      <c r="CY45" s="324">
        <v>5</v>
      </c>
      <c r="CZ45" s="324">
        <v>9</v>
      </c>
      <c r="DA45" s="324">
        <v>15</v>
      </c>
      <c r="DB45" s="324"/>
      <c r="DD45" s="336">
        <v>3</v>
      </c>
      <c r="DE45" s="336">
        <v>5</v>
      </c>
      <c r="DF45" s="336">
        <v>14</v>
      </c>
      <c r="DG45" s="336">
        <v>22</v>
      </c>
      <c r="DH45" s="336">
        <v>30</v>
      </c>
      <c r="DI45" s="336">
        <v>50</v>
      </c>
      <c r="DK45" s="38">
        <v>1.089</v>
      </c>
      <c r="DL45" s="38">
        <v>1.8513000000000004</v>
      </c>
      <c r="DM45" s="38">
        <v>3.1472099999999998</v>
      </c>
      <c r="DN45" s="38">
        <v>5.350257</v>
      </c>
      <c r="DO45" s="38">
        <v>9.0954368999999975</v>
      </c>
      <c r="DP45" s="38">
        <v>15.462242729999998</v>
      </c>
      <c r="DR45" s="401">
        <f>MAX(DR12,DR16,DR22)</f>
        <v>7.5</v>
      </c>
      <c r="DS45" s="401">
        <f t="shared" ref="DS45:DW45" si="15">MAX(DS12,DS16,DS22)</f>
        <v>10.5</v>
      </c>
      <c r="DT45" s="401">
        <f t="shared" si="15"/>
        <v>15</v>
      </c>
      <c r="DU45" s="401">
        <f t="shared" si="15"/>
        <v>18</v>
      </c>
      <c r="DV45" s="401">
        <f t="shared" si="15"/>
        <v>22.5</v>
      </c>
      <c r="DW45" s="401">
        <f t="shared" si="15"/>
        <v>30</v>
      </c>
      <c r="DY45" s="412">
        <v>4</v>
      </c>
      <c r="DZ45" s="412">
        <v>7</v>
      </c>
      <c r="EA45" s="412">
        <v>11</v>
      </c>
      <c r="EB45" s="412">
        <v>18</v>
      </c>
      <c r="EC45" s="412">
        <v>25</v>
      </c>
      <c r="ED45" s="412">
        <v>30</v>
      </c>
      <c r="EF45" s="458">
        <v>2</v>
      </c>
      <c r="EG45" s="458">
        <v>4</v>
      </c>
      <c r="EH45" s="458">
        <v>8</v>
      </c>
      <c r="EI45" s="458">
        <v>12</v>
      </c>
      <c r="EJ45" s="458">
        <v>25</v>
      </c>
      <c r="EK45" s="458">
        <v>47</v>
      </c>
      <c r="EM45" s="597">
        <v>2</v>
      </c>
      <c r="EN45" s="597">
        <v>4</v>
      </c>
      <c r="EO45" s="597">
        <v>8</v>
      </c>
      <c r="EP45" s="597">
        <v>16</v>
      </c>
      <c r="EQ45" s="597">
        <v>32</v>
      </c>
      <c r="ER45" s="597">
        <v>64</v>
      </c>
      <c r="ET45" s="507">
        <v>2</v>
      </c>
      <c r="EU45" s="507">
        <v>2</v>
      </c>
      <c r="EV45" s="507">
        <v>2</v>
      </c>
      <c r="EW45" s="507">
        <v>3</v>
      </c>
      <c r="EX45" s="507">
        <v>4</v>
      </c>
      <c r="EY45" s="507">
        <v>10</v>
      </c>
      <c r="FA45" s="596">
        <v>0.5</v>
      </c>
      <c r="FB45" s="596">
        <v>1</v>
      </c>
      <c r="FC45" s="596">
        <v>2</v>
      </c>
      <c r="FD45" s="596">
        <v>5</v>
      </c>
      <c r="FE45" s="596">
        <v>7</v>
      </c>
      <c r="FF45" s="596">
        <v>10</v>
      </c>
      <c r="FH45" s="596">
        <v>1.5</v>
      </c>
      <c r="FI45" s="596">
        <v>2</v>
      </c>
      <c r="FJ45" s="596">
        <v>3</v>
      </c>
      <c r="FK45" s="596">
        <v>4</v>
      </c>
      <c r="FL45" s="596">
        <v>6</v>
      </c>
      <c r="FM45" s="596">
        <v>8</v>
      </c>
      <c r="FO45" s="597">
        <v>10</v>
      </c>
      <c r="FP45" s="597">
        <v>25</v>
      </c>
      <c r="FQ45" s="597">
        <v>70</v>
      </c>
      <c r="FR45" s="597">
        <v>160</v>
      </c>
      <c r="FS45" s="570"/>
      <c r="FT45" s="570"/>
    </row>
    <row r="46" spans="1:176" ht="15" customHeight="1" x14ac:dyDescent="0.3">
      <c r="A46" s="613"/>
      <c r="B46" s="2"/>
      <c r="C46" s="2"/>
      <c r="D46" s="2"/>
      <c r="E46" s="2">
        <v>5</v>
      </c>
      <c r="F46" s="2">
        <v>-10</v>
      </c>
      <c r="G46" s="2">
        <v>5</v>
      </c>
      <c r="H46" s="2"/>
      <c r="I46" s="36"/>
      <c r="J46" s="37">
        <f>(SMALL((Q46,X46,AE46,AL46,AS46,AZ46,BG46,BN46,BU46,CB46,CI46,CP46,CW46,DD46,DK46,DR46,DY46,EF46,EM46,ET46,FA46,FH46,FO46),5)+SMALL((Q46,X46,AE46,AL46,AS46,AZ46,BG46,BN46,BU46,CB46,CI46,CP46,CW46,DD46,DK46,DR46,DY46,EF46,EM46,ET46,FA46,FH46,FO46),6)+SMALL((Q46,X46,AE46,AL46,AS46,AZ46,BG46,BN46,BU46,CB46,CI46,CP46,CW46,DD46,DK46,DR46,DY46,EF46,EM46,ET46,FA46,FH46,FO46),7))/3</f>
        <v>1.6022666666666667</v>
      </c>
      <c r="K46" s="37">
        <f>(SMALL((R46,Y46,AF46,AM46,AT46,BA46,BH46,BO46,BV46,CC46,CJ46,CQ46,CX46,DE46,DL46,DS46,DZ46,EG46,EN46,EU46,FB46,FI46,FP46),5)+SMALL((R46,Y46,AF46,AM46,AT46,BA46,BH46,BO46,BV46,CC46,CJ46,CQ46,CX46,DE46,DL46,DS46,DZ46,EG46,EN46,EU46,FB46,FI46,FP46),6)+SMALL((R46,Y46,AF46,AM46,AT46,BA46,BH46,BO46,BV46,CC46,CJ46,CQ46,CX46,DE46,DL46,DS46,DZ46,EG46,EN46,EU46,FB46,FI46,FP46),7))/3</f>
        <v>2</v>
      </c>
      <c r="L46" s="37">
        <f>(SMALL((S46,Z46,AG46,AN46,AU46,BB46,BI46,BP46,BW46,CD46,CK46,CR46,CY46,DF46,DM46,DT46,EA46,EH46,EO46,EV46,FC46,FJ46,FQ46),5)+SMALL((S46,Z46,AG46,AN46,AU46,BB46,BI46,BP46,BW46,CD46,CK46,CR46,CY46,DF46,DM46,DT46,EA46,EH46,EO46,EV46,FC46,FJ46,FQ46),6)+SMALL((S46,Z46,AG46,AN46,AU46,BB46,BI46,BP46,BW46,CD46,CK46,CR46,CY46,DF46,DM46,DT46,EA46,EH46,EO46,EV46,FC46,FJ46,FQ46),7))/3</f>
        <v>3.2588839999999997</v>
      </c>
      <c r="M46" s="37">
        <f>(SMALL((T46,AA46,AH46,AO46,AV46,BC46,BJ46,BQ46,BX46,CE46,CL46,CS46,CZ46,DG46,DN46,DU46,EB46,EI46,EP46,EW46,FD46,FK46,FR46),5)+SMALL((T46,AA46,AH46,AO46,AV46,BC46,BJ46,BQ46,BX46,CE46,CL46,CS46,CZ46,DG46,DN46,DU46,EB46,EI46,EP46,EW46,FD46,FK46,FR46),6)+SMALL((T46,AA46,AH46,AO46,AV46,BC46,BJ46,BQ46,BX46,CE46,CL46,CS46,CZ46,DG46,DN46,DU46,EB46,EI46,EP46,EW46,FD46,FK46,FR46),7))/3</f>
        <v>4.833333333333333</v>
      </c>
      <c r="N46" s="37">
        <f>(SMALL((U46,AB46,AI46,AP46,AW46,BD46,BK46,BR46,BY46,CF46,CM46,CT46,DA46,DH46,DO46,DV46,EC46,EJ46,EQ46,EX46,FE46,FL46,FS46),5)+SMALL((U46,AB46,AI46,AP46,AW46,BD46,BK46,BR46,BY46,CF46,CM46,CT46,DA46,DH46,DO46,DV46,EC46,EJ46,EQ46,EX46,FE46,FL46,FS46),6)+SMALL((U46,AB46,AI46,AP46,AW46,BD46,BK46,BR46,BY46,CF46,CM46,CT46,DA46,DH46,DO46,DV46,EC46,EJ46,EQ46,EX46,FE46,FL46,FS46),7))/3</f>
        <v>8.3333333333333339</v>
      </c>
      <c r="O46" s="37">
        <f>(SMALL((V46,AC46,AJ46,AQ46,AX46,BE46,BL46,BS46,BZ46,CG46,CN46,CU46,DB46,DI46,DP46,DW46,ED46,EK46,ER46,EY46,FF46,FM46,FT46),5)+SMALL((V46,AC46,AJ46,AQ46,AX46,BE46,BL46,BS46,BZ46,CG46,CN46,CU46,DB46,DI46,DP46,DW46,ED46,EK46,ER46,EY46,FF46,FM46,FT46),6)+SMALL((V46,AC46,AJ46,AQ46,AX46,BE46,BL46,BS46,BZ46,CG46,CN46,CU46,DB46,DI46,DP46,DW46,ED46,EK46,ER46,EY46,FF46,FM46,FT46),7))/3</f>
        <v>14</v>
      </c>
      <c r="Q46" s="596">
        <v>0.5</v>
      </c>
      <c r="R46" s="596">
        <v>1</v>
      </c>
      <c r="S46" s="596">
        <v>1.5</v>
      </c>
      <c r="T46" s="596">
        <v>2.5</v>
      </c>
      <c r="U46" s="596">
        <v>5</v>
      </c>
      <c r="V46" s="596">
        <v>10</v>
      </c>
      <c r="X46" s="593">
        <v>2</v>
      </c>
      <c r="Y46" s="593">
        <v>2</v>
      </c>
      <c r="Z46" s="593">
        <v>4</v>
      </c>
      <c r="AA46" s="593">
        <v>6</v>
      </c>
      <c r="AB46" s="593">
        <v>9</v>
      </c>
      <c r="AC46" s="593">
        <v>12</v>
      </c>
      <c r="AE46" s="37">
        <v>15</v>
      </c>
      <c r="AF46" s="37">
        <v>15</v>
      </c>
      <c r="AG46" s="37">
        <v>18</v>
      </c>
      <c r="AH46" s="37">
        <v>20</v>
      </c>
      <c r="AI46" s="37">
        <v>22</v>
      </c>
      <c r="AJ46" s="37">
        <v>24</v>
      </c>
      <c r="AL46" s="37">
        <v>3.6</v>
      </c>
      <c r="AM46" s="37">
        <v>7.2</v>
      </c>
      <c r="AN46" s="37">
        <v>14.4</v>
      </c>
      <c r="AO46" s="37">
        <v>22.5</v>
      </c>
      <c r="AP46" s="37">
        <v>28.8</v>
      </c>
      <c r="AQ46" s="37">
        <v>45</v>
      </c>
      <c r="AS46" s="37">
        <v>2</v>
      </c>
      <c r="AT46" s="37">
        <v>3</v>
      </c>
      <c r="AU46" s="37">
        <v>5</v>
      </c>
      <c r="AV46" s="37">
        <v>7</v>
      </c>
      <c r="AW46" s="37">
        <v>15</v>
      </c>
      <c r="AX46" s="37">
        <v>25</v>
      </c>
      <c r="AZ46" s="596">
        <v>2</v>
      </c>
      <c r="BA46" s="596">
        <v>4</v>
      </c>
      <c r="BB46" s="596">
        <v>5</v>
      </c>
      <c r="BC46" s="596">
        <v>6</v>
      </c>
      <c r="BD46" s="596">
        <v>7</v>
      </c>
      <c r="BE46" s="596">
        <v>10</v>
      </c>
      <c r="BG46" s="37">
        <v>1</v>
      </c>
      <c r="BH46" s="37">
        <v>2</v>
      </c>
      <c r="BI46" s="37">
        <v>3</v>
      </c>
      <c r="BJ46" s="37">
        <v>4</v>
      </c>
      <c r="BK46" s="37">
        <v>13</v>
      </c>
      <c r="BL46" s="37">
        <v>20</v>
      </c>
      <c r="BN46" s="145">
        <v>5</v>
      </c>
      <c r="BO46" s="145">
        <v>7</v>
      </c>
      <c r="BP46" s="145">
        <v>10</v>
      </c>
      <c r="BQ46" s="145">
        <v>15</v>
      </c>
      <c r="BR46" s="145">
        <v>25</v>
      </c>
      <c r="BS46" s="145">
        <v>40</v>
      </c>
      <c r="BU46" s="217">
        <v>5</v>
      </c>
      <c r="BV46" s="217">
        <v>10</v>
      </c>
      <c r="BW46" s="217">
        <v>15</v>
      </c>
      <c r="BX46" s="217">
        <v>20</v>
      </c>
      <c r="BY46" s="217">
        <v>22</v>
      </c>
      <c r="BZ46" s="217"/>
      <c r="CB46" s="237">
        <v>1.5</v>
      </c>
      <c r="CC46" s="237">
        <v>2.25</v>
      </c>
      <c r="CD46" s="237">
        <v>3</v>
      </c>
      <c r="CE46" s="237">
        <v>4.5</v>
      </c>
      <c r="CF46" s="237">
        <v>9</v>
      </c>
      <c r="CG46" s="237">
        <v>18</v>
      </c>
      <c r="CI46" s="297">
        <v>6</v>
      </c>
      <c r="CJ46" s="297">
        <v>8</v>
      </c>
      <c r="CK46" s="297">
        <v>15</v>
      </c>
      <c r="CL46" s="297">
        <v>25</v>
      </c>
      <c r="CM46" s="297">
        <v>40</v>
      </c>
      <c r="CN46" s="297">
        <v>50</v>
      </c>
      <c r="CP46" s="37">
        <v>1</v>
      </c>
      <c r="CQ46" s="37">
        <v>2</v>
      </c>
      <c r="CR46" s="37">
        <v>8</v>
      </c>
      <c r="CS46" s="37">
        <v>13</v>
      </c>
      <c r="CT46" s="37">
        <v>22</v>
      </c>
      <c r="CU46" s="37">
        <v>35</v>
      </c>
      <c r="CW46" s="323">
        <v>2</v>
      </c>
      <c r="CX46" s="323">
        <v>4</v>
      </c>
      <c r="CY46" s="323">
        <v>5</v>
      </c>
      <c r="CZ46" s="323">
        <v>6</v>
      </c>
      <c r="DA46" s="323">
        <v>10</v>
      </c>
      <c r="DB46" s="323"/>
      <c r="DD46" s="335">
        <v>3</v>
      </c>
      <c r="DE46" s="335">
        <v>5</v>
      </c>
      <c r="DF46" s="335">
        <v>14</v>
      </c>
      <c r="DG46" s="335">
        <v>22</v>
      </c>
      <c r="DH46" s="335">
        <v>30</v>
      </c>
      <c r="DI46" s="335">
        <v>50</v>
      </c>
      <c r="DK46" s="37">
        <v>1.3068</v>
      </c>
      <c r="DL46" s="37">
        <v>2.2215600000000002</v>
      </c>
      <c r="DM46" s="37">
        <v>3.7766519999999995</v>
      </c>
      <c r="DN46" s="37">
        <v>6.4203083999999997</v>
      </c>
      <c r="DO46" s="37">
        <v>10.914524279999997</v>
      </c>
      <c r="DP46" s="37">
        <v>18.554691275999996</v>
      </c>
      <c r="DR46" s="400">
        <f>MAX(DR13,DR15,DR21)</f>
        <v>6</v>
      </c>
      <c r="DS46" s="400">
        <f t="shared" ref="DS46:DW47" si="16">MAX(DS13,DS15,DS21)</f>
        <v>7.5</v>
      </c>
      <c r="DT46" s="400">
        <f t="shared" si="16"/>
        <v>10.5</v>
      </c>
      <c r="DU46" s="400">
        <f t="shared" si="16"/>
        <v>13.5</v>
      </c>
      <c r="DV46" s="400">
        <f t="shared" si="16"/>
        <v>18</v>
      </c>
      <c r="DW46" s="400">
        <f t="shared" si="16"/>
        <v>22.5</v>
      </c>
      <c r="DY46" s="411">
        <v>4</v>
      </c>
      <c r="DZ46" s="411">
        <v>7</v>
      </c>
      <c r="EA46" s="411">
        <v>11</v>
      </c>
      <c r="EB46" s="411">
        <v>18</v>
      </c>
      <c r="EC46" s="411">
        <v>23</v>
      </c>
      <c r="ED46" s="411">
        <v>30</v>
      </c>
      <c r="EF46" s="457">
        <v>2</v>
      </c>
      <c r="EG46" s="457">
        <v>4</v>
      </c>
      <c r="EH46" s="457">
        <v>8</v>
      </c>
      <c r="EI46" s="457">
        <v>12</v>
      </c>
      <c r="EJ46" s="457">
        <v>25</v>
      </c>
      <c r="EK46" s="457">
        <v>55</v>
      </c>
      <c r="EM46" s="597">
        <v>2</v>
      </c>
      <c r="EN46" s="597">
        <v>3</v>
      </c>
      <c r="EO46" s="597">
        <v>5</v>
      </c>
      <c r="EP46" s="597">
        <v>10</v>
      </c>
      <c r="EQ46" s="597">
        <v>20</v>
      </c>
      <c r="ER46" s="597">
        <v>40</v>
      </c>
      <c r="ET46" s="506">
        <v>2</v>
      </c>
      <c r="EU46" s="506">
        <v>2</v>
      </c>
      <c r="EV46" s="506">
        <v>2</v>
      </c>
      <c r="EW46" s="506">
        <v>4</v>
      </c>
      <c r="EX46" s="506">
        <v>6</v>
      </c>
      <c r="EY46" s="506">
        <v>12</v>
      </c>
      <c r="FA46" s="596">
        <v>0.2</v>
      </c>
      <c r="FB46" s="596">
        <v>0.5</v>
      </c>
      <c r="FC46" s="596">
        <v>1</v>
      </c>
      <c r="FD46" s="596">
        <v>2</v>
      </c>
      <c r="FE46" s="596">
        <v>5</v>
      </c>
      <c r="FF46" s="596">
        <v>10</v>
      </c>
      <c r="FH46" s="596">
        <v>2</v>
      </c>
      <c r="FI46" s="596">
        <v>2</v>
      </c>
      <c r="FJ46" s="596">
        <v>3</v>
      </c>
      <c r="FK46" s="596">
        <v>4</v>
      </c>
      <c r="FL46" s="596">
        <v>5</v>
      </c>
      <c r="FM46" s="596">
        <v>6</v>
      </c>
      <c r="FO46" s="597">
        <v>10</v>
      </c>
      <c r="FP46" s="597">
        <v>25</v>
      </c>
      <c r="FQ46" s="597">
        <v>70</v>
      </c>
      <c r="FR46" s="597">
        <v>160</v>
      </c>
      <c r="FS46" s="570"/>
      <c r="FT46" s="570"/>
    </row>
    <row r="47" spans="1:176" x14ac:dyDescent="0.3">
      <c r="A47" s="613"/>
      <c r="B47" s="3"/>
      <c r="C47" s="3"/>
      <c r="D47" s="3"/>
      <c r="E47" s="3"/>
      <c r="F47" s="3">
        <v>5</v>
      </c>
      <c r="G47" s="3">
        <v>-10</v>
      </c>
      <c r="H47" s="3">
        <v>5</v>
      </c>
      <c r="I47" s="36"/>
      <c r="J47" s="38">
        <f>(SMALL((Q47,X47,AE47,AL47,AS47,AZ47,BG47,BN47,BU47,CB47,CI47,CP47,CW47,DD47,DK47,DR47,DY47,EF47,EM47,ET47,FA47,FH47,FO47),5)+SMALL((Q47,X47,AE47,AL47,AS47,AZ47,BG47,BN47,BU47,CB47,CI47,CP47,CW47,DD47,DK47,DR47,DY47,EF47,EM47,ET47,FA47,FH47,FO47),6)+SMALL((Q47,X47,AE47,AL47,AS47,AZ47,BG47,BN47,BU47,CB47,CI47,CP47,CW47,DD47,DK47,DR47,DY47,EF47,EM47,ET47,FA47,FH47,FO47),7))/3</f>
        <v>1.5151466666666666</v>
      </c>
      <c r="K47" s="38">
        <f>(SMALL((R47,Y47,AF47,AM47,AT47,BA47,BH47,BO47,BV47,CC47,CJ47,CQ47,CX47,DE47,DL47,DS47,DZ47,EG47,EN47,EU47,FB47,FI47,FP47),5)+SMALL((R47,Y47,AF47,AM47,AT47,BA47,BH47,BO47,BV47,CC47,CJ47,CQ47,CX47,DE47,DL47,DS47,DZ47,EG47,EN47,EU47,FB47,FI47,FP47),6)+SMALL((R47,Y47,AF47,AM47,AT47,BA47,BH47,BO47,BV47,CC47,CJ47,CQ47,CX47,DE47,DL47,DS47,DZ47,EG47,EN47,EU47,FB47,FI47,FP47),7))/3</f>
        <v>2</v>
      </c>
      <c r="L47" s="38">
        <f>(SMALL((S47,Z47,AG47,AN47,AU47,BB47,BI47,BP47,BW47,CD47,CK47,CR47,CY47,DF47,DM47,DT47,EA47,EH47,EO47,EV47,FC47,FJ47,FQ47),5)+SMALL((S47,Z47,AG47,AN47,AU47,BB47,BI47,BP47,BW47,CD47,CK47,CR47,CY47,DF47,DM47,DT47,EA47,EH47,EO47,EV47,FC47,FJ47,FQ47),6)+SMALL((S47,Z47,AG47,AN47,AU47,BB47,BI47,BP47,BW47,CD47,CK47,CR47,CY47,DF47,DM47,DT47,EA47,EH47,EO47,EV47,FC47,FJ47,FQ47),7))/3</f>
        <v>3.0071072000000001</v>
      </c>
      <c r="M47" s="38">
        <f>(SMALL((T47,AA47,AH47,AO47,AV47,BC47,BJ47,BQ47,BX47,CE47,CL47,CS47,CZ47,DG47,DN47,DU47,EB47,EI47,EP47,EW47,FD47,FK47,FR47),5)+SMALL((T47,AA47,AH47,AO47,AV47,BC47,BJ47,BQ47,BX47,CE47,CL47,CS47,CZ47,DG47,DN47,DU47,EB47,EI47,EP47,EW47,FD47,FK47,FR47),6)+SMALL((T47,AA47,AH47,AO47,AV47,BC47,BJ47,BQ47,BX47,CE47,CL47,CS47,CZ47,DG47,DN47,DU47,EB47,EI47,EP47,EW47,FD47,FK47,FR47),7))/3</f>
        <v>5.045415573333333</v>
      </c>
      <c r="N47" s="38">
        <f>(SMALL((U47,AB47,AI47,AP47,AW47,BD47,BK47,BR47,BY47,CF47,CM47,CT47,DA47,DH47,DO47,DV47,EC47,EJ47,EQ47,EX47,FE47,FL47,FS47),5)+SMALL((U47,AB47,AI47,AP47,AW47,BD47,BK47,BR47,BY47,CF47,CM47,CT47,DA47,DH47,DO47,DV47,EC47,EJ47,EQ47,EX47,FE47,FL47,FS47),6)+SMALL((U47,AB47,AI47,AP47,AW47,BD47,BK47,BR47,BY47,CF47,CM47,CT47,DA47,DH47,DO47,DV47,EC47,EJ47,EQ47,EX47,FE47,FL47,FS47),7))/3</f>
        <v>8.5772064746666654</v>
      </c>
      <c r="O47" s="38">
        <f>(SMALL((V47,AC47,AJ47,AQ47,AX47,BE47,BL47,BS47,BZ47,CG47,CN47,CU47,DB47,DI47,DP47,DW47,ED47,EK47,ER47,EY47,FF47,FM47,FT47),5)+SMALL((V47,AC47,AJ47,AQ47,AX47,BE47,BL47,BS47,BZ47,CG47,CN47,CU47,DB47,DI47,DP47,DW47,ED47,EK47,ER47,EY47,FF47,FM47,FT47),6)+SMALL((V47,AC47,AJ47,AQ47,AX47,BE47,BL47,BS47,BZ47,CG47,CN47,CU47,DB47,DI47,DP47,DW47,ED47,EK47,ER47,EY47,FF47,FM47,FT47),7))/3</f>
        <v>13.947917673599997</v>
      </c>
      <c r="Q47" s="596">
        <v>1</v>
      </c>
      <c r="R47" s="596">
        <v>2</v>
      </c>
      <c r="S47" s="596">
        <v>3</v>
      </c>
      <c r="T47" s="596">
        <v>5</v>
      </c>
      <c r="U47" s="596">
        <v>10</v>
      </c>
      <c r="V47" s="596">
        <v>15</v>
      </c>
      <c r="X47" s="592">
        <v>2</v>
      </c>
      <c r="Y47" s="592">
        <v>2</v>
      </c>
      <c r="Z47" s="592">
        <v>4</v>
      </c>
      <c r="AA47" s="592">
        <v>6</v>
      </c>
      <c r="AB47" s="592">
        <v>9</v>
      </c>
      <c r="AC47" s="592">
        <v>12</v>
      </c>
      <c r="AE47" s="38">
        <v>10</v>
      </c>
      <c r="AF47" s="38">
        <v>10</v>
      </c>
      <c r="AG47" s="38">
        <v>12</v>
      </c>
      <c r="AH47" s="38">
        <v>14</v>
      </c>
      <c r="AI47" s="38">
        <v>16</v>
      </c>
      <c r="AJ47" s="38">
        <v>18</v>
      </c>
      <c r="AL47" s="38">
        <v>2.7</v>
      </c>
      <c r="AM47" s="38">
        <v>5.4</v>
      </c>
      <c r="AN47" s="38">
        <v>10.8</v>
      </c>
      <c r="AO47" s="38">
        <v>18</v>
      </c>
      <c r="AP47" s="38">
        <v>22.5</v>
      </c>
      <c r="AQ47" s="38">
        <v>36</v>
      </c>
      <c r="AS47" s="38">
        <v>2</v>
      </c>
      <c r="AT47" s="38">
        <v>3</v>
      </c>
      <c r="AU47" s="38">
        <v>5</v>
      </c>
      <c r="AV47" s="38">
        <v>6</v>
      </c>
      <c r="AW47" s="38">
        <v>13</v>
      </c>
      <c r="AX47" s="38">
        <v>20</v>
      </c>
      <c r="AZ47" s="596">
        <v>3</v>
      </c>
      <c r="BA47" s="596">
        <v>4</v>
      </c>
      <c r="BB47" s="596">
        <v>5</v>
      </c>
      <c r="BC47" s="596">
        <v>6</v>
      </c>
      <c r="BD47" s="596">
        <v>7</v>
      </c>
      <c r="BE47" s="596">
        <v>10</v>
      </c>
      <c r="BG47" s="38">
        <v>1</v>
      </c>
      <c r="BH47" s="38">
        <v>2</v>
      </c>
      <c r="BI47" s="38">
        <v>3</v>
      </c>
      <c r="BJ47" s="38">
        <v>4</v>
      </c>
      <c r="BK47" s="38">
        <v>8</v>
      </c>
      <c r="BL47" s="38">
        <v>17</v>
      </c>
      <c r="BN47" s="146">
        <v>5</v>
      </c>
      <c r="BO47" s="146">
        <v>7</v>
      </c>
      <c r="BP47" s="146">
        <v>10</v>
      </c>
      <c r="BQ47" s="146">
        <v>15</v>
      </c>
      <c r="BR47" s="146">
        <v>25</v>
      </c>
      <c r="BS47" s="146">
        <v>40</v>
      </c>
      <c r="BU47" s="218">
        <v>5</v>
      </c>
      <c r="BV47" s="218">
        <v>10</v>
      </c>
      <c r="BW47" s="218">
        <v>15</v>
      </c>
      <c r="BX47" s="218">
        <v>20</v>
      </c>
      <c r="BY47" s="218">
        <v>22</v>
      </c>
      <c r="BZ47" s="218"/>
      <c r="CB47" s="238">
        <v>1.5</v>
      </c>
      <c r="CC47" s="238">
        <v>2.25</v>
      </c>
      <c r="CD47" s="238">
        <v>3</v>
      </c>
      <c r="CE47" s="238">
        <v>4.5</v>
      </c>
      <c r="CF47" s="238">
        <v>9</v>
      </c>
      <c r="CG47" s="238">
        <v>18</v>
      </c>
      <c r="CI47" s="298">
        <v>3</v>
      </c>
      <c r="CJ47" s="298">
        <v>4</v>
      </c>
      <c r="CK47" s="298">
        <v>8</v>
      </c>
      <c r="CL47" s="298">
        <v>10</v>
      </c>
      <c r="CM47" s="298">
        <v>15</v>
      </c>
      <c r="CN47" s="298">
        <v>20</v>
      </c>
      <c r="CP47" s="38">
        <v>1</v>
      </c>
      <c r="CQ47" s="38">
        <v>2</v>
      </c>
      <c r="CR47" s="38">
        <v>8</v>
      </c>
      <c r="CS47" s="38">
        <v>16</v>
      </c>
      <c r="CT47" s="38">
        <v>29</v>
      </c>
      <c r="CU47" s="38">
        <v>42</v>
      </c>
      <c r="CW47" s="324">
        <v>2</v>
      </c>
      <c r="CX47" s="324">
        <v>4</v>
      </c>
      <c r="CY47" s="324">
        <v>5</v>
      </c>
      <c r="CZ47" s="324">
        <v>7</v>
      </c>
      <c r="DA47" s="324">
        <v>12</v>
      </c>
      <c r="DB47" s="324"/>
      <c r="DD47" s="336">
        <v>3</v>
      </c>
      <c r="DE47" s="336">
        <v>5</v>
      </c>
      <c r="DF47" s="336">
        <v>14</v>
      </c>
      <c r="DG47" s="336">
        <v>22</v>
      </c>
      <c r="DH47" s="336">
        <v>30</v>
      </c>
      <c r="DI47" s="336">
        <v>50</v>
      </c>
      <c r="DK47" s="38">
        <v>1.0454399999999999</v>
      </c>
      <c r="DL47" s="38">
        <v>1.7772480000000002</v>
      </c>
      <c r="DM47" s="38">
        <v>3.0213215999999998</v>
      </c>
      <c r="DN47" s="38">
        <v>5.1362467199999999</v>
      </c>
      <c r="DO47" s="38">
        <v>8.731619423999998</v>
      </c>
      <c r="DP47" s="38">
        <v>14.843753020799998</v>
      </c>
      <c r="DR47" s="401">
        <f>MAX(DR14,DR16,DR22)</f>
        <v>7.5</v>
      </c>
      <c r="DS47" s="401">
        <f t="shared" si="16"/>
        <v>10.5</v>
      </c>
      <c r="DT47" s="401">
        <f t="shared" si="16"/>
        <v>15</v>
      </c>
      <c r="DU47" s="401">
        <f t="shared" si="16"/>
        <v>18</v>
      </c>
      <c r="DV47" s="401">
        <f t="shared" si="16"/>
        <v>22.5</v>
      </c>
      <c r="DW47" s="401">
        <f t="shared" si="16"/>
        <v>30</v>
      </c>
      <c r="DY47" s="412">
        <v>4</v>
      </c>
      <c r="DZ47" s="412">
        <v>7</v>
      </c>
      <c r="EA47" s="412">
        <v>11</v>
      </c>
      <c r="EB47" s="412">
        <v>16</v>
      </c>
      <c r="EC47" s="412">
        <v>20</v>
      </c>
      <c r="ED47" s="412">
        <v>25</v>
      </c>
      <c r="EF47" s="458">
        <v>2</v>
      </c>
      <c r="EG47" s="458">
        <v>4</v>
      </c>
      <c r="EH47" s="458">
        <v>7</v>
      </c>
      <c r="EI47" s="458">
        <v>10</v>
      </c>
      <c r="EJ47" s="458">
        <v>20</v>
      </c>
      <c r="EK47" s="458">
        <v>30</v>
      </c>
      <c r="EM47" s="597">
        <v>2</v>
      </c>
      <c r="EN47" s="597">
        <v>3</v>
      </c>
      <c r="EO47" s="597">
        <v>4</v>
      </c>
      <c r="EP47" s="597">
        <v>8</v>
      </c>
      <c r="EQ47" s="597">
        <v>16</v>
      </c>
      <c r="ER47" s="597">
        <v>32</v>
      </c>
      <c r="ET47" s="507">
        <v>2</v>
      </c>
      <c r="EU47" s="507">
        <v>2</v>
      </c>
      <c r="EV47" s="507">
        <v>2</v>
      </c>
      <c r="EW47" s="507">
        <v>4</v>
      </c>
      <c r="EX47" s="507">
        <v>4</v>
      </c>
      <c r="EY47" s="507">
        <v>10</v>
      </c>
      <c r="FA47" s="596">
        <v>0.5</v>
      </c>
      <c r="FB47" s="596">
        <v>1</v>
      </c>
      <c r="FC47" s="596">
        <v>2</v>
      </c>
      <c r="FD47" s="596">
        <v>5</v>
      </c>
      <c r="FE47" s="596">
        <v>7</v>
      </c>
      <c r="FF47" s="596">
        <v>10</v>
      </c>
      <c r="FH47" s="596">
        <v>2</v>
      </c>
      <c r="FI47" s="596">
        <v>2</v>
      </c>
      <c r="FJ47" s="596">
        <v>3</v>
      </c>
      <c r="FK47" s="596">
        <v>4</v>
      </c>
      <c r="FL47" s="596">
        <v>5</v>
      </c>
      <c r="FM47" s="596">
        <v>7</v>
      </c>
      <c r="FO47" s="597">
        <v>10</v>
      </c>
      <c r="FP47" s="597">
        <v>25</v>
      </c>
      <c r="FQ47" s="597">
        <v>70</v>
      </c>
      <c r="FR47" s="597">
        <v>160</v>
      </c>
      <c r="FS47" s="570"/>
      <c r="FT47" s="570"/>
    </row>
    <row r="48" spans="1:176" ht="15.75" customHeight="1" x14ac:dyDescent="0.3">
      <c r="A48" s="613"/>
      <c r="B48" s="2"/>
      <c r="C48" s="2"/>
      <c r="D48" s="2"/>
      <c r="E48" s="2">
        <v>5</v>
      </c>
      <c r="F48" s="2">
        <v>-10</v>
      </c>
      <c r="G48" s="2"/>
      <c r="H48" s="2">
        <v>5</v>
      </c>
      <c r="I48" s="36"/>
      <c r="J48" s="37">
        <f>(SMALL((Q48,X48,AE48,AL48,AS48,AZ48,BG48,BN48,BU48,CB48,CI48,CP48,CW48,DD48,DK48,DR48,DY48,EF48,EM48,ET48,FA48,FH48,FO48),5)+SMALL((Q48,X48,AE48,AL48,AS48,AZ48,BG48,BN48,BU48,CB48,CI48,CP48,CW48,DD48,DK48,DR48,DY48,EF48,EM48,ET48,FA48,FH48,FO48),6)+SMALL((Q48,X48,AE48,AL48,AS48,AZ48,BG48,BN48,BU48,CB48,CI48,CP48,CW48,DD48,DK48,DR48,DY48,EF48,EM48,ET48,FA48,FH48,FO48),7))/3</f>
        <v>2</v>
      </c>
      <c r="K48" s="37">
        <f>(SMALL((R48,Y48,AF48,AM48,AT48,BA48,BH48,BO48,BV48,CC48,CJ48,CQ48,CX48,DE48,DL48,DS48,DZ48,EG48,EN48,EU48,FB48,FI48,FP48),5)+SMALL((R48,Y48,AF48,AM48,AT48,BA48,BH48,BO48,BV48,CC48,CJ48,CQ48,CX48,DE48,DL48,DS48,DZ48,EG48,EN48,EU48,FB48,FI48,FP48),6)+SMALL((R48,Y48,AF48,AM48,AT48,BA48,BH48,BO48,BV48,CC48,CJ48,CQ48,CX48,DE48,DL48,DS48,DZ48,EG48,EN48,EU48,FB48,FI48,FP48),7))/3</f>
        <v>2.3775658666666666</v>
      </c>
      <c r="L48" s="37">
        <f>(SMALL((S48,Z48,AG48,AN48,AU48,BB48,BI48,BP48,BW48,CD48,CK48,CR48,CY48,DF48,DM48,DT48,EA48,EH48,EO48,EV48,FC48,FJ48,FQ48),5)+SMALL((S48,Z48,AG48,AN48,AU48,BB48,BI48,BP48,BW48,CD48,CK48,CR48,CY48,DF48,DM48,DT48,EA48,EH48,EO48,EV48,FC48,FJ48,FQ48),6)+SMALL((S48,Z48,AG48,AN48,AU48,BB48,BI48,BP48,BW48,CD48,CK48,CR48,CY48,DF48,DM48,DT48,EA48,EH48,EO48,EV48,FC48,FJ48,FQ48),7))/3</f>
        <v>3.8751953066666665</v>
      </c>
      <c r="M48" s="37">
        <f>(SMALL((T48,AA48,AH48,AO48,AV48,BC48,BJ48,BQ48,BX48,CE48,CL48,CS48,CZ48,DG48,DN48,DU48,EB48,EI48,EP48,EW48,FD48,FK48,FR48),5)+SMALL((T48,AA48,AH48,AO48,AV48,BC48,BJ48,BQ48,BX48,CE48,CL48,CS48,CZ48,DG48,DN48,DU48,EB48,EI48,EP48,EW48,FD48,FK48,FR48),6)+SMALL((T48,AA48,AH48,AO48,AV48,BC48,BJ48,BQ48,BX48,CE48,CL48,CS48,CZ48,DG48,DN48,DU48,EB48,EI48,EP48,EW48,FD48,FK48,FR48),7))/3</f>
        <v>6</v>
      </c>
      <c r="N48" s="37">
        <f>(SMALL((U48,AB48,AI48,AP48,AW48,BD48,BK48,BR48,BY48,CF48,CM48,CT48,DA48,DH48,DO48,DV48,EC48,EJ48,EQ48,EX48,FE48,FL48,FS48),5)+SMALL((U48,AB48,AI48,AP48,AW48,BD48,BK48,BR48,BY48,CF48,CM48,CT48,DA48,DH48,DO48,DV48,EC48,EJ48,EQ48,EX48,FE48,FL48,FS48),6)+SMALL((U48,AB48,AI48,AP48,AW48,BD48,BK48,BR48,BY48,CF48,CM48,CT48,DA48,DH48,DO48,DV48,EC48,EJ48,EQ48,EX48,FE48,FL48,FS48),7))/3</f>
        <v>9.8259811029333317</v>
      </c>
      <c r="O48" s="37">
        <f>(SMALL((V48,AC48,AJ48,AQ48,AX48,BE48,BL48,BS48,BZ48,CG48,CN48,CU48,DB48,DI48,DP48,DW48,ED48,EK48,ER48,EY48,FF48,FM48,FT48),5)+SMALL((V48,AC48,AJ48,AQ48,AX48,BE48,BL48,BS48,BZ48,CG48,CN48,CU48,DB48,DI48,DP48,DW48,ED48,EK48,ER48,EY48,FF48,FM48,FT48),6)+SMALL((V48,AC48,AJ48,AQ48,AX48,BE48,BL48,BS48,BZ48,CG48,CN48,CU48,DB48,DI48,DP48,DW48,ED48,EK48,ER48,EY48,FF48,FM48,FT48),7))/3</f>
        <v>15.604167874986667</v>
      </c>
      <c r="Q48" s="596">
        <v>1</v>
      </c>
      <c r="R48" s="596">
        <v>2</v>
      </c>
      <c r="S48" s="596">
        <v>3</v>
      </c>
      <c r="T48" s="596">
        <v>5</v>
      </c>
      <c r="U48" s="596">
        <v>10</v>
      </c>
      <c r="V48" s="596">
        <v>15</v>
      </c>
      <c r="X48" s="593">
        <v>2</v>
      </c>
      <c r="Y48" s="593">
        <v>2</v>
      </c>
      <c r="Z48" s="593">
        <v>4</v>
      </c>
      <c r="AA48" s="593">
        <v>6</v>
      </c>
      <c r="AB48" s="593">
        <v>9</v>
      </c>
      <c r="AC48" s="593">
        <v>12</v>
      </c>
      <c r="AE48" s="37">
        <v>15</v>
      </c>
      <c r="AF48" s="37">
        <v>15</v>
      </c>
      <c r="AG48" s="37">
        <v>18</v>
      </c>
      <c r="AH48" s="37">
        <v>20</v>
      </c>
      <c r="AI48" s="37">
        <v>22</v>
      </c>
      <c r="AJ48" s="37">
        <v>24</v>
      </c>
      <c r="AL48" s="37">
        <v>3.6</v>
      </c>
      <c r="AM48" s="37">
        <v>7.2</v>
      </c>
      <c r="AN48" s="37">
        <v>14.4</v>
      </c>
      <c r="AO48" s="37">
        <v>22.5</v>
      </c>
      <c r="AP48" s="37">
        <v>28.8</v>
      </c>
      <c r="AQ48" s="37">
        <v>45</v>
      </c>
      <c r="AS48" s="37">
        <v>3</v>
      </c>
      <c r="AT48" s="37">
        <v>4</v>
      </c>
      <c r="AU48" s="37">
        <v>6</v>
      </c>
      <c r="AV48" s="37">
        <v>8</v>
      </c>
      <c r="AW48" s="37">
        <v>17</v>
      </c>
      <c r="AX48" s="37">
        <v>30</v>
      </c>
      <c r="AZ48" s="596">
        <v>3</v>
      </c>
      <c r="BA48" s="596">
        <v>4</v>
      </c>
      <c r="BB48" s="596">
        <v>5</v>
      </c>
      <c r="BC48" s="596">
        <v>6</v>
      </c>
      <c r="BD48" s="596">
        <v>7</v>
      </c>
      <c r="BE48" s="596">
        <v>10</v>
      </c>
      <c r="BG48" s="37">
        <v>2</v>
      </c>
      <c r="BH48" s="37">
        <v>4</v>
      </c>
      <c r="BI48" s="37">
        <v>8</v>
      </c>
      <c r="BJ48" s="37">
        <v>12</v>
      </c>
      <c r="BK48" s="37">
        <v>20</v>
      </c>
      <c r="BL48" s="37">
        <v>30</v>
      </c>
      <c r="BN48" s="145">
        <v>5</v>
      </c>
      <c r="BO48" s="145">
        <v>7</v>
      </c>
      <c r="BP48" s="145">
        <v>10</v>
      </c>
      <c r="BQ48" s="145">
        <v>15</v>
      </c>
      <c r="BR48" s="145">
        <v>25</v>
      </c>
      <c r="BS48" s="145">
        <v>40</v>
      </c>
      <c r="BU48" s="217">
        <v>5</v>
      </c>
      <c r="BV48" s="217">
        <v>10</v>
      </c>
      <c r="BW48" s="217">
        <v>15</v>
      </c>
      <c r="BX48" s="217">
        <v>20</v>
      </c>
      <c r="BY48" s="217">
        <v>22</v>
      </c>
      <c r="BZ48" s="217"/>
      <c r="CB48" s="237">
        <v>2</v>
      </c>
      <c r="CC48" s="237">
        <v>3</v>
      </c>
      <c r="CD48" s="237">
        <v>4</v>
      </c>
      <c r="CE48" s="237">
        <v>6</v>
      </c>
      <c r="CF48" s="237">
        <v>12</v>
      </c>
      <c r="CG48" s="237">
        <v>24</v>
      </c>
      <c r="CI48" s="297">
        <v>6</v>
      </c>
      <c r="CJ48" s="297">
        <v>8</v>
      </c>
      <c r="CK48" s="297">
        <v>15</v>
      </c>
      <c r="CL48" s="297">
        <v>25</v>
      </c>
      <c r="CM48" s="297">
        <v>40</v>
      </c>
      <c r="CN48" s="297">
        <v>50</v>
      </c>
      <c r="CP48" s="37">
        <v>1</v>
      </c>
      <c r="CQ48" s="37">
        <v>3</v>
      </c>
      <c r="CR48" s="37">
        <v>10</v>
      </c>
      <c r="CS48" s="37">
        <v>16</v>
      </c>
      <c r="CT48" s="37">
        <v>29</v>
      </c>
      <c r="CU48" s="37">
        <v>42</v>
      </c>
      <c r="CW48" s="323">
        <v>2</v>
      </c>
      <c r="CX48" s="323">
        <v>4</v>
      </c>
      <c r="CY48" s="323">
        <v>5</v>
      </c>
      <c r="CZ48" s="323">
        <v>7</v>
      </c>
      <c r="DA48" s="323">
        <v>12</v>
      </c>
      <c r="DB48" s="323"/>
      <c r="DD48" s="335">
        <v>3</v>
      </c>
      <c r="DE48" s="335">
        <v>5</v>
      </c>
      <c r="DF48" s="335">
        <v>14</v>
      </c>
      <c r="DG48" s="335">
        <v>22</v>
      </c>
      <c r="DH48" s="335">
        <v>30</v>
      </c>
      <c r="DI48" s="335">
        <v>50</v>
      </c>
      <c r="DK48" s="37">
        <v>1.2545279999999999</v>
      </c>
      <c r="DL48" s="37">
        <v>2.1326976000000002</v>
      </c>
      <c r="DM48" s="37">
        <v>3.6255859199999998</v>
      </c>
      <c r="DN48" s="37">
        <v>6.1634960639999994</v>
      </c>
      <c r="DO48" s="37">
        <v>10.477943308799997</v>
      </c>
      <c r="DP48" s="37">
        <v>17.812503624959998</v>
      </c>
      <c r="DR48" s="400">
        <f>MAX(DR13,DR16,DR21)</f>
        <v>7.5</v>
      </c>
      <c r="DS48" s="400">
        <f t="shared" ref="DS48:DW48" si="17">MAX(DS13,DS16,DS21)</f>
        <v>10.5</v>
      </c>
      <c r="DT48" s="400">
        <f t="shared" si="17"/>
        <v>15</v>
      </c>
      <c r="DU48" s="400">
        <f t="shared" si="17"/>
        <v>18</v>
      </c>
      <c r="DV48" s="400">
        <f t="shared" si="17"/>
        <v>22.5</v>
      </c>
      <c r="DW48" s="400">
        <f t="shared" si="17"/>
        <v>30</v>
      </c>
      <c r="DY48" s="411">
        <v>5</v>
      </c>
      <c r="DZ48" s="411">
        <v>8</v>
      </c>
      <c r="EA48" s="411">
        <v>12</v>
      </c>
      <c r="EB48" s="411">
        <v>18</v>
      </c>
      <c r="EC48" s="411">
        <v>22</v>
      </c>
      <c r="ED48" s="411">
        <v>30</v>
      </c>
      <c r="EF48" s="457">
        <v>3</v>
      </c>
      <c r="EG48" s="457">
        <v>5</v>
      </c>
      <c r="EH48" s="457">
        <v>10</v>
      </c>
      <c r="EI48" s="457">
        <v>18</v>
      </c>
      <c r="EJ48" s="457">
        <v>30</v>
      </c>
      <c r="EK48" s="457">
        <v>35</v>
      </c>
      <c r="EM48" s="597">
        <v>2</v>
      </c>
      <c r="EN48" s="597">
        <v>4</v>
      </c>
      <c r="EO48" s="597">
        <v>6</v>
      </c>
      <c r="EP48" s="597">
        <v>12</v>
      </c>
      <c r="EQ48" s="597">
        <v>24</v>
      </c>
      <c r="ER48" s="597">
        <v>48</v>
      </c>
      <c r="ET48" s="506">
        <v>2</v>
      </c>
      <c r="EU48" s="506">
        <v>2</v>
      </c>
      <c r="EV48" s="506">
        <v>2</v>
      </c>
      <c r="EW48" s="506">
        <v>4</v>
      </c>
      <c r="EX48" s="506">
        <v>6</v>
      </c>
      <c r="EY48" s="506">
        <v>14</v>
      </c>
      <c r="FA48" s="596">
        <v>0.5</v>
      </c>
      <c r="FB48" s="596">
        <v>1</v>
      </c>
      <c r="FC48" s="596">
        <v>2</v>
      </c>
      <c r="FD48" s="596">
        <v>5</v>
      </c>
      <c r="FE48" s="596">
        <v>7</v>
      </c>
      <c r="FF48" s="596">
        <v>10</v>
      </c>
      <c r="FH48" s="596">
        <v>2</v>
      </c>
      <c r="FI48" s="596">
        <v>2</v>
      </c>
      <c r="FJ48" s="596">
        <v>3</v>
      </c>
      <c r="FK48" s="596">
        <v>4</v>
      </c>
      <c r="FL48" s="596">
        <v>5</v>
      </c>
      <c r="FM48" s="596">
        <v>7</v>
      </c>
      <c r="FO48" s="597">
        <v>10</v>
      </c>
      <c r="FP48" s="597">
        <v>25</v>
      </c>
      <c r="FQ48" s="597">
        <v>70</v>
      </c>
      <c r="FR48" s="597">
        <v>160</v>
      </c>
      <c r="FS48" s="570"/>
      <c r="FT48" s="570"/>
    </row>
    <row r="49" spans="1:176" x14ac:dyDescent="0.3">
      <c r="A49" s="614"/>
      <c r="B49" s="3"/>
      <c r="C49" s="3"/>
      <c r="D49" s="3"/>
      <c r="E49" s="3">
        <v>5</v>
      </c>
      <c r="F49" s="3"/>
      <c r="G49" s="3">
        <v>-10</v>
      </c>
      <c r="H49" s="3">
        <v>5</v>
      </c>
      <c r="I49" s="36"/>
      <c r="J49" s="38">
        <f>(SMALL((Q49,X49,AE49,AL49,AS49,AZ49,BG49,BN49,BU49,CB49,CI49,CP49,CW49,DD49,DK49,DR49,DY49,EF49,EM49,ET49,FA49,FH49,FO49),5)+SMALL((Q49,X49,AE49,AL49,AS49,AZ49,BG49,BN49,BU49,CB49,CI49,CP49,CW49,DD49,DK49,DR49,DY49,EF49,EM49,ET49,FA49,FH49,FO49),6)+SMALL((Q49,X49,AE49,AL49,AS49,AZ49,BG49,BN49,BU49,CB49,CI49,CP49,CW49,DD49,DK49,DR49,DY49,EF49,EM49,ET49,FA49,FH49,FO49),7))/3</f>
        <v>1.6678741333333333</v>
      </c>
      <c r="K49" s="38">
        <f>(SMALL((R49,Y49,AF49,AM49,AT49,BA49,BH49,BO49,BV49,CC49,CJ49,CQ49,CX49,DE49,DL49,DS49,DZ49,EG49,EN49,EU49,FB49,FI49,FP49),5)+SMALL((R49,Y49,AF49,AM49,AT49,BA49,BH49,BO49,BV49,CC49,CJ49,CQ49,CX49,DE49,DL49,DS49,DZ49,EG49,EN49,EU49,FB49,FI49,FP49),6)+SMALL((R49,Y49,AF49,AM49,AT49,BA49,BH49,BO49,BV49,CC49,CJ49,CQ49,CX49,DE49,DL49,DS49,DZ49,EG49,EN49,EU49,FB49,FI49,FP49),7))/3</f>
        <v>2</v>
      </c>
      <c r="L49" s="38">
        <f>(SMALL((S49,Z49,AG49,AN49,AU49,BB49,BI49,BP49,BW49,CD49,CK49,CR49,CY49,DF49,DM49,DT49,EA49,EH49,EO49,EV49,FC49,FJ49,FQ49),5)+SMALL((S49,Z49,AG49,AN49,AU49,BB49,BI49,BP49,BW49,CD49,CK49,CR49,CY49,DF49,DM49,DT49,EA49,EH49,EO49,EV49,FC49,FJ49,FQ49),6)+SMALL((S49,Z49,AG49,AN49,AU49,BB49,BI49,BP49,BW49,CD49,CK49,CR49,CY49,DF49,DM49,DT49,EA49,EH49,EO49,EV49,FC49,FJ49,FQ49),7))/3</f>
        <v>3.6666666666666665</v>
      </c>
      <c r="M49" s="38">
        <f>(SMALL((T49,AA49,AH49,AO49,AV49,BC49,BJ49,BQ49,BX49,CE49,CL49,CS49,CZ49,DG49,DN49,DU49,EB49,EI49,EP49,EW49,FD49,FK49,FR49),5)+SMALL((T49,AA49,AH49,AO49,AV49,BC49,BJ49,BQ49,BX49,CE49,CL49,CS49,CZ49,DG49,DN49,DU49,EB49,EI49,EP49,EW49,FD49,FK49,FR49),6)+SMALL((T49,AA49,AH49,AO49,AV49,BC49,BJ49,BQ49,BX49,CE49,CL49,CS49,CZ49,DG49,DN49,DU49,EB49,EI49,EP49,EW49,FD49,FK49,FR49),7))/3</f>
        <v>5.666666666666667</v>
      </c>
      <c r="N49" s="38">
        <f>(SMALL((U49,AB49,AI49,AP49,AW49,BD49,BK49,BR49,BY49,CF49,CM49,CT49,DA49,DH49,DO49,DV49,EC49,EJ49,EQ49,EX49,FE49,FL49,FS49),5)+SMALL((U49,AB49,AI49,AP49,AW49,BD49,BK49,BR49,BY49,CF49,CM49,CT49,DA49,DH49,DO49,DV49,EC49,EJ49,EQ49,EX49,FE49,FL49,FS49),6)+SMALL((U49,AB49,AI49,AP49,AW49,BD49,BK49,BR49,BY49,CF49,CM49,CT49,DA49,DH49,DO49,DV49,EC49,EJ49,EQ49,EX49,FE49,FL49,FS49),7))/3</f>
        <v>9.1274515490133314</v>
      </c>
      <c r="O49" s="38">
        <f>(SMALL((V49,AC49,AJ49,AQ49,AX49,BE49,BL49,BS49,BZ49,CG49,CN49,CU49,DB49,DI49,DP49,DW49,ED49,EK49,ER49,EY49,FF49,FM49,FT49),5)+SMALL((V49,AC49,AJ49,AQ49,AX49,BE49,BL49,BS49,BZ49,CG49,CN49,CU49,DB49,DI49,DP49,DW49,ED49,EK49,ER49,EY49,FF49,FM49,FT49),6)+SMALL((V49,AC49,AJ49,AQ49,AX49,BE49,BL49,BS49,BZ49,CG49,CN49,CU49,DB49,DI49,DP49,DW49,ED49,EK49,ER49,EY49,FF49,FM49,FT49),7))/3</f>
        <v>14.416667633322666</v>
      </c>
      <c r="Q49" s="596">
        <v>1</v>
      </c>
      <c r="R49" s="596">
        <v>2</v>
      </c>
      <c r="S49" s="596">
        <v>3</v>
      </c>
      <c r="T49" s="596">
        <v>5</v>
      </c>
      <c r="U49" s="596">
        <v>10</v>
      </c>
      <c r="V49" s="596">
        <v>15</v>
      </c>
      <c r="X49" s="592">
        <v>2</v>
      </c>
      <c r="Y49" s="592">
        <v>2</v>
      </c>
      <c r="Z49" s="592">
        <v>4</v>
      </c>
      <c r="AA49" s="592">
        <v>6</v>
      </c>
      <c r="AB49" s="592">
        <v>9</v>
      </c>
      <c r="AC49" s="592">
        <v>12</v>
      </c>
      <c r="AE49" s="38">
        <v>10</v>
      </c>
      <c r="AF49" s="38">
        <v>10</v>
      </c>
      <c r="AG49" s="38">
        <v>12</v>
      </c>
      <c r="AH49" s="38">
        <v>14</v>
      </c>
      <c r="AI49" s="38">
        <v>16</v>
      </c>
      <c r="AJ49" s="38">
        <v>18</v>
      </c>
      <c r="AL49" s="38">
        <v>3.6</v>
      </c>
      <c r="AM49" s="38">
        <v>7.2</v>
      </c>
      <c r="AN49" s="38">
        <v>14.4</v>
      </c>
      <c r="AO49" s="38">
        <v>22.5</v>
      </c>
      <c r="AP49" s="38">
        <v>28.8</v>
      </c>
      <c r="AQ49" s="38">
        <v>45</v>
      </c>
      <c r="AS49" s="38">
        <v>3</v>
      </c>
      <c r="AT49" s="38">
        <v>4</v>
      </c>
      <c r="AU49" s="38">
        <v>6</v>
      </c>
      <c r="AV49" s="38">
        <v>8</v>
      </c>
      <c r="AW49" s="38">
        <v>17</v>
      </c>
      <c r="AX49" s="38">
        <v>30</v>
      </c>
      <c r="AZ49" s="596">
        <v>3</v>
      </c>
      <c r="BA49" s="596">
        <v>4</v>
      </c>
      <c r="BB49" s="596">
        <v>5</v>
      </c>
      <c r="BC49" s="596">
        <v>6</v>
      </c>
      <c r="BD49" s="596">
        <v>7</v>
      </c>
      <c r="BE49" s="596">
        <v>10</v>
      </c>
      <c r="BG49" s="38">
        <v>1</v>
      </c>
      <c r="BH49" s="38">
        <v>2</v>
      </c>
      <c r="BI49" s="38">
        <v>4</v>
      </c>
      <c r="BJ49" s="38">
        <v>8</v>
      </c>
      <c r="BK49" s="38">
        <v>20</v>
      </c>
      <c r="BL49" s="38">
        <v>25</v>
      </c>
      <c r="BN49" s="146">
        <v>5</v>
      </c>
      <c r="BO49" s="146">
        <v>7</v>
      </c>
      <c r="BP49" s="146">
        <v>10</v>
      </c>
      <c r="BQ49" s="146">
        <v>15</v>
      </c>
      <c r="BR49" s="146">
        <v>25</v>
      </c>
      <c r="BS49" s="146">
        <v>40</v>
      </c>
      <c r="BU49" s="218">
        <v>6.25</v>
      </c>
      <c r="BV49" s="218">
        <v>12.5</v>
      </c>
      <c r="BW49" s="218">
        <v>18.75</v>
      </c>
      <c r="BX49" s="218">
        <v>25</v>
      </c>
      <c r="BY49" s="218">
        <v>27.5</v>
      </c>
      <c r="BZ49" s="218"/>
      <c r="CB49" s="238">
        <v>2</v>
      </c>
      <c r="CC49" s="238">
        <v>3</v>
      </c>
      <c r="CD49" s="238">
        <v>4</v>
      </c>
      <c r="CE49" s="238">
        <v>6</v>
      </c>
      <c r="CF49" s="238">
        <v>12</v>
      </c>
      <c r="CG49" s="238">
        <v>24</v>
      </c>
      <c r="CI49" s="298">
        <v>6</v>
      </c>
      <c r="CJ49" s="298">
        <v>8</v>
      </c>
      <c r="CK49" s="298">
        <v>15</v>
      </c>
      <c r="CL49" s="298">
        <v>25</v>
      </c>
      <c r="CM49" s="298">
        <v>40</v>
      </c>
      <c r="CN49" s="298">
        <v>50</v>
      </c>
      <c r="CP49" s="38">
        <v>1</v>
      </c>
      <c r="CQ49" s="38">
        <v>3</v>
      </c>
      <c r="CR49" s="38">
        <v>13</v>
      </c>
      <c r="CS49" s="38">
        <v>22</v>
      </c>
      <c r="CT49" s="38">
        <v>35</v>
      </c>
      <c r="CU49" s="38">
        <v>48</v>
      </c>
      <c r="CW49" s="324">
        <v>2</v>
      </c>
      <c r="CX49" s="324">
        <v>4</v>
      </c>
      <c r="CY49" s="324">
        <v>5</v>
      </c>
      <c r="CZ49" s="324">
        <v>7</v>
      </c>
      <c r="DA49" s="324">
        <v>12</v>
      </c>
      <c r="DB49" s="324"/>
      <c r="DD49" s="336">
        <v>3</v>
      </c>
      <c r="DE49" s="336">
        <v>5</v>
      </c>
      <c r="DF49" s="336">
        <v>14</v>
      </c>
      <c r="DG49" s="336">
        <v>22</v>
      </c>
      <c r="DH49" s="336">
        <v>30</v>
      </c>
      <c r="DI49" s="336">
        <v>50</v>
      </c>
      <c r="DK49" s="38">
        <v>1.0036224</v>
      </c>
      <c r="DL49" s="38">
        <v>1.7061580800000002</v>
      </c>
      <c r="DM49" s="38">
        <v>2.9004687360000001</v>
      </c>
      <c r="DN49" s="38">
        <v>4.9307968512000002</v>
      </c>
      <c r="DO49" s="38">
        <v>8.3823546470399979</v>
      </c>
      <c r="DP49" s="38">
        <v>14.250002899967999</v>
      </c>
      <c r="DR49" s="401">
        <f>MAX(DR13,DR16,DR22)</f>
        <v>7.5</v>
      </c>
      <c r="DS49" s="401">
        <f t="shared" ref="DS49:DW49" si="18">MAX(DS13,DS16,DS22)</f>
        <v>10.5</v>
      </c>
      <c r="DT49" s="401">
        <f t="shared" si="18"/>
        <v>15</v>
      </c>
      <c r="DU49" s="401">
        <f t="shared" si="18"/>
        <v>18</v>
      </c>
      <c r="DV49" s="401">
        <f t="shared" si="18"/>
        <v>22.5</v>
      </c>
      <c r="DW49" s="401">
        <f t="shared" si="18"/>
        <v>30</v>
      </c>
      <c r="DY49" s="412">
        <v>4</v>
      </c>
      <c r="DZ49" s="412">
        <v>7</v>
      </c>
      <c r="EA49" s="412">
        <v>11</v>
      </c>
      <c r="EB49" s="412">
        <v>18</v>
      </c>
      <c r="EC49" s="412">
        <v>22</v>
      </c>
      <c r="ED49" s="412">
        <v>30</v>
      </c>
      <c r="EF49" s="458">
        <v>3</v>
      </c>
      <c r="EG49" s="458">
        <v>5</v>
      </c>
      <c r="EH49" s="458">
        <v>10</v>
      </c>
      <c r="EI49" s="458">
        <v>18</v>
      </c>
      <c r="EJ49" s="458">
        <v>30</v>
      </c>
      <c r="EK49" s="458">
        <v>40</v>
      </c>
      <c r="EM49" s="597">
        <v>2</v>
      </c>
      <c r="EN49" s="597">
        <v>4</v>
      </c>
      <c r="EO49" s="597">
        <v>6</v>
      </c>
      <c r="EP49" s="597">
        <v>12</v>
      </c>
      <c r="EQ49" s="597">
        <v>24</v>
      </c>
      <c r="ER49" s="597">
        <v>48</v>
      </c>
      <c r="ET49" s="507">
        <v>2</v>
      </c>
      <c r="EU49" s="507">
        <v>2</v>
      </c>
      <c r="EV49" s="507">
        <v>2</v>
      </c>
      <c r="EW49" s="507">
        <v>4</v>
      </c>
      <c r="EX49" s="507">
        <v>6</v>
      </c>
      <c r="EY49" s="507">
        <v>14</v>
      </c>
      <c r="FA49" s="596">
        <v>0.5</v>
      </c>
      <c r="FB49" s="596">
        <v>1</v>
      </c>
      <c r="FC49" s="596">
        <v>2</v>
      </c>
      <c r="FD49" s="596">
        <v>5</v>
      </c>
      <c r="FE49" s="596">
        <v>7</v>
      </c>
      <c r="FF49" s="596">
        <v>10</v>
      </c>
      <c r="FH49" s="596">
        <v>2</v>
      </c>
      <c r="FI49" s="596">
        <v>2</v>
      </c>
      <c r="FJ49" s="596">
        <v>3</v>
      </c>
      <c r="FK49" s="596">
        <v>4</v>
      </c>
      <c r="FL49" s="596">
        <v>5</v>
      </c>
      <c r="FM49" s="596">
        <v>7</v>
      </c>
      <c r="FO49" s="597">
        <v>10</v>
      </c>
      <c r="FP49" s="597">
        <v>25</v>
      </c>
      <c r="FQ49" s="597">
        <v>70</v>
      </c>
      <c r="FR49" s="597">
        <v>160</v>
      </c>
      <c r="FS49" s="570"/>
      <c r="FT49" s="570"/>
    </row>
    <row r="50" spans="1:176" x14ac:dyDescent="0.3">
      <c r="Q50" s="112"/>
      <c r="R50" s="112"/>
      <c r="S50" s="112"/>
      <c r="T50" s="112"/>
      <c r="U50" s="112"/>
      <c r="V50" s="112"/>
      <c r="X50" s="108"/>
      <c r="Y50" s="108"/>
      <c r="Z50" s="108"/>
      <c r="AA50" s="108"/>
      <c r="AB50" s="108"/>
      <c r="AC50" s="108"/>
      <c r="AE50" s="36"/>
      <c r="AF50" s="36"/>
      <c r="AG50" s="36"/>
      <c r="AH50" s="36"/>
      <c r="AI50" s="36"/>
      <c r="AJ50" s="36"/>
      <c r="AL50" s="36"/>
      <c r="AM50" s="36"/>
      <c r="AN50" s="36"/>
      <c r="AO50" s="36"/>
      <c r="AP50" s="36"/>
      <c r="AQ50" s="36"/>
      <c r="AS50" s="36"/>
      <c r="AT50" s="36"/>
      <c r="AU50" s="36"/>
      <c r="AV50" s="36"/>
      <c r="AW50" s="36"/>
      <c r="AX50" s="36"/>
      <c r="AZ50" s="36"/>
      <c r="BA50" s="36"/>
      <c r="BB50" s="36"/>
      <c r="BC50" s="36"/>
      <c r="BD50" s="36"/>
      <c r="BE50" s="36"/>
      <c r="BG50" s="36"/>
      <c r="BH50" s="36"/>
      <c r="BI50" s="36"/>
      <c r="BJ50" s="36"/>
      <c r="BK50" s="36"/>
      <c r="BL50" s="36"/>
      <c r="BN50" s="36"/>
      <c r="BO50" s="36"/>
      <c r="BP50" s="36"/>
      <c r="BQ50" s="36"/>
      <c r="BR50" s="36"/>
      <c r="BS50" s="36"/>
      <c r="BU50" s="215"/>
      <c r="BV50" s="215"/>
      <c r="BW50" s="215"/>
      <c r="BX50" s="215"/>
      <c r="BY50" s="215"/>
      <c r="BZ50" s="215"/>
      <c r="CB50" s="236"/>
      <c r="CC50" s="236"/>
      <c r="CD50" s="236"/>
      <c r="CE50" s="236"/>
      <c r="CF50" s="236"/>
      <c r="CG50" s="236"/>
      <c r="CI50" s="284"/>
      <c r="CJ50" s="284"/>
      <c r="CK50" s="284"/>
      <c r="CL50" s="284"/>
      <c r="CM50" s="284"/>
      <c r="CN50" s="284"/>
      <c r="CP50" s="36"/>
      <c r="CQ50" s="36"/>
      <c r="CR50" s="36"/>
      <c r="CS50" s="36"/>
      <c r="CT50" s="36"/>
      <c r="CU50" s="36"/>
      <c r="CW50" s="309"/>
      <c r="CX50" s="309"/>
      <c r="CY50" s="309"/>
      <c r="CZ50" s="309"/>
      <c r="DA50" s="309"/>
      <c r="DB50" s="309"/>
      <c r="DD50" s="332"/>
      <c r="DE50" s="332"/>
      <c r="DF50" s="332"/>
      <c r="DG50" s="332"/>
      <c r="DH50" s="332"/>
      <c r="DI50" s="332"/>
      <c r="DK50" s="36"/>
      <c r="DL50" s="36"/>
      <c r="DM50" s="36"/>
      <c r="DN50" s="36"/>
      <c r="DO50" s="36"/>
      <c r="DP50" s="36"/>
      <c r="DR50" s="108"/>
      <c r="DS50" s="108"/>
      <c r="DT50" s="108"/>
      <c r="DU50" s="108"/>
      <c r="DV50" s="108"/>
      <c r="DW50" s="108"/>
      <c r="DY50" s="396"/>
      <c r="DZ50" s="396"/>
      <c r="EA50" s="396"/>
      <c r="EB50" s="396"/>
      <c r="EC50" s="396"/>
      <c r="ED50" s="396"/>
      <c r="EF50" s="456"/>
      <c r="EG50" s="456"/>
      <c r="EH50" s="456"/>
      <c r="EI50" s="456"/>
      <c r="EJ50" s="456"/>
      <c r="EK50" s="456"/>
      <c r="EM50" s="36"/>
      <c r="EN50" s="36"/>
      <c r="EO50" s="36"/>
      <c r="EP50" s="36"/>
      <c r="EQ50" s="36"/>
      <c r="ER50" s="36"/>
      <c r="ET50" s="505"/>
      <c r="EU50" s="505"/>
      <c r="EV50" s="505"/>
      <c r="EW50" s="505"/>
      <c r="EX50" s="505"/>
      <c r="EY50" s="505"/>
      <c r="FA50" s="521"/>
      <c r="FB50" s="521"/>
      <c r="FC50" s="521"/>
      <c r="FD50" s="521"/>
      <c r="FE50" s="521"/>
      <c r="FF50" s="521"/>
      <c r="FH50" s="49"/>
      <c r="FI50" s="49"/>
      <c r="FJ50" s="49"/>
      <c r="FK50" s="49"/>
      <c r="FL50" s="49"/>
      <c r="FM50" s="49"/>
      <c r="FO50" s="565"/>
      <c r="FP50" s="565"/>
      <c r="FQ50" s="565"/>
      <c r="FR50" s="565"/>
      <c r="FS50" s="565"/>
      <c r="FT50" s="565"/>
    </row>
    <row r="51" spans="1:176" x14ac:dyDescent="0.3">
      <c r="A51" s="608" t="s">
        <v>29</v>
      </c>
      <c r="B51" s="608"/>
      <c r="C51" s="608"/>
      <c r="D51" s="608"/>
      <c r="E51" s="608"/>
      <c r="F51" s="608"/>
      <c r="G51" s="608"/>
      <c r="H51" s="608"/>
      <c r="J51" s="602" t="s">
        <v>32</v>
      </c>
      <c r="K51" s="602"/>
      <c r="L51" s="602"/>
      <c r="M51" s="602"/>
      <c r="N51" s="602"/>
      <c r="O51" s="602"/>
      <c r="Q51" s="615" t="s">
        <v>32</v>
      </c>
      <c r="R51" s="615"/>
      <c r="S51" s="615"/>
      <c r="T51" s="615"/>
      <c r="U51" s="615"/>
      <c r="V51" s="615"/>
      <c r="X51" s="602" t="s">
        <v>32</v>
      </c>
      <c r="Y51" s="602"/>
      <c r="Z51" s="602"/>
      <c r="AA51" s="602"/>
      <c r="AB51" s="602"/>
      <c r="AC51" s="602"/>
      <c r="AE51" s="602" t="s">
        <v>32</v>
      </c>
      <c r="AF51" s="602"/>
      <c r="AG51" s="602"/>
      <c r="AH51" s="602"/>
      <c r="AI51" s="602"/>
      <c r="AJ51" s="602"/>
      <c r="AL51" s="602" t="s">
        <v>32</v>
      </c>
      <c r="AM51" s="602"/>
      <c r="AN51" s="602"/>
      <c r="AO51" s="602"/>
      <c r="AP51" s="602"/>
      <c r="AQ51" s="602"/>
      <c r="AS51" s="602" t="s">
        <v>32</v>
      </c>
      <c r="AT51" s="602"/>
      <c r="AU51" s="602"/>
      <c r="AV51" s="602"/>
      <c r="AW51" s="602"/>
      <c r="AX51" s="602"/>
      <c r="AZ51" s="602" t="s">
        <v>32</v>
      </c>
      <c r="BA51" s="602"/>
      <c r="BB51" s="602"/>
      <c r="BC51" s="602"/>
      <c r="BD51" s="602"/>
      <c r="BE51" s="602"/>
      <c r="BG51" s="602" t="s">
        <v>32</v>
      </c>
      <c r="BH51" s="602"/>
      <c r="BI51" s="602"/>
      <c r="BJ51" s="602"/>
      <c r="BK51" s="602"/>
      <c r="BL51" s="602"/>
      <c r="BN51" s="602" t="s">
        <v>32</v>
      </c>
      <c r="BO51" s="602"/>
      <c r="BP51" s="602"/>
      <c r="BQ51" s="602"/>
      <c r="BR51" s="602"/>
      <c r="BS51" s="602"/>
      <c r="BU51" s="602" t="s">
        <v>32</v>
      </c>
      <c r="BV51" s="602"/>
      <c r="BW51" s="602"/>
      <c r="BX51" s="602"/>
      <c r="BY51" s="602"/>
      <c r="BZ51" s="602"/>
      <c r="CB51" s="602" t="s">
        <v>32</v>
      </c>
      <c r="CC51" s="602"/>
      <c r="CD51" s="602"/>
      <c r="CE51" s="602"/>
      <c r="CF51" s="602"/>
      <c r="CG51" s="602"/>
      <c r="CI51" s="602" t="s">
        <v>32</v>
      </c>
      <c r="CJ51" s="602"/>
      <c r="CK51" s="602"/>
      <c r="CL51" s="602"/>
      <c r="CM51" s="602"/>
      <c r="CN51" s="602"/>
      <c r="CP51" s="602" t="s">
        <v>32</v>
      </c>
      <c r="CQ51" s="602"/>
      <c r="CR51" s="602"/>
      <c r="CS51" s="602"/>
      <c r="CT51" s="602"/>
      <c r="CU51" s="602"/>
      <c r="CW51" s="602" t="s">
        <v>32</v>
      </c>
      <c r="CX51" s="602"/>
      <c r="CY51" s="602"/>
      <c r="CZ51" s="602"/>
      <c r="DA51" s="602"/>
      <c r="DB51" s="602"/>
      <c r="DD51" s="602" t="s">
        <v>32</v>
      </c>
      <c r="DE51" s="602"/>
      <c r="DF51" s="602"/>
      <c r="DG51" s="602"/>
      <c r="DH51" s="602"/>
      <c r="DI51" s="602"/>
      <c r="DK51" s="602" t="s">
        <v>32</v>
      </c>
      <c r="DL51" s="602"/>
      <c r="DM51" s="602"/>
      <c r="DN51" s="602"/>
      <c r="DO51" s="602"/>
      <c r="DP51" s="602"/>
      <c r="DR51" s="603" t="s">
        <v>32</v>
      </c>
      <c r="DS51" s="603"/>
      <c r="DT51" s="603"/>
      <c r="DU51" s="603"/>
      <c r="DV51" s="603"/>
      <c r="DW51" s="603"/>
      <c r="DY51" s="602" t="s">
        <v>32</v>
      </c>
      <c r="DZ51" s="602"/>
      <c r="EA51" s="602"/>
      <c r="EB51" s="602"/>
      <c r="EC51" s="602"/>
      <c r="ED51" s="602"/>
      <c r="EF51" s="602" t="s">
        <v>32</v>
      </c>
      <c r="EG51" s="602"/>
      <c r="EH51" s="602"/>
      <c r="EI51" s="602"/>
      <c r="EJ51" s="602"/>
      <c r="EK51" s="602"/>
      <c r="EM51" s="602" t="s">
        <v>32</v>
      </c>
      <c r="EN51" s="602"/>
      <c r="EO51" s="602"/>
      <c r="EP51" s="602"/>
      <c r="EQ51" s="602"/>
      <c r="ER51" s="602"/>
      <c r="ET51" s="623" t="s">
        <v>32</v>
      </c>
      <c r="EU51" s="624"/>
      <c r="EV51" s="624"/>
      <c r="EW51" s="624"/>
      <c r="EX51" s="624"/>
      <c r="EY51" s="625"/>
      <c r="FA51" s="602" t="s">
        <v>32</v>
      </c>
      <c r="FB51" s="602"/>
      <c r="FC51" s="602"/>
      <c r="FD51" s="602"/>
      <c r="FE51" s="602"/>
      <c r="FF51" s="602"/>
      <c r="FH51" s="602" t="s">
        <v>32</v>
      </c>
      <c r="FI51" s="602"/>
      <c r="FJ51" s="602"/>
      <c r="FK51" s="602"/>
      <c r="FL51" s="602"/>
      <c r="FM51" s="602"/>
      <c r="FO51" s="602" t="s">
        <v>32</v>
      </c>
      <c r="FP51" s="602"/>
      <c r="FQ51" s="602"/>
      <c r="FR51" s="602"/>
      <c r="FS51" s="602"/>
      <c r="FT51" s="602"/>
    </row>
    <row r="52" spans="1:176" x14ac:dyDescent="0.3">
      <c r="A52" s="8"/>
      <c r="B52" s="4" t="s">
        <v>35</v>
      </c>
      <c r="C52" s="4" t="s">
        <v>36</v>
      </c>
      <c r="D52" s="4" t="s">
        <v>27</v>
      </c>
      <c r="E52" s="4" t="s">
        <v>3</v>
      </c>
      <c r="F52" s="4" t="s">
        <v>4</v>
      </c>
      <c r="G52" s="4" t="s">
        <v>5</v>
      </c>
      <c r="H52" s="4" t="s">
        <v>6</v>
      </c>
      <c r="J52" s="21" t="s">
        <v>26</v>
      </c>
      <c r="K52" s="21" t="s">
        <v>12</v>
      </c>
      <c r="L52" s="21" t="s">
        <v>13</v>
      </c>
      <c r="M52" s="21" t="s">
        <v>14</v>
      </c>
      <c r="N52" s="21" t="s">
        <v>15</v>
      </c>
      <c r="O52" s="21" t="s">
        <v>16</v>
      </c>
      <c r="Q52" s="135" t="s">
        <v>26</v>
      </c>
      <c r="R52" s="135" t="s">
        <v>12</v>
      </c>
      <c r="S52" s="135" t="s">
        <v>13</v>
      </c>
      <c r="T52" s="135" t="s">
        <v>14</v>
      </c>
      <c r="U52" s="135" t="s">
        <v>15</v>
      </c>
      <c r="V52" s="135" t="s">
        <v>16</v>
      </c>
      <c r="X52" s="154" t="s">
        <v>26</v>
      </c>
      <c r="Y52" s="154" t="s">
        <v>12</v>
      </c>
      <c r="Z52" s="154" t="s">
        <v>13</v>
      </c>
      <c r="AA52" s="154" t="s">
        <v>14</v>
      </c>
      <c r="AB52" s="154" t="s">
        <v>15</v>
      </c>
      <c r="AC52" s="154" t="s">
        <v>16</v>
      </c>
      <c r="AE52" s="21" t="s">
        <v>26</v>
      </c>
      <c r="AF52" s="21" t="s">
        <v>12</v>
      </c>
      <c r="AG52" s="21" t="s">
        <v>13</v>
      </c>
      <c r="AH52" s="21" t="s">
        <v>14</v>
      </c>
      <c r="AI52" s="21" t="s">
        <v>15</v>
      </c>
      <c r="AJ52" s="21" t="s">
        <v>16</v>
      </c>
      <c r="AL52" s="21" t="s">
        <v>26</v>
      </c>
      <c r="AM52" s="21" t="s">
        <v>12</v>
      </c>
      <c r="AN52" s="21" t="s">
        <v>13</v>
      </c>
      <c r="AO52" s="21" t="s">
        <v>14</v>
      </c>
      <c r="AP52" s="21" t="s">
        <v>15</v>
      </c>
      <c r="AQ52" s="21" t="s">
        <v>16</v>
      </c>
      <c r="AS52" s="21" t="s">
        <v>26</v>
      </c>
      <c r="AT52" s="21" t="s">
        <v>12</v>
      </c>
      <c r="AU52" s="21" t="s">
        <v>13</v>
      </c>
      <c r="AV52" s="21" t="s">
        <v>14</v>
      </c>
      <c r="AW52" s="21" t="s">
        <v>15</v>
      </c>
      <c r="AX52" s="21" t="s">
        <v>16</v>
      </c>
      <c r="AZ52" s="21" t="s">
        <v>26</v>
      </c>
      <c r="BA52" s="21" t="s">
        <v>12</v>
      </c>
      <c r="BB52" s="21" t="s">
        <v>13</v>
      </c>
      <c r="BC52" s="21" t="s">
        <v>14</v>
      </c>
      <c r="BD52" s="21" t="s">
        <v>15</v>
      </c>
      <c r="BE52" s="21" t="s">
        <v>16</v>
      </c>
      <c r="BG52" s="21" t="s">
        <v>26</v>
      </c>
      <c r="BH52" s="21" t="s">
        <v>12</v>
      </c>
      <c r="BI52" s="21" t="s">
        <v>13</v>
      </c>
      <c r="BJ52" s="21" t="s">
        <v>14</v>
      </c>
      <c r="BK52" s="21" t="s">
        <v>15</v>
      </c>
      <c r="BL52" s="21" t="s">
        <v>16</v>
      </c>
      <c r="BN52" s="142" t="s">
        <v>26</v>
      </c>
      <c r="BO52" s="142" t="s">
        <v>12</v>
      </c>
      <c r="BP52" s="142" t="s">
        <v>13</v>
      </c>
      <c r="BQ52" s="142" t="s">
        <v>14</v>
      </c>
      <c r="BR52" s="142" t="s">
        <v>15</v>
      </c>
      <c r="BS52" s="142" t="s">
        <v>16</v>
      </c>
      <c r="BU52" s="216" t="s">
        <v>26</v>
      </c>
      <c r="BV52" s="216" t="s">
        <v>12</v>
      </c>
      <c r="BW52" s="216" t="s">
        <v>13</v>
      </c>
      <c r="BX52" s="216" t="s">
        <v>14</v>
      </c>
      <c r="BY52" s="216" t="s">
        <v>15</v>
      </c>
      <c r="BZ52" s="216" t="s">
        <v>16</v>
      </c>
      <c r="CB52" s="235" t="s">
        <v>26</v>
      </c>
      <c r="CC52" s="235" t="s">
        <v>12</v>
      </c>
      <c r="CD52" s="235" t="s">
        <v>13</v>
      </c>
      <c r="CE52" s="235" t="s">
        <v>14</v>
      </c>
      <c r="CF52" s="235" t="s">
        <v>15</v>
      </c>
      <c r="CG52" s="235" t="s">
        <v>16</v>
      </c>
      <c r="CI52" s="295" t="s">
        <v>26</v>
      </c>
      <c r="CJ52" s="295" t="s">
        <v>12</v>
      </c>
      <c r="CK52" s="295" t="s">
        <v>13</v>
      </c>
      <c r="CL52" s="295" t="s">
        <v>14</v>
      </c>
      <c r="CM52" s="295" t="s">
        <v>15</v>
      </c>
      <c r="CN52" s="295" t="s">
        <v>16</v>
      </c>
      <c r="CP52" s="21" t="s">
        <v>26</v>
      </c>
      <c r="CQ52" s="21" t="s">
        <v>12</v>
      </c>
      <c r="CR52" s="21" t="s">
        <v>13</v>
      </c>
      <c r="CS52" s="21" t="s">
        <v>14</v>
      </c>
      <c r="CT52" s="21" t="s">
        <v>15</v>
      </c>
      <c r="CU52" s="21" t="s">
        <v>16</v>
      </c>
      <c r="CW52" s="321" t="s">
        <v>26</v>
      </c>
      <c r="CX52" s="321" t="s">
        <v>12</v>
      </c>
      <c r="CY52" s="321" t="s">
        <v>13</v>
      </c>
      <c r="CZ52" s="321" t="s">
        <v>14</v>
      </c>
      <c r="DA52" s="321" t="s">
        <v>15</v>
      </c>
      <c r="DB52" s="321" t="s">
        <v>16</v>
      </c>
      <c r="DD52" s="334" t="s">
        <v>26</v>
      </c>
      <c r="DE52" s="334" t="s">
        <v>12</v>
      </c>
      <c r="DF52" s="334" t="s">
        <v>13</v>
      </c>
      <c r="DG52" s="334" t="s">
        <v>14</v>
      </c>
      <c r="DH52" s="334" t="s">
        <v>15</v>
      </c>
      <c r="DI52" s="334" t="s">
        <v>16</v>
      </c>
      <c r="DK52" s="21" t="s">
        <v>26</v>
      </c>
      <c r="DL52" s="21" t="s">
        <v>12</v>
      </c>
      <c r="DM52" s="21" t="s">
        <v>13</v>
      </c>
      <c r="DN52" s="21" t="s">
        <v>14</v>
      </c>
      <c r="DO52" s="21" t="s">
        <v>15</v>
      </c>
      <c r="DP52" s="21" t="s">
        <v>16</v>
      </c>
      <c r="DR52" s="107" t="s">
        <v>26</v>
      </c>
      <c r="DS52" s="107" t="s">
        <v>12</v>
      </c>
      <c r="DT52" s="107" t="s">
        <v>13</v>
      </c>
      <c r="DU52" s="107" t="s">
        <v>14</v>
      </c>
      <c r="DV52" s="107" t="s">
        <v>15</v>
      </c>
      <c r="DW52" s="107" t="s">
        <v>16</v>
      </c>
      <c r="DY52" s="409" t="s">
        <v>26</v>
      </c>
      <c r="DZ52" s="409" t="s">
        <v>12</v>
      </c>
      <c r="EA52" s="409" t="s">
        <v>13</v>
      </c>
      <c r="EB52" s="409" t="s">
        <v>14</v>
      </c>
      <c r="EC52" s="409" t="s">
        <v>15</v>
      </c>
      <c r="ED52" s="409" t="s">
        <v>16</v>
      </c>
      <c r="EF52" s="455" t="s">
        <v>26</v>
      </c>
      <c r="EG52" s="455" t="s">
        <v>12</v>
      </c>
      <c r="EH52" s="455" t="s">
        <v>13</v>
      </c>
      <c r="EI52" s="455" t="s">
        <v>14</v>
      </c>
      <c r="EJ52" s="455" t="s">
        <v>15</v>
      </c>
      <c r="EK52" s="455" t="s">
        <v>16</v>
      </c>
      <c r="EM52" s="21" t="s">
        <v>26</v>
      </c>
      <c r="EN52" s="21" t="s">
        <v>12</v>
      </c>
      <c r="EO52" s="21" t="s">
        <v>13</v>
      </c>
      <c r="EP52" s="21" t="s">
        <v>14</v>
      </c>
      <c r="EQ52" s="21" t="s">
        <v>15</v>
      </c>
      <c r="ER52" s="21" t="s">
        <v>16</v>
      </c>
      <c r="ET52" s="504" t="s">
        <v>26</v>
      </c>
      <c r="EU52" s="504" t="s">
        <v>12</v>
      </c>
      <c r="EV52" s="504" t="s">
        <v>13</v>
      </c>
      <c r="EW52" s="504" t="s">
        <v>14</v>
      </c>
      <c r="EX52" s="504" t="s">
        <v>15</v>
      </c>
      <c r="EY52" s="504" t="s">
        <v>16</v>
      </c>
      <c r="FA52" s="520" t="s">
        <v>26</v>
      </c>
      <c r="FB52" s="520" t="s">
        <v>12</v>
      </c>
      <c r="FC52" s="520" t="s">
        <v>13</v>
      </c>
      <c r="FD52" s="520" t="s">
        <v>14</v>
      </c>
      <c r="FE52" s="520" t="s">
        <v>15</v>
      </c>
      <c r="FF52" s="520" t="s">
        <v>16</v>
      </c>
      <c r="FH52" s="534" t="s">
        <v>26</v>
      </c>
      <c r="FI52" s="534" t="s">
        <v>12</v>
      </c>
      <c r="FJ52" s="534" t="s">
        <v>13</v>
      </c>
      <c r="FK52" s="534" t="s">
        <v>14</v>
      </c>
      <c r="FL52" s="534" t="s">
        <v>15</v>
      </c>
      <c r="FM52" s="534" t="s">
        <v>16</v>
      </c>
      <c r="FO52" s="567" t="s">
        <v>26</v>
      </c>
      <c r="FP52" s="567" t="s">
        <v>12</v>
      </c>
      <c r="FQ52" s="567" t="s">
        <v>13</v>
      </c>
      <c r="FR52" s="567" t="s">
        <v>14</v>
      </c>
      <c r="FS52" s="567" t="s">
        <v>15</v>
      </c>
      <c r="FT52" s="567" t="s">
        <v>16</v>
      </c>
    </row>
    <row r="53" spans="1:176" x14ac:dyDescent="0.3">
      <c r="A53" s="609" t="s">
        <v>9</v>
      </c>
      <c r="B53" s="2"/>
      <c r="C53" s="2"/>
      <c r="D53" s="2"/>
      <c r="E53" s="2">
        <v>2</v>
      </c>
      <c r="F53" s="2"/>
      <c r="G53" s="2"/>
      <c r="H53" s="2"/>
      <c r="J53" s="37">
        <f>(SMALL((Q53,X53,AE53,AL53,AS53,AZ53,BG53,BN53,BU53,CB53,CI53,CP53,CW53,DD53,DK53,DR53,DY53,EF53,EM53,ET53,FA53,FH53,FO53),5)+SMALL((Q53,X53,AE53,AL53,AS53,AZ53,BG53,BN53,BU53,CB53,CI53,CP53,CW53,DD53,DK53,DR53,DY53,EF53,EM53,ET53,FA53,FH53,FO53),6)+SMALL((Q53,X53,AE53,AL53,AS53,AZ53,BG53,BN53,BU53,CB53,CI53,CP53,CW53,DD53,DK53,DR53,DY53,EF53,EM53,ET53,FA53,FH53,FO53),7))/3</f>
        <v>1</v>
      </c>
      <c r="K53" s="37">
        <f>(SMALL((R53,Y53,AF53,AM53,AT53,BA53,BH53,BO53,BV53,CC53,CJ53,CQ53,CX53,DE53,DL53,DS53,DZ53,EG53,EN53,EU53,FB53,FI53,FP53),5)+SMALL((R53,Y53,AF53,AM53,AT53,BA53,BH53,BO53,BV53,CC53,CJ53,CQ53,CX53,DE53,DL53,DS53,DZ53,EG53,EN53,EU53,FB53,FI53,FP53),6)+SMALL((R53,Y53,AF53,AM53,AT53,BA53,BH53,BO53,BV53,CC53,CJ53,CQ53,CX53,DE53,DL53,DS53,DZ53,EG53,EN53,EU53,FB53,FI53,FP53),7))/3</f>
        <v>1.5250000000000001</v>
      </c>
      <c r="L53" s="37">
        <f>(SMALL((S53,Z53,AG53,AN53,AU53,BB53,BI53,BP53,BW53,CD53,CK53,CR53,CY53,DF53,DM53,DT53,EA53,EH53,EO53,EV53,FC53,FJ53,FQ53),5)+SMALL((S53,Z53,AG53,AN53,AU53,BB53,BI53,BP53,BW53,CD53,CK53,CR53,CY53,DF53,DM53,DT53,EA53,EH53,EO53,EV53,FC53,FJ53,FQ53),6)+SMALL((S53,Z53,AG53,AN53,AU53,BB53,BI53,BP53,BW53,CD53,CK53,CR53,CY53,DF53,DM53,DT53,EA53,EH53,EO53,EV53,FC53,FJ53,FQ53),7))/3</f>
        <v>2.2966666666666664</v>
      </c>
      <c r="M53" s="37">
        <f>(SMALL((T53,AA53,AH53,AO53,AV53,BC53,BJ53,BQ53,BX53,CE53,CL53,CS53,CZ53,DG53,DN53,DU53,EB53,EI53,EP53,EW53,FD53,FK53,FR53),5)+SMALL((T53,AA53,AH53,AO53,AV53,BC53,BJ53,BQ53,BX53,CE53,CL53,CS53,CZ53,DG53,DN53,DU53,EB53,EI53,EP53,EW53,FD53,FK53,FR53),6)+SMALL((T53,AA53,AH53,AO53,AV53,BC53,BJ53,BQ53,BX53,CE53,CL53,CS53,CZ53,DG53,DN53,DU53,EB53,EI53,EP53,EW53,FD53,FK53,FR53),7))/3</f>
        <v>3.25</v>
      </c>
      <c r="N53" s="37">
        <f>(SMALL((U53,AB53,AI53,AP53,AW53,BD53,BK53,BR53,BY53,CF53,CM53,CT53,DA53,DH53,DO53,DV53,EC53,EJ53,EQ53,EX53,FE53,FL53,FS53),5)+SMALL((U53,AB53,AI53,AP53,AW53,BD53,BK53,BR53,BY53,CF53,CM53,CT53,DA53,DH53,DO53,DV53,EC53,EJ53,EQ53,EX53,FE53,FL53,FS53),6)+SMALL((U53,AB53,AI53,AP53,AW53,BD53,BK53,BR53,BY53,CF53,CM53,CT53,DA53,DH53,DO53,DV53,EC53,EJ53,EQ53,EX53,FE53,FL53,FS53),7))/3</f>
        <v>5.333333333333333</v>
      </c>
      <c r="O53" s="37">
        <f>(SMALL((V53,AC53,AJ53,AQ53,AX53,BE53,BL53,BS53,BZ53,CG53,CN53,CU53,DB53,DI53,DP53,DW53,ED53,EK53,ER53,EY53,FF53,FM53,FT53),5)+SMALL((V53,AC53,AJ53,AQ53,AX53,BE53,BL53,BS53,BZ53,CG53,CN53,CU53,DB53,DI53,DP53,DW53,ED53,EK53,ER53,EY53,FF53,FM53,FT53),6)+SMALL((V53,AC53,AJ53,AQ53,AX53,BE53,BL53,BS53,BZ53,CG53,CN53,CU53,DB53,DI53,DP53,DW53,ED53,EK53,ER53,EY53,FF53,FM53,FT53),7))/3</f>
        <v>7.666666666666667</v>
      </c>
      <c r="Q53" s="596">
        <v>0.2</v>
      </c>
      <c r="R53" s="596">
        <v>0.6</v>
      </c>
      <c r="S53" s="596">
        <v>0.8</v>
      </c>
      <c r="T53" s="596">
        <v>1</v>
      </c>
      <c r="U53" s="596">
        <v>2</v>
      </c>
      <c r="V53" s="596">
        <v>4</v>
      </c>
      <c r="X53" s="593">
        <v>1</v>
      </c>
      <c r="Y53" s="593">
        <v>1</v>
      </c>
      <c r="Z53" s="593">
        <v>1.5</v>
      </c>
      <c r="AA53" s="593">
        <v>2</v>
      </c>
      <c r="AB53" s="593">
        <v>4</v>
      </c>
      <c r="AC53" s="593">
        <v>6</v>
      </c>
      <c r="AE53" s="37"/>
      <c r="AF53" s="37"/>
      <c r="AG53" s="37"/>
      <c r="AH53" s="37"/>
      <c r="AI53" s="37"/>
      <c r="AJ53" s="37"/>
      <c r="AL53" s="37">
        <v>1.25</v>
      </c>
      <c r="AM53" s="37">
        <v>1.875</v>
      </c>
      <c r="AN53" s="37">
        <v>2.5</v>
      </c>
      <c r="AO53" s="37">
        <v>3.75</v>
      </c>
      <c r="AP53" s="37">
        <v>7.5</v>
      </c>
      <c r="AQ53" s="37">
        <v>15</v>
      </c>
      <c r="AS53" s="37">
        <v>1</v>
      </c>
      <c r="AT53" s="37">
        <v>3</v>
      </c>
      <c r="AU53" s="37">
        <v>5</v>
      </c>
      <c r="AV53" s="37">
        <v>7</v>
      </c>
      <c r="AW53" s="37">
        <v>9</v>
      </c>
      <c r="AX53" s="37">
        <v>15</v>
      </c>
      <c r="AZ53" s="596">
        <v>2</v>
      </c>
      <c r="BA53" s="596">
        <v>3</v>
      </c>
      <c r="BB53" s="596">
        <v>4</v>
      </c>
      <c r="BC53" s="596">
        <v>5</v>
      </c>
      <c r="BD53" s="596">
        <v>8</v>
      </c>
      <c r="BE53" s="596">
        <v>12</v>
      </c>
      <c r="BG53" s="37">
        <v>1</v>
      </c>
      <c r="BH53" s="37">
        <v>2</v>
      </c>
      <c r="BI53" s="37">
        <v>3</v>
      </c>
      <c r="BJ53" s="37">
        <v>5</v>
      </c>
      <c r="BK53" s="37">
        <v>8</v>
      </c>
      <c r="BL53" s="37">
        <v>12</v>
      </c>
      <c r="BN53" s="145">
        <v>2</v>
      </c>
      <c r="BO53" s="145">
        <v>3</v>
      </c>
      <c r="BP53" s="145">
        <v>4</v>
      </c>
      <c r="BQ53" s="145">
        <v>6</v>
      </c>
      <c r="BR53" s="145">
        <v>10</v>
      </c>
      <c r="BS53" s="145">
        <v>15</v>
      </c>
      <c r="BU53" s="217">
        <v>2</v>
      </c>
      <c r="BV53" s="217">
        <v>4</v>
      </c>
      <c r="BW53" s="217">
        <v>7</v>
      </c>
      <c r="BX53" s="217">
        <v>10</v>
      </c>
      <c r="BY53" s="217">
        <v>15</v>
      </c>
      <c r="BZ53" s="217"/>
      <c r="CB53" s="237">
        <v>0.75</v>
      </c>
      <c r="CC53" s="237">
        <v>0.75</v>
      </c>
      <c r="CD53" s="237">
        <v>1</v>
      </c>
      <c r="CE53" s="237">
        <v>1.5</v>
      </c>
      <c r="CF53" s="237">
        <v>3</v>
      </c>
      <c r="CG53" s="237">
        <v>6</v>
      </c>
      <c r="CI53" s="297">
        <v>3</v>
      </c>
      <c r="CJ53" s="297">
        <v>4</v>
      </c>
      <c r="CK53" s="297">
        <v>6</v>
      </c>
      <c r="CL53" s="297">
        <v>8</v>
      </c>
      <c r="CM53" s="297">
        <v>12</v>
      </c>
      <c r="CN53" s="297">
        <v>15</v>
      </c>
      <c r="CP53" s="37"/>
      <c r="CQ53" s="37"/>
      <c r="CR53" s="37"/>
      <c r="CS53" s="37"/>
      <c r="CT53" s="37"/>
      <c r="CU53" s="37"/>
      <c r="CW53" s="325">
        <v>1</v>
      </c>
      <c r="CX53" s="325">
        <v>2.5</v>
      </c>
      <c r="CY53" s="323">
        <v>4</v>
      </c>
      <c r="CZ53" s="323">
        <v>6</v>
      </c>
      <c r="DA53" s="323">
        <v>10</v>
      </c>
      <c r="DB53" s="323">
        <v>15</v>
      </c>
      <c r="DD53" s="335">
        <v>1.5</v>
      </c>
      <c r="DE53" s="335">
        <v>5</v>
      </c>
      <c r="DF53" s="335">
        <v>7</v>
      </c>
      <c r="DG53" s="335">
        <v>9</v>
      </c>
      <c r="DH53" s="335">
        <v>15</v>
      </c>
      <c r="DI53" s="335">
        <v>25</v>
      </c>
      <c r="DK53" s="37">
        <v>1</v>
      </c>
      <c r="DL53" s="37">
        <v>1.7</v>
      </c>
      <c r="DM53" s="37">
        <v>2.8899999999999997</v>
      </c>
      <c r="DN53" s="37">
        <v>4.9129999999999994</v>
      </c>
      <c r="DO53" s="37">
        <v>8.3520999999999983</v>
      </c>
      <c r="DP53" s="37">
        <v>14.198569999999997</v>
      </c>
      <c r="DR53" s="400">
        <v>1.5</v>
      </c>
      <c r="DS53" s="400">
        <v>2.25</v>
      </c>
      <c r="DT53" s="400">
        <v>3</v>
      </c>
      <c r="DU53" s="400">
        <v>4.5</v>
      </c>
      <c r="DV53" s="400">
        <v>6</v>
      </c>
      <c r="DW53" s="400">
        <v>9</v>
      </c>
      <c r="DY53" s="411">
        <v>1</v>
      </c>
      <c r="DZ53" s="411">
        <v>2</v>
      </c>
      <c r="EA53" s="411">
        <v>3</v>
      </c>
      <c r="EB53" s="411">
        <v>4</v>
      </c>
      <c r="EC53" s="411">
        <v>5</v>
      </c>
      <c r="ED53" s="411">
        <v>5</v>
      </c>
      <c r="EF53" s="457">
        <v>1</v>
      </c>
      <c r="EG53" s="457">
        <v>2</v>
      </c>
      <c r="EH53" s="457">
        <v>3</v>
      </c>
      <c r="EI53" s="457">
        <v>4</v>
      </c>
      <c r="EJ53" s="457">
        <v>6</v>
      </c>
      <c r="EK53" s="457">
        <v>12</v>
      </c>
      <c r="EM53" s="597">
        <v>2</v>
      </c>
      <c r="EN53" s="597">
        <v>5</v>
      </c>
      <c r="EO53" s="597">
        <v>8</v>
      </c>
      <c r="EP53" s="597">
        <v>18</v>
      </c>
      <c r="EQ53" s="597">
        <v>36</v>
      </c>
      <c r="ER53" s="597">
        <v>72</v>
      </c>
      <c r="ET53" s="506">
        <v>1</v>
      </c>
      <c r="EU53" s="506">
        <v>1</v>
      </c>
      <c r="EV53" s="506">
        <v>1</v>
      </c>
      <c r="EW53" s="506">
        <v>2</v>
      </c>
      <c r="EX53" s="506">
        <v>3</v>
      </c>
      <c r="EY53" s="506">
        <v>6</v>
      </c>
      <c r="FA53" s="596">
        <v>0.2</v>
      </c>
      <c r="FB53" s="596">
        <v>0.5</v>
      </c>
      <c r="FC53" s="596">
        <v>1</v>
      </c>
      <c r="FD53" s="596">
        <v>2</v>
      </c>
      <c r="FE53" s="596">
        <v>5</v>
      </c>
      <c r="FF53" s="596">
        <v>10</v>
      </c>
      <c r="FH53" s="596">
        <v>1</v>
      </c>
      <c r="FI53" s="596">
        <v>2</v>
      </c>
      <c r="FJ53" s="596">
        <v>3</v>
      </c>
      <c r="FK53" s="596">
        <v>4</v>
      </c>
      <c r="FL53" s="596">
        <v>6</v>
      </c>
      <c r="FM53" s="596">
        <v>8</v>
      </c>
      <c r="FO53" s="597">
        <v>0.5</v>
      </c>
      <c r="FP53" s="597">
        <v>6</v>
      </c>
      <c r="FQ53" s="597">
        <v>12</v>
      </c>
      <c r="FR53" s="597">
        <v>27</v>
      </c>
      <c r="FS53" s="570"/>
      <c r="FT53" s="570"/>
    </row>
    <row r="54" spans="1:176" x14ac:dyDescent="0.3">
      <c r="A54" s="610"/>
      <c r="B54" s="3"/>
      <c r="C54" s="3"/>
      <c r="D54" s="3"/>
      <c r="E54" s="3"/>
      <c r="F54" s="3">
        <v>2</v>
      </c>
      <c r="G54" s="3"/>
      <c r="H54" s="3"/>
      <c r="J54" s="38">
        <f>(SMALL((Q54,X54,AE54,AL54,AS54,AZ54,BG54,BN54,BU54,CB54,CI54,CP54,CW54,DD54,DK54,DR54,DY54,EF54,EM54,ET54,FA54,FH54,FO54),5)+SMALL((Q54,X54,AE54,AL54,AS54,AZ54,BG54,BN54,BU54,CB54,CI54,CP54,CW54,DD54,DK54,DR54,DY54,EF54,EM54,ET54,FA54,FH54,FO54),6)+SMALL((Q54,X54,AE54,AL54,AS54,AZ54,BG54,BN54,BU54,CB54,CI54,CP54,CW54,DD54,DK54,DR54,DY54,EF54,EM54,ET54,FA54,FH54,FO54),7))/3</f>
        <v>1</v>
      </c>
      <c r="K54" s="38">
        <f>(SMALL((R54,Y54,AF54,AM54,AT54,BA54,BH54,BO54,BV54,CC54,CJ54,CQ54,CX54,DE54,DL54,DS54,DZ54,EG54,EN54,EU54,FB54,FI54,FP54),5)+SMALL((R54,Y54,AF54,AM54,AT54,BA54,BH54,BO54,BV54,CC54,CJ54,CQ54,CX54,DE54,DL54,DS54,DZ54,EG54,EN54,EU54,FB54,FI54,FP54),6)+SMALL((R54,Y54,AF54,AM54,AT54,BA54,BH54,BO54,BV54,CC54,CJ54,CQ54,CX54,DE54,DL54,DS54,DZ54,EG54,EN54,EU54,FB54,FI54,FP54),7))/3</f>
        <v>1.4566666666666668</v>
      </c>
      <c r="L54" s="38">
        <f>(SMALL((S54,Z54,AG54,AN54,AU54,BB54,BI54,BP54,BW54,CD54,CK54,CR54,CY54,DF54,DM54,DT54,EA54,EH54,EO54,EV54,FC54,FJ54,FQ54),5)+SMALL((S54,Z54,AG54,AN54,AU54,BB54,BI54,BP54,BW54,CD54,CK54,CR54,CY54,DF54,DM54,DT54,EA54,EH54,EO54,EV54,FC54,FJ54,FQ54),6)+SMALL((S54,Z54,AG54,AN54,AU54,BB54,BI54,BP54,BW54,CD54,CK54,CR54,CY54,DF54,DM54,DT54,EA54,EH54,EO54,EV54,FC54,FJ54,FQ54),7))/3</f>
        <v>2.3333333333333335</v>
      </c>
      <c r="M54" s="38">
        <f>(SMALL((T54,AA54,AH54,AO54,AV54,BC54,BJ54,BQ54,BX54,CE54,CL54,CS54,CZ54,DG54,DN54,DU54,EB54,EI54,EP54,EW54,FD54,FK54,FR54),5)+SMALL((T54,AA54,AH54,AO54,AV54,BC54,BJ54,BQ54,BX54,CE54,CL54,CS54,CZ54,DG54,DN54,DU54,EB54,EI54,EP54,EW54,FD54,FK54,FR54),6)+SMALL((T54,AA54,AH54,AO54,AV54,BC54,BJ54,BQ54,BX54,CE54,CL54,CS54,CZ54,DG54,DN54,DU54,EB54,EI54,EP54,EW54,FD54,FK54,FR54),7))/3</f>
        <v>3.3333333333333335</v>
      </c>
      <c r="N54" s="38">
        <f>(SMALL((U54,AB54,AI54,AP54,AW54,BD54,BK54,BR54,BY54,CF54,CM54,CT54,DA54,DH54,DO54,DV54,EC54,EJ54,EQ54,EX54,FE54,FL54,FS54),5)+SMALL((U54,AB54,AI54,AP54,AW54,BD54,BK54,BR54,BY54,CF54,CM54,CT54,DA54,DH54,DO54,DV54,EC54,EJ54,EQ54,EX54,FE54,FL54,FS54),6)+SMALL((U54,AB54,AI54,AP54,AW54,BD54,BK54,BR54,BY54,CF54,CM54,CT54,DA54,DH54,DO54,DV54,EC54,EJ54,EQ54,EX54,FE54,FL54,FS54),7))/3</f>
        <v>5.666666666666667</v>
      </c>
      <c r="O54" s="38">
        <f>(SMALL((V54,AC54,AJ54,AQ54,AX54,BE54,BL54,BS54,BZ54,CG54,CN54,CU54,DB54,DI54,DP54,DW54,ED54,EK54,ER54,EY54,FF54,FM54,FT54),5)+SMALL((V54,AC54,AJ54,AQ54,AX54,BE54,BL54,BS54,BZ54,CG54,CN54,CU54,DB54,DI54,DP54,DW54,ED54,EK54,ER54,EY54,FF54,FM54,FT54),6)+SMALL((V54,AC54,AJ54,AQ54,AX54,BE54,BL54,BS54,BZ54,CG54,CN54,CU54,DB54,DI54,DP54,DW54,ED54,EK54,ER54,EY54,FF54,FM54,FT54),7))/3</f>
        <v>8.3333333333333339</v>
      </c>
      <c r="Q54" s="596">
        <v>0.2</v>
      </c>
      <c r="R54" s="596">
        <v>0.6</v>
      </c>
      <c r="S54" s="596">
        <v>0.8</v>
      </c>
      <c r="T54" s="596">
        <v>1</v>
      </c>
      <c r="U54" s="596">
        <v>2</v>
      </c>
      <c r="V54" s="596">
        <v>4</v>
      </c>
      <c r="X54" s="592">
        <v>1</v>
      </c>
      <c r="Y54" s="592">
        <v>1</v>
      </c>
      <c r="Z54" s="592">
        <v>2</v>
      </c>
      <c r="AA54" s="592">
        <v>3</v>
      </c>
      <c r="AB54" s="592">
        <v>5</v>
      </c>
      <c r="AC54" s="592">
        <v>6</v>
      </c>
      <c r="AE54" s="38"/>
      <c r="AF54" s="38"/>
      <c r="AG54" s="38"/>
      <c r="AH54" s="38"/>
      <c r="AI54" s="38"/>
      <c r="AJ54" s="38"/>
      <c r="AL54" s="38">
        <v>1</v>
      </c>
      <c r="AM54" s="38">
        <v>1.5</v>
      </c>
      <c r="AN54" s="38">
        <v>2</v>
      </c>
      <c r="AO54" s="38">
        <v>3</v>
      </c>
      <c r="AP54" s="38">
        <v>6</v>
      </c>
      <c r="AQ54" s="38">
        <v>12</v>
      </c>
      <c r="AS54" s="38">
        <v>1</v>
      </c>
      <c r="AT54" s="38">
        <v>2</v>
      </c>
      <c r="AU54" s="38">
        <v>4</v>
      </c>
      <c r="AV54" s="38">
        <v>6</v>
      </c>
      <c r="AW54" s="38">
        <v>8</v>
      </c>
      <c r="AX54" s="38">
        <v>15</v>
      </c>
      <c r="AZ54" s="596">
        <v>2</v>
      </c>
      <c r="BA54" s="596">
        <v>3</v>
      </c>
      <c r="BB54" s="596">
        <v>4</v>
      </c>
      <c r="BC54" s="596">
        <v>5</v>
      </c>
      <c r="BD54" s="596">
        <v>8</v>
      </c>
      <c r="BE54" s="596">
        <v>12</v>
      </c>
      <c r="BG54" s="38">
        <v>1</v>
      </c>
      <c r="BH54" s="38">
        <v>2</v>
      </c>
      <c r="BI54" s="38">
        <v>3</v>
      </c>
      <c r="BJ54" s="38">
        <v>5</v>
      </c>
      <c r="BK54" s="38">
        <v>8</v>
      </c>
      <c r="BL54" s="38">
        <v>12</v>
      </c>
      <c r="BN54" s="146">
        <v>2</v>
      </c>
      <c r="BO54" s="146">
        <v>3</v>
      </c>
      <c r="BP54" s="146">
        <v>4</v>
      </c>
      <c r="BQ54" s="146">
        <v>6</v>
      </c>
      <c r="BR54" s="146">
        <v>10</v>
      </c>
      <c r="BS54" s="146">
        <v>15</v>
      </c>
      <c r="BU54" s="218">
        <v>2</v>
      </c>
      <c r="BV54" s="218">
        <v>4</v>
      </c>
      <c r="BW54" s="218">
        <v>7</v>
      </c>
      <c r="BX54" s="218">
        <v>10</v>
      </c>
      <c r="BY54" s="218">
        <v>15</v>
      </c>
      <c r="BZ54" s="218"/>
      <c r="CB54" s="238">
        <v>0.75</v>
      </c>
      <c r="CC54" s="238">
        <v>0.75</v>
      </c>
      <c r="CD54" s="238">
        <v>1</v>
      </c>
      <c r="CE54" s="238">
        <v>1.5</v>
      </c>
      <c r="CF54" s="238">
        <v>3</v>
      </c>
      <c r="CG54" s="238">
        <v>4</v>
      </c>
      <c r="CI54" s="298">
        <v>3</v>
      </c>
      <c r="CJ54" s="298">
        <v>4</v>
      </c>
      <c r="CK54" s="298">
        <v>7</v>
      </c>
      <c r="CL54" s="298">
        <v>10</v>
      </c>
      <c r="CM54" s="298">
        <v>15</v>
      </c>
      <c r="CN54" s="298">
        <v>20</v>
      </c>
      <c r="CP54" s="38"/>
      <c r="CQ54" s="38"/>
      <c r="CR54" s="38"/>
      <c r="CS54" s="38"/>
      <c r="CT54" s="38"/>
      <c r="CU54" s="38"/>
      <c r="CW54" s="326">
        <v>1</v>
      </c>
      <c r="CX54" s="326">
        <v>2.5</v>
      </c>
      <c r="CY54" s="324">
        <v>4</v>
      </c>
      <c r="CZ54" s="324">
        <v>6</v>
      </c>
      <c r="DA54" s="324">
        <v>10</v>
      </c>
      <c r="DB54" s="324">
        <v>15</v>
      </c>
      <c r="DD54" s="336">
        <v>1.5</v>
      </c>
      <c r="DE54" s="336">
        <v>5</v>
      </c>
      <c r="DF54" s="336">
        <v>7</v>
      </c>
      <c r="DG54" s="336">
        <v>9</v>
      </c>
      <c r="DH54" s="336">
        <v>15</v>
      </c>
      <c r="DI54" s="336">
        <v>25</v>
      </c>
      <c r="DK54" s="38">
        <v>1.1000000000000001</v>
      </c>
      <c r="DL54" s="38">
        <v>1.87</v>
      </c>
      <c r="DM54" s="38">
        <v>3.1789999999999998</v>
      </c>
      <c r="DN54" s="38">
        <v>5.4043000000000001</v>
      </c>
      <c r="DO54" s="38">
        <v>9.1873099999999983</v>
      </c>
      <c r="DP54" s="38">
        <v>15.618426999999997</v>
      </c>
      <c r="DR54" s="401">
        <v>1.5</v>
      </c>
      <c r="DS54" s="401">
        <v>2.25</v>
      </c>
      <c r="DT54" s="401">
        <v>3</v>
      </c>
      <c r="DU54" s="401">
        <v>4.5</v>
      </c>
      <c r="DV54" s="401">
        <v>6</v>
      </c>
      <c r="DW54" s="401">
        <v>9</v>
      </c>
      <c r="DY54" s="412">
        <v>1</v>
      </c>
      <c r="DZ54" s="412">
        <v>2</v>
      </c>
      <c r="EA54" s="412">
        <v>3</v>
      </c>
      <c r="EB54" s="412">
        <v>4</v>
      </c>
      <c r="EC54" s="412">
        <v>6</v>
      </c>
      <c r="ED54" s="412">
        <v>8</v>
      </c>
      <c r="EF54" s="458">
        <v>1</v>
      </c>
      <c r="EG54" s="458">
        <v>2</v>
      </c>
      <c r="EH54" s="458">
        <v>3</v>
      </c>
      <c r="EI54" s="458">
        <v>4</v>
      </c>
      <c r="EJ54" s="458">
        <v>6</v>
      </c>
      <c r="EK54" s="458">
        <v>12</v>
      </c>
      <c r="EM54" s="597">
        <v>2</v>
      </c>
      <c r="EN54" s="597">
        <v>5</v>
      </c>
      <c r="EO54" s="597">
        <v>10</v>
      </c>
      <c r="EP54" s="597">
        <v>20</v>
      </c>
      <c r="EQ54" s="597">
        <v>40</v>
      </c>
      <c r="ER54" s="597">
        <v>80</v>
      </c>
      <c r="ET54" s="507">
        <v>1</v>
      </c>
      <c r="EU54" s="507">
        <v>1</v>
      </c>
      <c r="EV54" s="507">
        <v>1</v>
      </c>
      <c r="EW54" s="507">
        <v>2</v>
      </c>
      <c r="EX54" s="507">
        <v>3</v>
      </c>
      <c r="EY54" s="507">
        <v>6</v>
      </c>
      <c r="FA54" s="596">
        <v>0.2</v>
      </c>
      <c r="FB54" s="596">
        <v>0.5</v>
      </c>
      <c r="FC54" s="596">
        <v>1</v>
      </c>
      <c r="FD54" s="596">
        <v>2</v>
      </c>
      <c r="FE54" s="596">
        <v>5</v>
      </c>
      <c r="FF54" s="596">
        <v>10</v>
      </c>
      <c r="FH54" s="596">
        <v>1</v>
      </c>
      <c r="FI54" s="596">
        <v>2</v>
      </c>
      <c r="FJ54" s="596">
        <v>3</v>
      </c>
      <c r="FK54" s="596">
        <v>4</v>
      </c>
      <c r="FL54" s="596">
        <v>6</v>
      </c>
      <c r="FM54" s="596">
        <v>8</v>
      </c>
      <c r="FO54" s="597">
        <v>0.5</v>
      </c>
      <c r="FP54" s="597">
        <v>6</v>
      </c>
      <c r="FQ54" s="597">
        <v>12</v>
      </c>
      <c r="FR54" s="597">
        <v>27</v>
      </c>
      <c r="FS54" s="570"/>
      <c r="FT54" s="570"/>
    </row>
    <row r="55" spans="1:176" x14ac:dyDescent="0.3">
      <c r="A55" s="610"/>
      <c r="B55" s="2"/>
      <c r="C55" s="2"/>
      <c r="D55" s="2"/>
      <c r="E55" s="2"/>
      <c r="F55" s="2"/>
      <c r="G55" s="2">
        <v>2</v>
      </c>
      <c r="H55" s="2"/>
      <c r="J55" s="37">
        <f>(SMALL((Q55,X55,AE55,AL55,AS55,AZ55,BG55,BN55,BU55,CB55,CI55,CP55,CW55,DD55,DK55,DR55,DY55,EF55,EM55,ET55,FA55,FH55,FO55),5)+SMALL((Q55,X55,AE55,AL55,AS55,AZ55,BG55,BN55,BU55,CB55,CI55,CP55,CW55,DD55,DK55,DR55,DY55,EF55,EM55,ET55,FA55,FH55,FO55),6)+SMALL((Q55,X55,AE55,AL55,AS55,AZ55,BG55,BN55,BU55,CB55,CI55,CP55,CW55,DD55,DK55,DR55,DY55,EF55,EM55,ET55,FA55,FH55,FO55),7))/3</f>
        <v>1</v>
      </c>
      <c r="K55" s="37">
        <f>(SMALL((R55,Y55,AF55,AM55,AT55,BA55,BH55,BO55,BV55,CC55,CJ55,CQ55,CX55,DE55,DL55,DS55,DZ55,EG55,EN55,EU55,FB55,FI55,FP55),5)+SMALL((R55,Y55,AF55,AM55,AT55,BA55,BH55,BO55,BV55,CC55,CJ55,CQ55,CX55,DE55,DL55,DS55,DZ55,EG55,EN55,EU55,FB55,FI55,FP55),6)+SMALL((R55,Y55,AF55,AM55,AT55,BA55,BH55,BO55,BV55,CC55,CJ55,CQ55,CX55,DE55,DL55,DS55,DZ55,EG55,EN55,EU55,FB55,FI55,FP55),7))/3</f>
        <v>1.5</v>
      </c>
      <c r="L55" s="37">
        <f>(SMALL((S55,Z55,AG55,AN55,AU55,BB55,BI55,BP55,BW55,CD55,CK55,CR55,CY55,DF55,DM55,DT55,EA55,EH55,EO55,EV55,FC55,FJ55,FQ55),5)+SMALL((S55,Z55,AG55,AN55,AU55,BB55,BI55,BP55,BW55,CD55,CK55,CR55,CY55,DF55,DM55,DT55,EA55,EH55,EO55,EV55,FC55,FJ55,FQ55),6)+SMALL((S55,Z55,AG55,AN55,AU55,BB55,BI55,BP55,BW55,CD55,CK55,CR55,CY55,DF55,DM55,DT55,EA55,EH55,EO55,EV55,FC55,FJ55,FQ55),7))/3</f>
        <v>2.6666666666666665</v>
      </c>
      <c r="M55" s="37">
        <f>(SMALL((T55,AA55,AH55,AO55,AV55,BC55,BJ55,BQ55,BX55,CE55,CL55,CS55,CZ55,DG55,DN55,DU55,EB55,EI55,EP55,EW55,FD55,FK55,FR55),5)+SMALL((T55,AA55,AH55,AO55,AV55,BC55,BJ55,BQ55,BX55,CE55,CL55,CS55,CZ55,DG55,DN55,DU55,EB55,EI55,EP55,EW55,FD55,FK55,FR55),6)+SMALL((T55,AA55,AH55,AO55,AV55,BC55,BJ55,BQ55,BX55,CE55,CL55,CS55,CZ55,DG55,DN55,DU55,EB55,EI55,EP55,EW55,FD55,FK55,FR55),7))/3</f>
        <v>3.6666666666666665</v>
      </c>
      <c r="N55" s="37">
        <f>(SMALL((U55,AB55,AI55,AP55,AW55,BD55,BK55,BR55,BY55,CF55,CM55,CT55,DA55,DH55,DO55,DV55,EC55,EJ55,EQ55,EX55,FE55,FL55,FS55),5)+SMALL((U55,AB55,AI55,AP55,AW55,BD55,BK55,BR55,BY55,CF55,CM55,CT55,DA55,DH55,DO55,DV55,EC55,EJ55,EQ55,EX55,FE55,FL55,FS55),6)+SMALL((U55,AB55,AI55,AP55,AW55,BD55,BK55,BR55,BY55,CF55,CM55,CT55,DA55,DH55,DO55,DV55,EC55,EJ55,EQ55,EX55,FE55,FL55,FS55),7))/3</f>
        <v>6</v>
      </c>
      <c r="O55" s="37">
        <f>(SMALL((V55,AC55,AJ55,AQ55,AX55,BE55,BL55,BS55,BZ55,CG55,CN55,CU55,DB55,DI55,DP55,DW55,ED55,EK55,ER55,EY55,FF55,FM55,FT55),5)+SMALL((V55,AC55,AJ55,AQ55,AX55,BE55,BL55,BS55,BZ55,CG55,CN55,CU55,DB55,DI55,DP55,DW55,ED55,EK55,ER55,EY55,FF55,FM55,FT55),6)+SMALL((V55,AC55,AJ55,AQ55,AX55,BE55,BL55,BS55,BZ55,CG55,CN55,CU55,DB55,DI55,DP55,DW55,ED55,EK55,ER55,EY55,FF55,FM55,FT55),7))/3</f>
        <v>9.3333333333333339</v>
      </c>
      <c r="Q55" s="596">
        <v>0.2</v>
      </c>
      <c r="R55" s="596">
        <v>0.6</v>
      </c>
      <c r="S55" s="596">
        <v>0.8</v>
      </c>
      <c r="T55" s="596">
        <v>1</v>
      </c>
      <c r="U55" s="596">
        <v>2</v>
      </c>
      <c r="V55" s="596">
        <v>4</v>
      </c>
      <c r="X55" s="593">
        <v>1</v>
      </c>
      <c r="Y55" s="593">
        <v>1</v>
      </c>
      <c r="Z55" s="593">
        <v>3</v>
      </c>
      <c r="AA55" s="593">
        <v>4</v>
      </c>
      <c r="AB55" s="593">
        <v>6</v>
      </c>
      <c r="AC55" s="593">
        <v>8</v>
      </c>
      <c r="AE55" s="37"/>
      <c r="AF55" s="37"/>
      <c r="AG55" s="37"/>
      <c r="AH55" s="37"/>
      <c r="AI55" s="37"/>
      <c r="AJ55" s="37"/>
      <c r="AL55" s="37">
        <v>1</v>
      </c>
      <c r="AM55" s="37">
        <v>1.5</v>
      </c>
      <c r="AN55" s="37">
        <v>2</v>
      </c>
      <c r="AO55" s="37">
        <v>3</v>
      </c>
      <c r="AP55" s="37">
        <v>6</v>
      </c>
      <c r="AQ55" s="37">
        <v>12</v>
      </c>
      <c r="AS55" s="37">
        <v>1</v>
      </c>
      <c r="AT55" s="37">
        <v>2</v>
      </c>
      <c r="AU55" s="37">
        <v>4</v>
      </c>
      <c r="AV55" s="37">
        <v>6</v>
      </c>
      <c r="AW55" s="37">
        <v>8</v>
      </c>
      <c r="AX55" s="37">
        <v>15</v>
      </c>
      <c r="AZ55" s="596">
        <v>2</v>
      </c>
      <c r="BA55" s="596">
        <v>3</v>
      </c>
      <c r="BB55" s="596">
        <v>4</v>
      </c>
      <c r="BC55" s="596">
        <v>5</v>
      </c>
      <c r="BD55" s="596">
        <v>8</v>
      </c>
      <c r="BE55" s="596">
        <v>12</v>
      </c>
      <c r="BG55" s="37">
        <v>2</v>
      </c>
      <c r="BH55" s="37">
        <v>3</v>
      </c>
      <c r="BI55" s="37">
        <v>4</v>
      </c>
      <c r="BJ55" s="37">
        <v>7</v>
      </c>
      <c r="BK55" s="37">
        <v>10</v>
      </c>
      <c r="BL55" s="37">
        <v>15</v>
      </c>
      <c r="BN55" s="145">
        <v>2</v>
      </c>
      <c r="BO55" s="145">
        <v>3</v>
      </c>
      <c r="BP55" s="145">
        <v>4</v>
      </c>
      <c r="BQ55" s="145">
        <v>6</v>
      </c>
      <c r="BR55" s="145">
        <v>10</v>
      </c>
      <c r="BS55" s="145">
        <v>15</v>
      </c>
      <c r="BU55" s="217">
        <v>2</v>
      </c>
      <c r="BV55" s="217">
        <v>4</v>
      </c>
      <c r="BW55" s="217">
        <v>7</v>
      </c>
      <c r="BX55" s="217">
        <v>10</v>
      </c>
      <c r="BY55" s="217">
        <v>15</v>
      </c>
      <c r="BZ55" s="217"/>
      <c r="CB55" s="237">
        <v>0.75</v>
      </c>
      <c r="CC55" s="237">
        <v>0.75</v>
      </c>
      <c r="CD55" s="237">
        <v>1</v>
      </c>
      <c r="CE55" s="237">
        <v>1.5</v>
      </c>
      <c r="CF55" s="237">
        <v>3</v>
      </c>
      <c r="CG55" s="237">
        <v>4</v>
      </c>
      <c r="CI55" s="297">
        <v>3</v>
      </c>
      <c r="CJ55" s="297">
        <v>4</v>
      </c>
      <c r="CK55" s="297">
        <v>8</v>
      </c>
      <c r="CL55" s="297">
        <v>12</v>
      </c>
      <c r="CM55" s="297">
        <v>20</v>
      </c>
      <c r="CN55" s="297">
        <v>30</v>
      </c>
      <c r="CP55" s="37"/>
      <c r="CQ55" s="37"/>
      <c r="CR55" s="37"/>
      <c r="CS55" s="37"/>
      <c r="CT55" s="37"/>
      <c r="CU55" s="37"/>
      <c r="CW55" s="325">
        <v>1</v>
      </c>
      <c r="CX55" s="325">
        <v>2.5</v>
      </c>
      <c r="CY55" s="323">
        <v>4</v>
      </c>
      <c r="CZ55" s="323">
        <v>6</v>
      </c>
      <c r="DA55" s="323">
        <v>10</v>
      </c>
      <c r="DB55" s="323">
        <v>15</v>
      </c>
      <c r="DD55" s="335">
        <v>1.5</v>
      </c>
      <c r="DE55" s="335">
        <v>5</v>
      </c>
      <c r="DF55" s="335">
        <v>7</v>
      </c>
      <c r="DG55" s="335">
        <v>9</v>
      </c>
      <c r="DH55" s="335">
        <v>15</v>
      </c>
      <c r="DI55" s="335">
        <v>25</v>
      </c>
      <c r="DK55" s="37">
        <v>1.2100000000000002</v>
      </c>
      <c r="DL55" s="37">
        <v>2.0570000000000004</v>
      </c>
      <c r="DM55" s="37">
        <v>3.4969000000000001</v>
      </c>
      <c r="DN55" s="37">
        <v>5.9447300000000007</v>
      </c>
      <c r="DO55" s="37">
        <v>10.106040999999999</v>
      </c>
      <c r="DP55" s="37">
        <v>17.180269699999997</v>
      </c>
      <c r="DR55" s="400">
        <v>2.25</v>
      </c>
      <c r="DS55" s="400">
        <v>3</v>
      </c>
      <c r="DT55" s="400">
        <v>4.5</v>
      </c>
      <c r="DU55" s="400">
        <v>6</v>
      </c>
      <c r="DV55" s="400">
        <v>7.5</v>
      </c>
      <c r="DW55" s="400">
        <v>10.5</v>
      </c>
      <c r="DY55" s="411">
        <v>1</v>
      </c>
      <c r="DZ55" s="411">
        <v>2</v>
      </c>
      <c r="EA55" s="411">
        <v>3</v>
      </c>
      <c r="EB55" s="411">
        <v>5</v>
      </c>
      <c r="EC55" s="411">
        <v>7</v>
      </c>
      <c r="ED55" s="411">
        <v>10</v>
      </c>
      <c r="EF55" s="457">
        <v>1</v>
      </c>
      <c r="EG55" s="457">
        <v>2</v>
      </c>
      <c r="EH55" s="457">
        <v>3</v>
      </c>
      <c r="EI55" s="457">
        <v>4</v>
      </c>
      <c r="EJ55" s="457">
        <v>6</v>
      </c>
      <c r="EK55" s="457">
        <v>12</v>
      </c>
      <c r="EM55" s="597">
        <v>2</v>
      </c>
      <c r="EN55" s="597">
        <v>5</v>
      </c>
      <c r="EO55" s="597">
        <v>10</v>
      </c>
      <c r="EP55" s="597">
        <v>20</v>
      </c>
      <c r="EQ55" s="597">
        <v>40</v>
      </c>
      <c r="ER55" s="597">
        <v>80</v>
      </c>
      <c r="ET55" s="506">
        <v>1</v>
      </c>
      <c r="EU55" s="506">
        <v>1</v>
      </c>
      <c r="EV55" s="506">
        <v>1</v>
      </c>
      <c r="EW55" s="506">
        <v>2</v>
      </c>
      <c r="EX55" s="506">
        <v>3</v>
      </c>
      <c r="EY55" s="506">
        <v>6</v>
      </c>
      <c r="FA55" s="596">
        <v>0.2</v>
      </c>
      <c r="FB55" s="596">
        <v>0.5</v>
      </c>
      <c r="FC55" s="596">
        <v>1</v>
      </c>
      <c r="FD55" s="596">
        <v>2</v>
      </c>
      <c r="FE55" s="596">
        <v>5</v>
      </c>
      <c r="FF55" s="596">
        <v>10</v>
      </c>
      <c r="FH55" s="596">
        <v>1</v>
      </c>
      <c r="FI55" s="596">
        <v>2</v>
      </c>
      <c r="FJ55" s="596">
        <v>3</v>
      </c>
      <c r="FK55" s="596">
        <v>4</v>
      </c>
      <c r="FL55" s="596">
        <v>6</v>
      </c>
      <c r="FM55" s="596">
        <v>8</v>
      </c>
      <c r="FO55" s="597">
        <v>0.75</v>
      </c>
      <c r="FP55" s="597">
        <v>9</v>
      </c>
      <c r="FQ55" s="597">
        <v>18</v>
      </c>
      <c r="FR55" s="597">
        <v>40.5</v>
      </c>
      <c r="FS55" s="570"/>
      <c r="FT55" s="570"/>
    </row>
    <row r="56" spans="1:176" x14ac:dyDescent="0.3">
      <c r="A56" s="610"/>
      <c r="B56" s="3"/>
      <c r="C56" s="3"/>
      <c r="D56" s="3"/>
      <c r="E56" s="3"/>
      <c r="F56" s="3"/>
      <c r="G56" s="3"/>
      <c r="H56" s="3">
        <v>2</v>
      </c>
      <c r="J56" s="38">
        <f>(SMALL((Q56,X56,AE56,AL56,AS56,AZ56,BG56,BN56,BU56,CB56,CI56,CP56,CW56,DD56,DK56,DR56,DY56,EF56,EM56,ET56,FA56,FH56,FO56),5)+SMALL((Q56,X56,AE56,AL56,AS56,AZ56,BG56,BN56,BU56,CB56,CI56,CP56,CW56,DD56,DK56,DR56,DY56,EF56,EM56,ET56,FA56,FH56,FO56),6)+SMALL((Q56,X56,AE56,AL56,AS56,AZ56,BG56,BN56,BU56,CB56,CI56,CP56,CW56,DD56,DK56,DR56,DY56,EF56,EM56,ET56,FA56,FH56,FO56),7))/3</f>
        <v>1</v>
      </c>
      <c r="K56" s="38">
        <f>(SMALL((R56,Y56,AF56,AM56,AT56,BA56,BH56,BO56,BV56,CC56,CJ56,CQ56,CX56,DE56,DL56,DS56,DZ56,EG56,EN56,EU56,FB56,FI56,FP56),5)+SMALL((R56,Y56,AF56,AM56,AT56,BA56,BH56,BO56,BV56,CC56,CJ56,CQ56,CX56,DE56,DL56,DS56,DZ56,EG56,EN56,EU56,FB56,FI56,FP56),6)+SMALL((R56,Y56,AF56,AM56,AT56,BA56,BH56,BO56,BV56,CC56,CJ56,CQ56,CX56,DE56,DL56,DS56,DZ56,EG56,EN56,EU56,FB56,FI56,FP56),7))/3</f>
        <v>2</v>
      </c>
      <c r="L56" s="38">
        <f>(SMALL((S56,Z56,AG56,AN56,AU56,BB56,BI56,BP56,BW56,CD56,CK56,CR56,CY56,DF56,DM56,DT56,EA56,EH56,EO56,EV56,FC56,FJ56,FQ56),5)+SMALL((S56,Z56,AG56,AN56,AU56,BB56,BI56,BP56,BW56,CD56,CK56,CR56,CY56,DF56,DM56,DT56,EA56,EH56,EO56,EV56,FC56,FJ56,FQ56),6)+SMALL((S56,Z56,AG56,AN56,AU56,BB56,BI56,BP56,BW56,CD56,CK56,CR56,CY56,DF56,DM56,DT56,EA56,EH56,EO56,EV56,FC56,FJ56,FQ56),7))/3</f>
        <v>3.2821966666666671</v>
      </c>
      <c r="M56" s="38">
        <f>(SMALL((T56,AA56,AH56,AO56,AV56,BC56,BJ56,BQ56,BX56,CE56,CL56,CS56,CZ56,DG56,DN56,DU56,EB56,EI56,EP56,EW56,FD56,FK56,FR56),5)+SMALL((T56,AA56,AH56,AO56,AV56,BC56,BJ56,BQ56,BX56,CE56,CL56,CS56,CZ56,DG56,DN56,DU56,EB56,EI56,EP56,EW56,FD56,FK56,FR56),6)+SMALL((T56,AA56,AH56,AO56,AV56,BC56,BJ56,BQ56,BX56,CE56,CL56,CS56,CZ56,DG56,DN56,DU56,EB56,EI56,EP56,EW56,FD56,FK56,FR56),7))/3</f>
        <v>5.333333333333333</v>
      </c>
      <c r="N56" s="38">
        <f>(SMALL((U56,AB56,AI56,AP56,AW56,BD56,BK56,BR56,BY56,CF56,CM56,CT56,DA56,DH56,DO56,DV56,EC56,EJ56,EQ56,EX56,FE56,FL56,FS56),5)+SMALL((U56,AB56,AI56,AP56,AW56,BD56,BK56,BR56,BY56,CF56,CM56,CT56,DA56,DH56,DO56,DV56,EC56,EJ56,EQ56,EX56,FE56,FL56,FS56),6)+SMALL((U56,AB56,AI56,AP56,AW56,BD56,BK56,BR56,BY56,CF56,CM56,CT56,DA56,DH56,DO56,DV56,EC56,EJ56,EQ56,EX56,FE56,FL56,FS56),7))/3</f>
        <v>7.666666666666667</v>
      </c>
      <c r="O56" s="38">
        <f>(SMALL((V56,AC56,AJ56,AQ56,AX56,BE56,BL56,BS56,BZ56,CG56,CN56,CU56,DB56,DI56,DP56,DW56,ED56,EK56,ER56,EY56,FF56,FM56,FT56),5)+SMALL((V56,AC56,AJ56,AQ56,AX56,BE56,BL56,BS56,BZ56,CG56,CN56,CU56,DB56,DI56,DP56,DW56,ED56,EK56,ER56,EY56,FF56,FM56,FT56),6)+SMALL((V56,AC56,AJ56,AQ56,AX56,BE56,BL56,BS56,BZ56,CG56,CN56,CU56,DB56,DI56,DP56,DW56,ED56,EK56,ER56,EY56,FF56,FM56,FT56),7))/3</f>
        <v>10.333333333333334</v>
      </c>
      <c r="Q56" s="596">
        <v>0.2</v>
      </c>
      <c r="R56" s="596">
        <v>0.6</v>
      </c>
      <c r="S56" s="596">
        <v>0.8</v>
      </c>
      <c r="T56" s="596">
        <v>1</v>
      </c>
      <c r="U56" s="596">
        <v>2.5</v>
      </c>
      <c r="V56" s="596">
        <v>5</v>
      </c>
      <c r="X56" s="592">
        <v>1.5</v>
      </c>
      <c r="Y56" s="592">
        <v>2</v>
      </c>
      <c r="Z56" s="592">
        <v>4</v>
      </c>
      <c r="AA56" s="592">
        <v>7</v>
      </c>
      <c r="AB56" s="592">
        <v>7</v>
      </c>
      <c r="AC56" s="592">
        <v>9</v>
      </c>
      <c r="AE56" s="38"/>
      <c r="AF56" s="38"/>
      <c r="AG56" s="38"/>
      <c r="AH56" s="38"/>
      <c r="AI56" s="38"/>
      <c r="AJ56" s="38"/>
      <c r="AL56" s="38">
        <v>1.5</v>
      </c>
      <c r="AM56" s="38">
        <v>2.25</v>
      </c>
      <c r="AN56" s="38">
        <v>3</v>
      </c>
      <c r="AO56" s="38">
        <v>4.5</v>
      </c>
      <c r="AP56" s="38">
        <v>9</v>
      </c>
      <c r="AQ56" s="38">
        <v>18</v>
      </c>
      <c r="AS56" s="38">
        <v>1</v>
      </c>
      <c r="AT56" s="38">
        <v>3</v>
      </c>
      <c r="AU56" s="38">
        <v>5</v>
      </c>
      <c r="AV56" s="38">
        <v>7</v>
      </c>
      <c r="AW56" s="38">
        <v>9</v>
      </c>
      <c r="AX56" s="38">
        <v>15</v>
      </c>
      <c r="AZ56" s="596">
        <v>2</v>
      </c>
      <c r="BA56" s="596">
        <v>4</v>
      </c>
      <c r="BB56" s="596">
        <v>5</v>
      </c>
      <c r="BC56" s="596">
        <v>6</v>
      </c>
      <c r="BD56" s="596">
        <v>9</v>
      </c>
      <c r="BE56" s="596">
        <v>13</v>
      </c>
      <c r="BG56" s="38">
        <v>3</v>
      </c>
      <c r="BH56" s="38">
        <v>4</v>
      </c>
      <c r="BI56" s="38">
        <v>5</v>
      </c>
      <c r="BJ56" s="38">
        <v>8</v>
      </c>
      <c r="BK56" s="38">
        <v>12</v>
      </c>
      <c r="BL56" s="38">
        <v>17</v>
      </c>
      <c r="BN56" s="146">
        <v>2</v>
      </c>
      <c r="BO56" s="146">
        <v>3</v>
      </c>
      <c r="BP56" s="146">
        <v>4</v>
      </c>
      <c r="BQ56" s="146">
        <v>6</v>
      </c>
      <c r="BR56" s="146">
        <v>10</v>
      </c>
      <c r="BS56" s="146">
        <v>15</v>
      </c>
      <c r="BU56" s="218">
        <v>2</v>
      </c>
      <c r="BV56" s="218">
        <v>4</v>
      </c>
      <c r="BW56" s="218">
        <v>7</v>
      </c>
      <c r="BX56" s="218">
        <v>10</v>
      </c>
      <c r="BY56" s="218">
        <v>15</v>
      </c>
      <c r="BZ56" s="218"/>
      <c r="CB56" s="238">
        <v>1.125</v>
      </c>
      <c r="CC56" s="238">
        <v>1.125</v>
      </c>
      <c r="CD56" s="238">
        <v>1.5</v>
      </c>
      <c r="CE56" s="238">
        <v>2.25</v>
      </c>
      <c r="CF56" s="238">
        <v>4.5</v>
      </c>
      <c r="CG56" s="238">
        <v>6</v>
      </c>
      <c r="CI56" s="298">
        <v>5</v>
      </c>
      <c r="CJ56" s="298">
        <v>6</v>
      </c>
      <c r="CK56" s="298">
        <v>12</v>
      </c>
      <c r="CL56" s="298">
        <v>15</v>
      </c>
      <c r="CM56" s="298">
        <v>25</v>
      </c>
      <c r="CN56" s="298">
        <v>40</v>
      </c>
      <c r="CP56" s="38"/>
      <c r="CQ56" s="38"/>
      <c r="CR56" s="38"/>
      <c r="CS56" s="38"/>
      <c r="CT56" s="38"/>
      <c r="CU56" s="38"/>
      <c r="CW56" s="326">
        <v>1</v>
      </c>
      <c r="CX56" s="326">
        <v>2.5</v>
      </c>
      <c r="CY56" s="324">
        <v>4</v>
      </c>
      <c r="CZ56" s="324">
        <v>6</v>
      </c>
      <c r="DA56" s="324">
        <v>10</v>
      </c>
      <c r="DB56" s="324">
        <v>15</v>
      </c>
      <c r="DD56" s="336">
        <v>1.5</v>
      </c>
      <c r="DE56" s="336">
        <v>5</v>
      </c>
      <c r="DF56" s="336">
        <v>7</v>
      </c>
      <c r="DG56" s="336">
        <v>9</v>
      </c>
      <c r="DH56" s="336">
        <v>15</v>
      </c>
      <c r="DI56" s="336">
        <v>25</v>
      </c>
      <c r="DK56" s="38">
        <v>1.3310000000000004</v>
      </c>
      <c r="DL56" s="38">
        <v>2.2627000000000006</v>
      </c>
      <c r="DM56" s="38">
        <v>3.8465900000000004</v>
      </c>
      <c r="DN56" s="38">
        <v>6.5392030000000014</v>
      </c>
      <c r="DO56" s="38">
        <v>11.1166451</v>
      </c>
      <c r="DP56" s="38">
        <v>18.898296669999997</v>
      </c>
      <c r="DR56" s="401">
        <v>3</v>
      </c>
      <c r="DS56" s="401">
        <v>4.5</v>
      </c>
      <c r="DT56" s="401">
        <v>7.5</v>
      </c>
      <c r="DU56" s="401">
        <v>9</v>
      </c>
      <c r="DV56" s="401">
        <v>12</v>
      </c>
      <c r="DW56" s="401">
        <v>13.5</v>
      </c>
      <c r="DY56" s="412">
        <v>1</v>
      </c>
      <c r="DZ56" s="412">
        <v>3</v>
      </c>
      <c r="EA56" s="412">
        <v>5</v>
      </c>
      <c r="EB56" s="412">
        <v>7</v>
      </c>
      <c r="EC56" s="412">
        <v>9</v>
      </c>
      <c r="ED56" s="412">
        <v>12</v>
      </c>
      <c r="EF56" s="458">
        <v>1</v>
      </c>
      <c r="EG56" s="458">
        <v>2</v>
      </c>
      <c r="EH56" s="458">
        <v>4</v>
      </c>
      <c r="EI56" s="458">
        <v>6</v>
      </c>
      <c r="EJ56" s="458">
        <v>10</v>
      </c>
      <c r="EK56" s="458">
        <v>20</v>
      </c>
      <c r="EM56" s="597">
        <v>3</v>
      </c>
      <c r="EN56" s="597">
        <v>7</v>
      </c>
      <c r="EO56" s="597">
        <v>12</v>
      </c>
      <c r="EP56" s="597">
        <v>24</v>
      </c>
      <c r="EQ56" s="597">
        <v>48</v>
      </c>
      <c r="ER56" s="597">
        <v>96</v>
      </c>
      <c r="ET56" s="507">
        <v>1</v>
      </c>
      <c r="EU56" s="507">
        <v>1</v>
      </c>
      <c r="EV56" s="507">
        <v>1</v>
      </c>
      <c r="EW56" s="507">
        <v>2</v>
      </c>
      <c r="EX56" s="507">
        <v>3</v>
      </c>
      <c r="EY56" s="507">
        <v>6</v>
      </c>
      <c r="FA56" s="596">
        <v>0.5</v>
      </c>
      <c r="FB56" s="596">
        <v>1</v>
      </c>
      <c r="FC56" s="596">
        <v>2</v>
      </c>
      <c r="FD56" s="596">
        <v>5</v>
      </c>
      <c r="FE56" s="596">
        <v>7</v>
      </c>
      <c r="FF56" s="596">
        <v>10</v>
      </c>
      <c r="FH56" s="596">
        <v>1</v>
      </c>
      <c r="FI56" s="596">
        <v>2</v>
      </c>
      <c r="FJ56" s="596">
        <v>3</v>
      </c>
      <c r="FK56" s="596">
        <v>5</v>
      </c>
      <c r="FL56" s="596">
        <v>7</v>
      </c>
      <c r="FM56" s="596">
        <v>9</v>
      </c>
      <c r="FO56" s="597">
        <v>1</v>
      </c>
      <c r="FP56" s="597">
        <v>12</v>
      </c>
      <c r="FQ56" s="597">
        <v>24</v>
      </c>
      <c r="FR56" s="597">
        <v>54</v>
      </c>
      <c r="FS56" s="570"/>
      <c r="FT56" s="570"/>
    </row>
    <row r="57" spans="1:176" x14ac:dyDescent="0.3">
      <c r="A57" s="611"/>
      <c r="B57" s="2"/>
      <c r="C57" s="2"/>
      <c r="D57" s="2"/>
      <c r="E57" s="2">
        <v>-2</v>
      </c>
      <c r="F57" s="2"/>
      <c r="G57" s="2"/>
      <c r="H57" s="2"/>
      <c r="J57" s="37">
        <f>(SMALL((Q57,X57,AE57,AL57,AS57,AZ57,BG57,BN57,BU57,CB57,CI57,CP57,CW57,DD57,DK57,DR57,DY57,EF57,EM57,ET57,FA57,FH57,FO57),5)+SMALL((Q57,X57,AE57,AL57,AS57,AZ57,BG57,BN57,BU57,CB57,CI57,CP57,CW57,DD57,DK57,DR57,DY57,EF57,EM57,ET57,FA57,FH57,FO57),6)+SMALL((Q57,X57,AE57,AL57,AS57,AZ57,BG57,BN57,BU57,CB57,CI57,CP57,CW57,DD57,DK57,DR57,DY57,EF57,EM57,ET57,FA57,FH57,FO57),7))/3</f>
        <v>1</v>
      </c>
      <c r="K57" s="37">
        <f>(SMALL((R57,Y57,AF57,AM57,AT57,BA57,BH57,BO57,BV57,CC57,CJ57,CQ57,CX57,DE57,DL57,DS57,DZ57,EG57,EN57,EU57,FB57,FI57,FP57),5)+SMALL((R57,Y57,AF57,AM57,AT57,BA57,BH57,BO57,BV57,CC57,CJ57,CQ57,CX57,DE57,DL57,DS57,DZ57,EG57,EN57,EU57,FB57,FI57,FP57),6)+SMALL((R57,Y57,AF57,AM57,AT57,BA57,BH57,BO57,BV57,CC57,CJ57,CQ57,CX57,DE57,DL57,DS57,DZ57,EG57,EN57,EU57,FB57,FI57,FP57),7))/3</f>
        <v>1.5250000000000001</v>
      </c>
      <c r="L57" s="37">
        <f>(SMALL((S57,Z57,AG57,AN57,AU57,BB57,BI57,BP57,BW57,CD57,CK57,CR57,CY57,DF57,DM57,DT57,EA57,EH57,EO57,EV57,FC57,FJ57,FQ57),5)+SMALL((S57,Z57,AG57,AN57,AU57,BB57,BI57,BP57,BW57,CD57,CK57,CR57,CY57,DF57,DM57,DT57,EA57,EH57,EO57,EV57,FC57,FJ57,FQ57),6)+SMALL((S57,Z57,AG57,AN57,AU57,BB57,BI57,BP57,BW57,CD57,CK57,CR57,CY57,DF57,DM57,DT57,EA57,EH57,EO57,EV57,FC57,FJ57,FQ57),7))/3</f>
        <v>2.2966666666666664</v>
      </c>
      <c r="M57" s="37">
        <f>(SMALL((T57,AA57,AH57,AO57,AV57,BC57,BJ57,BQ57,BX57,CE57,CL57,CS57,CZ57,DG57,DN57,DU57,EB57,EI57,EP57,EW57,FD57,FK57,FR57),5)+SMALL((T57,AA57,AH57,AO57,AV57,BC57,BJ57,BQ57,BX57,CE57,CL57,CS57,CZ57,DG57,DN57,DU57,EB57,EI57,EP57,EW57,FD57,FK57,FR57),6)+SMALL((T57,AA57,AH57,AO57,AV57,BC57,BJ57,BQ57,BX57,CE57,CL57,CS57,CZ57,DG57,DN57,DU57,EB57,EI57,EP57,EW57,FD57,FK57,FR57),7))/3</f>
        <v>3.25</v>
      </c>
      <c r="N57" s="37">
        <f>(SMALL((U57,AB57,AI57,AP57,AW57,BD57,BK57,BR57,BY57,CF57,CM57,CT57,DA57,DH57,DO57,DV57,EC57,EJ57,EQ57,EX57,FE57,FL57,FS57),5)+SMALL((U57,AB57,AI57,AP57,AW57,BD57,BK57,BR57,BY57,CF57,CM57,CT57,DA57,DH57,DO57,DV57,EC57,EJ57,EQ57,EX57,FE57,FL57,FS57),6)+SMALL((U57,AB57,AI57,AP57,AW57,BD57,BK57,BR57,BY57,CF57,CM57,CT57,DA57,DH57,DO57,DV57,EC57,EJ57,EQ57,EX57,FE57,FL57,FS57),7))/3</f>
        <v>5.666666666666667</v>
      </c>
      <c r="O57" s="37">
        <f>(SMALL((V57,AC57,AJ57,AQ57,AX57,BE57,BL57,BS57,BZ57,CG57,CN57,CU57,DB57,DI57,DP57,DW57,ED57,EK57,ER57,EY57,FF57,FM57,FT57),5)+SMALL((V57,AC57,AJ57,AQ57,AX57,BE57,BL57,BS57,BZ57,CG57,CN57,CU57,DB57,DI57,DP57,DW57,ED57,EK57,ER57,EY57,FF57,FM57,FT57),6)+SMALL((V57,AC57,AJ57,AQ57,AX57,BE57,BL57,BS57,BZ57,CG57,CN57,CU57,DB57,DI57,DP57,DW57,ED57,EK57,ER57,EY57,FF57,FM57,FT57),7))/3</f>
        <v>9</v>
      </c>
      <c r="Q57" s="596">
        <v>0.2</v>
      </c>
      <c r="R57" s="596">
        <v>0.6</v>
      </c>
      <c r="S57" s="596">
        <v>0.8</v>
      </c>
      <c r="T57" s="596">
        <v>1</v>
      </c>
      <c r="U57" s="596">
        <v>2</v>
      </c>
      <c r="V57" s="596">
        <v>4</v>
      </c>
      <c r="X57" s="593">
        <v>1</v>
      </c>
      <c r="Y57" s="593">
        <v>1</v>
      </c>
      <c r="Z57" s="593">
        <v>1.5</v>
      </c>
      <c r="AA57" s="593">
        <v>2</v>
      </c>
      <c r="AB57" s="593">
        <v>8</v>
      </c>
      <c r="AC57" s="593">
        <v>10</v>
      </c>
      <c r="AE57" s="37"/>
      <c r="AF57" s="37"/>
      <c r="AG57" s="37"/>
      <c r="AH57" s="37"/>
      <c r="AI57" s="37"/>
      <c r="AJ57" s="37"/>
      <c r="AL57" s="37">
        <v>1.25</v>
      </c>
      <c r="AM57" s="37">
        <v>1.875</v>
      </c>
      <c r="AN57" s="37">
        <v>2.5</v>
      </c>
      <c r="AO57" s="37">
        <v>3.75</v>
      </c>
      <c r="AP57" s="37">
        <v>7.5</v>
      </c>
      <c r="AQ57" s="37">
        <v>15</v>
      </c>
      <c r="AS57" s="37">
        <v>1</v>
      </c>
      <c r="AT57" s="37">
        <v>3</v>
      </c>
      <c r="AU57" s="37">
        <v>5</v>
      </c>
      <c r="AV57" s="37">
        <v>7</v>
      </c>
      <c r="AW57" s="37">
        <v>9</v>
      </c>
      <c r="AX57" s="37">
        <v>15</v>
      </c>
      <c r="AZ57" s="596">
        <v>2</v>
      </c>
      <c r="BA57" s="596">
        <v>3</v>
      </c>
      <c r="BB57" s="596">
        <v>4</v>
      </c>
      <c r="BC57" s="596">
        <v>5</v>
      </c>
      <c r="BD57" s="596">
        <v>8</v>
      </c>
      <c r="BE57" s="596">
        <v>12</v>
      </c>
      <c r="BG57" s="37">
        <v>1</v>
      </c>
      <c r="BH57" s="37">
        <v>2</v>
      </c>
      <c r="BI57" s="37">
        <v>3</v>
      </c>
      <c r="BJ57" s="37">
        <v>5</v>
      </c>
      <c r="BK57" s="37">
        <v>8</v>
      </c>
      <c r="BL57" s="37">
        <v>12</v>
      </c>
      <c r="BN57" s="145">
        <v>2</v>
      </c>
      <c r="BO57" s="145">
        <v>3</v>
      </c>
      <c r="BP57" s="145">
        <v>4</v>
      </c>
      <c r="BQ57" s="145">
        <v>6</v>
      </c>
      <c r="BR57" s="145">
        <v>10</v>
      </c>
      <c r="BS57" s="145">
        <v>15</v>
      </c>
      <c r="BU57" s="217">
        <v>2</v>
      </c>
      <c r="BV57" s="217">
        <v>4</v>
      </c>
      <c r="BW57" s="217">
        <v>7</v>
      </c>
      <c r="BX57" s="217">
        <v>10</v>
      </c>
      <c r="BY57" s="217">
        <v>15</v>
      </c>
      <c r="BZ57" s="217"/>
      <c r="CB57" s="237">
        <v>0.75</v>
      </c>
      <c r="CC57" s="237">
        <v>0.75</v>
      </c>
      <c r="CD57" s="237">
        <v>1</v>
      </c>
      <c r="CE57" s="237">
        <v>1.5</v>
      </c>
      <c r="CF57" s="237">
        <v>3</v>
      </c>
      <c r="CG57" s="237">
        <v>4</v>
      </c>
      <c r="CI57" s="297">
        <v>3</v>
      </c>
      <c r="CJ57" s="297">
        <v>4</v>
      </c>
      <c r="CK57" s="297">
        <v>6</v>
      </c>
      <c r="CL57" s="297">
        <v>8</v>
      </c>
      <c r="CM57" s="297">
        <v>12</v>
      </c>
      <c r="CN57" s="297">
        <v>15</v>
      </c>
      <c r="CP57" s="37"/>
      <c r="CQ57" s="37"/>
      <c r="CR57" s="37"/>
      <c r="CS57" s="37"/>
      <c r="CT57" s="37"/>
      <c r="CU57" s="37"/>
      <c r="CW57" s="325">
        <v>1</v>
      </c>
      <c r="CX57" s="325">
        <v>2.5</v>
      </c>
      <c r="CY57" s="323">
        <v>4</v>
      </c>
      <c r="CZ57" s="323">
        <v>6</v>
      </c>
      <c r="DA57" s="323">
        <v>10</v>
      </c>
      <c r="DB57" s="323">
        <v>15</v>
      </c>
      <c r="DD57" s="335">
        <v>1.5</v>
      </c>
      <c r="DE57" s="335">
        <v>5</v>
      </c>
      <c r="DF57" s="335">
        <v>7</v>
      </c>
      <c r="DG57" s="335">
        <v>9</v>
      </c>
      <c r="DH57" s="335">
        <v>15</v>
      </c>
      <c r="DI57" s="335">
        <v>25</v>
      </c>
      <c r="DK57" s="37">
        <v>1</v>
      </c>
      <c r="DL57" s="37">
        <v>1.7</v>
      </c>
      <c r="DM57" s="37">
        <v>2.8899999999999997</v>
      </c>
      <c r="DN57" s="37">
        <v>4.9129999999999994</v>
      </c>
      <c r="DO57" s="37">
        <v>8.3520999999999983</v>
      </c>
      <c r="DP57" s="37">
        <v>14.198569999999997</v>
      </c>
      <c r="DR57" s="400">
        <v>1.5</v>
      </c>
      <c r="DS57" s="400">
        <v>2.25</v>
      </c>
      <c r="DT57" s="400">
        <v>3</v>
      </c>
      <c r="DU57" s="400">
        <v>4.5</v>
      </c>
      <c r="DV57" s="400">
        <v>6</v>
      </c>
      <c r="DW57" s="400">
        <v>9</v>
      </c>
      <c r="DY57" s="411">
        <v>1</v>
      </c>
      <c r="DZ57" s="411">
        <v>2</v>
      </c>
      <c r="EA57" s="411">
        <v>3</v>
      </c>
      <c r="EB57" s="411">
        <v>4</v>
      </c>
      <c r="EC57" s="411">
        <v>5</v>
      </c>
      <c r="ED57" s="411">
        <v>5</v>
      </c>
      <c r="EF57" s="457">
        <v>1</v>
      </c>
      <c r="EG57" s="457">
        <v>2</v>
      </c>
      <c r="EH57" s="457">
        <v>3</v>
      </c>
      <c r="EI57" s="457">
        <v>4</v>
      </c>
      <c r="EJ57" s="457">
        <v>6</v>
      </c>
      <c r="EK57" s="457">
        <v>12</v>
      </c>
      <c r="EM57" s="597">
        <v>2</v>
      </c>
      <c r="EN57" s="597">
        <v>5</v>
      </c>
      <c r="EO57" s="597">
        <v>8</v>
      </c>
      <c r="EP57" s="597">
        <v>18</v>
      </c>
      <c r="EQ57" s="597">
        <v>36</v>
      </c>
      <c r="ER57" s="597">
        <v>72</v>
      </c>
      <c r="ET57" s="506">
        <v>1</v>
      </c>
      <c r="EU57" s="506">
        <v>1</v>
      </c>
      <c r="EV57" s="506">
        <v>1</v>
      </c>
      <c r="EW57" s="506">
        <v>2</v>
      </c>
      <c r="EX57" s="506">
        <v>3</v>
      </c>
      <c r="EY57" s="506">
        <v>6</v>
      </c>
      <c r="FA57" s="596">
        <v>0.2</v>
      </c>
      <c r="FB57" s="596">
        <v>0.5</v>
      </c>
      <c r="FC57" s="596">
        <v>1</v>
      </c>
      <c r="FD57" s="596">
        <v>2</v>
      </c>
      <c r="FE57" s="596">
        <v>5</v>
      </c>
      <c r="FF57" s="596">
        <v>10</v>
      </c>
      <c r="FH57" s="596">
        <v>1</v>
      </c>
      <c r="FI57" s="596">
        <v>2</v>
      </c>
      <c r="FJ57" s="596">
        <v>3</v>
      </c>
      <c r="FK57" s="596">
        <v>4</v>
      </c>
      <c r="FL57" s="596">
        <v>6</v>
      </c>
      <c r="FM57" s="596">
        <v>8</v>
      </c>
      <c r="FO57" s="597">
        <v>0.5</v>
      </c>
      <c r="FP57" s="597">
        <v>6</v>
      </c>
      <c r="FQ57" s="597">
        <v>12</v>
      </c>
      <c r="FR57" s="597">
        <v>27</v>
      </c>
      <c r="FS57" s="570"/>
      <c r="FT57" s="570"/>
    </row>
    <row r="58" spans="1:176" x14ac:dyDescent="0.3">
      <c r="A58" s="611"/>
      <c r="B58" s="3"/>
      <c r="C58" s="3"/>
      <c r="D58" s="3"/>
      <c r="E58" s="3"/>
      <c r="F58" s="3">
        <v>-2</v>
      </c>
      <c r="G58" s="3"/>
      <c r="H58" s="3"/>
      <c r="J58" s="38">
        <f>(SMALL((Q58,X58,AE58,AL58,AS58,AZ58,BG58,BN58,BU58,CB58,CI58,CP58,CW58,DD58,DK58,DR58,DY58,EF58,EM58,ET58,FA58,FH58,FO58),5)+SMALL((Q58,X58,AE58,AL58,AS58,AZ58,BG58,BN58,BU58,CB58,CI58,CP58,CW58,DD58,DK58,DR58,DY58,EF58,EM58,ET58,FA58,FH58,FO58),6)+SMALL((Q58,X58,AE58,AL58,AS58,AZ58,BG58,BN58,BU58,CB58,CI58,CP58,CW58,DD58,DK58,DR58,DY58,EF58,EM58,ET58,FA58,FH58,FO58),7))/3</f>
        <v>1</v>
      </c>
      <c r="K58" s="38">
        <f>(SMALL((R58,Y58,AF58,AM58,AT58,BA58,BH58,BO58,BV58,CC58,CJ58,CQ58,CX58,DE58,DL58,DS58,DZ58,EG58,EN58,EU58,FB58,FI58,FP58),5)+SMALL((R58,Y58,AF58,AM58,AT58,BA58,BH58,BO58,BV58,CC58,CJ58,CQ58,CX58,DE58,DL58,DS58,DZ58,EG58,EN58,EU58,FB58,FI58,FP58),6)+SMALL((R58,Y58,AF58,AM58,AT58,BA58,BH58,BO58,BV58,CC58,CJ58,CQ58,CX58,DE58,DL58,DS58,DZ58,EG58,EN58,EU58,FB58,FI58,FP58),7))/3</f>
        <v>1.4566666666666668</v>
      </c>
      <c r="L58" s="38">
        <f>(SMALL((S58,Z58,AG58,AN58,AU58,BB58,BI58,BP58,BW58,CD58,CK58,CR58,CY58,DF58,DM58,DT58,EA58,EH58,EO58,EV58,FC58,FJ58,FQ58),5)+SMALL((S58,Z58,AG58,AN58,AU58,BB58,BI58,BP58,BW58,CD58,CK58,CR58,CY58,DF58,DM58,DT58,EA58,EH58,EO58,EV58,FC58,FJ58,FQ58),6)+SMALL((S58,Z58,AG58,AN58,AU58,BB58,BI58,BP58,BW58,CD58,CK58,CR58,CY58,DF58,DM58,DT58,EA58,EH58,EO58,EV58,FC58,FJ58,FQ58),7))/3</f>
        <v>2.3333333333333335</v>
      </c>
      <c r="M58" s="38">
        <f>(SMALL((T58,AA58,AH58,AO58,AV58,BC58,BJ58,BQ58,BX58,CE58,CL58,CS58,CZ58,DG58,DN58,DU58,EB58,EI58,EP58,EW58,FD58,FK58,FR58),5)+SMALL((T58,AA58,AH58,AO58,AV58,BC58,BJ58,BQ58,BX58,CE58,CL58,CS58,CZ58,DG58,DN58,DU58,EB58,EI58,EP58,EW58,FD58,FK58,FR58),6)+SMALL((T58,AA58,AH58,AO58,AV58,BC58,BJ58,BQ58,BX58,CE58,CL58,CS58,CZ58,DG58,DN58,DU58,EB58,EI58,EP58,EW58,FD58,FK58,FR58),7))/3</f>
        <v>3.3333333333333335</v>
      </c>
      <c r="N58" s="38">
        <f>(SMALL((U58,AB58,AI58,AP58,AW58,BD58,BK58,BR58,BY58,CF58,CM58,CT58,DA58,DH58,DO58,DV58,EC58,EJ58,EQ58,EX58,FE58,FL58,FS58),5)+SMALL((U58,AB58,AI58,AP58,AW58,BD58,BK58,BR58,BY58,CF58,CM58,CT58,DA58,DH58,DO58,DV58,EC58,EJ58,EQ58,EX58,FE58,FL58,FS58),6)+SMALL((U58,AB58,AI58,AP58,AW58,BD58,BK58,BR58,BY58,CF58,CM58,CT58,DA58,DH58,DO58,DV58,EC58,EJ58,EQ58,EX58,FE58,FL58,FS58),7))/3</f>
        <v>6</v>
      </c>
      <c r="O58" s="38">
        <f>(SMALL((V58,AC58,AJ58,AQ58,AX58,BE58,BL58,BS58,BZ58,CG58,CN58,CU58,DB58,DI58,DP58,DW58,ED58,EK58,ER58,EY58,FF58,FM58,FT58),5)+SMALL((V58,AC58,AJ58,AQ58,AX58,BE58,BL58,BS58,BZ58,CG58,CN58,CU58,DB58,DI58,DP58,DW58,ED58,EK58,ER58,EY58,FF58,FM58,FT58),6)+SMALL((V58,AC58,AJ58,AQ58,AX58,BE58,BL58,BS58,BZ58,CG58,CN58,CU58,DB58,DI58,DP58,DW58,ED58,EK58,ER58,EY58,FF58,FM58,FT58),7))/3</f>
        <v>9</v>
      </c>
      <c r="Q58" s="596">
        <v>0.2</v>
      </c>
      <c r="R58" s="596">
        <v>0.6</v>
      </c>
      <c r="S58" s="596">
        <v>0.8</v>
      </c>
      <c r="T58" s="596">
        <v>1</v>
      </c>
      <c r="U58" s="596">
        <v>2</v>
      </c>
      <c r="V58" s="596">
        <v>4</v>
      </c>
      <c r="X58" s="592">
        <v>1</v>
      </c>
      <c r="Y58" s="592">
        <v>1</v>
      </c>
      <c r="Z58" s="592">
        <v>2</v>
      </c>
      <c r="AA58" s="592">
        <v>3</v>
      </c>
      <c r="AB58" s="592">
        <v>9</v>
      </c>
      <c r="AC58" s="592">
        <v>12</v>
      </c>
      <c r="AE58" s="38"/>
      <c r="AF58" s="38"/>
      <c r="AG58" s="38"/>
      <c r="AH58" s="38"/>
      <c r="AI58" s="38"/>
      <c r="AJ58" s="38"/>
      <c r="AL58" s="38">
        <v>1</v>
      </c>
      <c r="AM58" s="38">
        <v>1.5</v>
      </c>
      <c r="AN58" s="38">
        <v>2</v>
      </c>
      <c r="AO58" s="38">
        <v>3</v>
      </c>
      <c r="AP58" s="38">
        <v>6</v>
      </c>
      <c r="AQ58" s="38">
        <v>12</v>
      </c>
      <c r="AS58" s="38">
        <v>1</v>
      </c>
      <c r="AT58" s="38">
        <v>2</v>
      </c>
      <c r="AU58" s="38">
        <v>4</v>
      </c>
      <c r="AV58" s="38">
        <v>6</v>
      </c>
      <c r="AW58" s="38">
        <v>8</v>
      </c>
      <c r="AX58" s="38">
        <v>15</v>
      </c>
      <c r="AZ58" s="596">
        <v>2</v>
      </c>
      <c r="BA58" s="596">
        <v>3</v>
      </c>
      <c r="BB58" s="596">
        <v>4</v>
      </c>
      <c r="BC58" s="596">
        <v>5</v>
      </c>
      <c r="BD58" s="596">
        <v>8</v>
      </c>
      <c r="BE58" s="596">
        <v>12</v>
      </c>
      <c r="BG58" s="38">
        <v>1</v>
      </c>
      <c r="BH58" s="38">
        <v>2</v>
      </c>
      <c r="BI58" s="38">
        <v>3</v>
      </c>
      <c r="BJ58" s="38">
        <v>5</v>
      </c>
      <c r="BK58" s="38">
        <v>8</v>
      </c>
      <c r="BL58" s="38">
        <v>12</v>
      </c>
      <c r="BN58" s="146">
        <v>2</v>
      </c>
      <c r="BO58" s="146">
        <v>3</v>
      </c>
      <c r="BP58" s="146">
        <v>4</v>
      </c>
      <c r="BQ58" s="146">
        <v>6</v>
      </c>
      <c r="BR58" s="146">
        <v>10</v>
      </c>
      <c r="BS58" s="146">
        <v>15</v>
      </c>
      <c r="BU58" s="218">
        <v>2</v>
      </c>
      <c r="BV58" s="218">
        <v>4</v>
      </c>
      <c r="BW58" s="218">
        <v>7</v>
      </c>
      <c r="BX58" s="218">
        <v>10</v>
      </c>
      <c r="BY58" s="218">
        <v>15</v>
      </c>
      <c r="BZ58" s="218"/>
      <c r="CB58" s="238">
        <v>0.75</v>
      </c>
      <c r="CC58" s="238">
        <v>0.75</v>
      </c>
      <c r="CD58" s="238">
        <v>1</v>
      </c>
      <c r="CE58" s="238">
        <v>1.5</v>
      </c>
      <c r="CF58" s="238">
        <v>3</v>
      </c>
      <c r="CG58" s="238">
        <v>4</v>
      </c>
      <c r="CI58" s="298">
        <v>3</v>
      </c>
      <c r="CJ58" s="298">
        <v>4</v>
      </c>
      <c r="CK58" s="298">
        <v>7</v>
      </c>
      <c r="CL58" s="298">
        <v>10</v>
      </c>
      <c r="CM58" s="298">
        <v>15</v>
      </c>
      <c r="CN58" s="298">
        <v>20</v>
      </c>
      <c r="CP58" s="38"/>
      <c r="CQ58" s="38"/>
      <c r="CR58" s="38"/>
      <c r="CS58" s="38"/>
      <c r="CT58" s="38"/>
      <c r="CU58" s="38"/>
      <c r="CW58" s="326">
        <v>1</v>
      </c>
      <c r="CX58" s="326">
        <v>2.5</v>
      </c>
      <c r="CY58" s="324">
        <v>4</v>
      </c>
      <c r="CZ58" s="324">
        <v>6</v>
      </c>
      <c r="DA58" s="324">
        <v>10</v>
      </c>
      <c r="DB58" s="324">
        <v>15</v>
      </c>
      <c r="DD58" s="336">
        <v>1.5</v>
      </c>
      <c r="DE58" s="336">
        <v>5</v>
      </c>
      <c r="DF58" s="336">
        <v>7</v>
      </c>
      <c r="DG58" s="336">
        <v>9</v>
      </c>
      <c r="DH58" s="336">
        <v>15</v>
      </c>
      <c r="DI58" s="336">
        <v>25</v>
      </c>
      <c r="DK58" s="38">
        <v>1.1000000000000001</v>
      </c>
      <c r="DL58" s="38">
        <v>1.87</v>
      </c>
      <c r="DM58" s="38">
        <v>3.1789999999999998</v>
      </c>
      <c r="DN58" s="38">
        <v>5.4043000000000001</v>
      </c>
      <c r="DO58" s="38">
        <v>9.1873099999999983</v>
      </c>
      <c r="DP58" s="38">
        <v>15.618426999999997</v>
      </c>
      <c r="DR58" s="401">
        <v>1.5</v>
      </c>
      <c r="DS58" s="401">
        <v>2.25</v>
      </c>
      <c r="DT58" s="401">
        <v>3</v>
      </c>
      <c r="DU58" s="401">
        <v>4.5</v>
      </c>
      <c r="DV58" s="401">
        <v>6</v>
      </c>
      <c r="DW58" s="401">
        <v>9</v>
      </c>
      <c r="DY58" s="412">
        <v>1</v>
      </c>
      <c r="DZ58" s="412">
        <v>2</v>
      </c>
      <c r="EA58" s="412">
        <v>3</v>
      </c>
      <c r="EB58" s="412">
        <v>4</v>
      </c>
      <c r="EC58" s="412">
        <v>6</v>
      </c>
      <c r="ED58" s="412">
        <v>8</v>
      </c>
      <c r="EF58" s="458">
        <v>1</v>
      </c>
      <c r="EG58" s="458">
        <v>2</v>
      </c>
      <c r="EH58" s="458">
        <v>3</v>
      </c>
      <c r="EI58" s="458">
        <v>4</v>
      </c>
      <c r="EJ58" s="458">
        <v>6</v>
      </c>
      <c r="EK58" s="458">
        <v>12</v>
      </c>
      <c r="EM58" s="597">
        <v>2</v>
      </c>
      <c r="EN58" s="597">
        <v>5</v>
      </c>
      <c r="EO58" s="597">
        <v>10</v>
      </c>
      <c r="EP58" s="597">
        <v>20</v>
      </c>
      <c r="EQ58" s="597">
        <v>40</v>
      </c>
      <c r="ER58" s="597">
        <v>80</v>
      </c>
      <c r="ET58" s="507">
        <v>1</v>
      </c>
      <c r="EU58" s="507">
        <v>1</v>
      </c>
      <c r="EV58" s="507">
        <v>1</v>
      </c>
      <c r="EW58" s="507">
        <v>2</v>
      </c>
      <c r="EX58" s="507">
        <v>3</v>
      </c>
      <c r="EY58" s="507">
        <v>6</v>
      </c>
      <c r="FA58" s="596">
        <v>0.2</v>
      </c>
      <c r="FB58" s="596">
        <v>0.5</v>
      </c>
      <c r="FC58" s="596">
        <v>1</v>
      </c>
      <c r="FD58" s="596">
        <v>2</v>
      </c>
      <c r="FE58" s="596">
        <v>5</v>
      </c>
      <c r="FF58" s="596">
        <v>10</v>
      </c>
      <c r="FH58" s="596">
        <v>1</v>
      </c>
      <c r="FI58" s="596">
        <v>2</v>
      </c>
      <c r="FJ58" s="596">
        <v>3</v>
      </c>
      <c r="FK58" s="596">
        <v>4</v>
      </c>
      <c r="FL58" s="596">
        <v>6</v>
      </c>
      <c r="FM58" s="596">
        <v>8</v>
      </c>
      <c r="FO58" s="597">
        <v>0.5</v>
      </c>
      <c r="FP58" s="597">
        <v>6</v>
      </c>
      <c r="FQ58" s="597">
        <v>12</v>
      </c>
      <c r="FR58" s="597">
        <v>27</v>
      </c>
      <c r="FS58" s="570"/>
      <c r="FT58" s="570"/>
    </row>
    <row r="59" spans="1:176" x14ac:dyDescent="0.3">
      <c r="A59" s="611"/>
      <c r="B59" s="2"/>
      <c r="C59" s="2"/>
      <c r="D59" s="2"/>
      <c r="E59" s="2"/>
      <c r="F59" s="2"/>
      <c r="G59" s="2">
        <v>-2</v>
      </c>
      <c r="H59" s="2"/>
      <c r="J59" s="37">
        <f>(SMALL((Q59,X59,AE59,AL59,AS59,AZ59,BG59,BN59,BU59,CB59,CI59,CP59,CW59,DD59,DK59,DR59,DY59,EF59,EM59,ET59,FA59,FH59,FO59),5)+SMALL((Q59,X59,AE59,AL59,AS59,AZ59,BG59,BN59,BU59,CB59,CI59,CP59,CW59,DD59,DK59,DR59,DY59,EF59,EM59,ET59,FA59,FH59,FO59),6)+SMALL((Q59,X59,AE59,AL59,AS59,AZ59,BG59,BN59,BU59,CB59,CI59,CP59,CW59,DD59,DK59,DR59,DY59,EF59,EM59,ET59,FA59,FH59,FO59),7))/3</f>
        <v>1</v>
      </c>
      <c r="K59" s="37">
        <f>(SMALL((R59,Y59,AF59,AM59,AT59,BA59,BH59,BO59,BV59,CC59,CJ59,CQ59,CX59,DE59,DL59,DS59,DZ59,EG59,EN59,EU59,FB59,FI59,FP59),5)+SMALL((R59,Y59,AF59,AM59,AT59,BA59,BH59,BO59,BV59,CC59,CJ59,CQ59,CX59,DE59,DL59,DS59,DZ59,EG59,EN59,EU59,FB59,FI59,FP59),6)+SMALL((R59,Y59,AF59,AM59,AT59,BA59,BH59,BO59,BV59,CC59,CJ59,CQ59,CX59,DE59,DL59,DS59,DZ59,EG59,EN59,EU59,FB59,FI59,FP59),7))/3</f>
        <v>1.5</v>
      </c>
      <c r="L59" s="37">
        <f>(SMALL((S59,Z59,AG59,AN59,AU59,BB59,BI59,BP59,BW59,CD59,CK59,CR59,CY59,DF59,DM59,DT59,EA59,EH59,EO59,EV59,FC59,FJ59,FQ59),5)+SMALL((S59,Z59,AG59,AN59,AU59,BB59,BI59,BP59,BW59,CD59,CK59,CR59,CY59,DF59,DM59,DT59,EA59,EH59,EO59,EV59,FC59,FJ59,FQ59),6)+SMALL((S59,Z59,AG59,AN59,AU59,BB59,BI59,BP59,BW59,CD59,CK59,CR59,CY59,DF59,DM59,DT59,EA59,EH59,EO59,EV59,FC59,FJ59,FQ59),7))/3</f>
        <v>2.6666666666666665</v>
      </c>
      <c r="M59" s="37">
        <f>(SMALL((T59,AA59,AH59,AO59,AV59,BC59,BJ59,BQ59,BX59,CE59,CL59,CS59,CZ59,DG59,DN59,DU59,EB59,EI59,EP59,EW59,FD59,FK59,FR59),5)+SMALL((T59,AA59,AH59,AO59,AV59,BC59,BJ59,BQ59,BX59,CE59,CL59,CS59,CZ59,DG59,DN59,DU59,EB59,EI59,EP59,EW59,FD59,FK59,FR59),6)+SMALL((T59,AA59,AH59,AO59,AV59,BC59,BJ59,BQ59,BX59,CE59,CL59,CS59,CZ59,DG59,DN59,DU59,EB59,EI59,EP59,EW59,FD59,FK59,FR59),7))/3</f>
        <v>3.6666666666666665</v>
      </c>
      <c r="N59" s="37">
        <f>(SMALL((U59,AB59,AI59,AP59,AW59,BD59,BK59,BR59,BY59,CF59,CM59,CT59,DA59,DH59,DO59,DV59,EC59,EJ59,EQ59,EX59,FE59,FL59,FS59),5)+SMALL((U59,AB59,AI59,AP59,AW59,BD59,BK59,BR59,BY59,CF59,CM59,CT59,DA59,DH59,DO59,DV59,EC59,EJ59,EQ59,EX59,FE59,FL59,FS59),6)+SMALL((U59,AB59,AI59,AP59,AW59,BD59,BK59,BR59,BY59,CF59,CM59,CT59,DA59,DH59,DO59,DV59,EC59,EJ59,EQ59,EX59,FE59,FL59,FS59),7))/3</f>
        <v>6</v>
      </c>
      <c r="O59" s="37">
        <f>(SMALL((V59,AC59,AJ59,AQ59,AX59,BE59,BL59,BS59,BZ59,CG59,CN59,CU59,DB59,DI59,DP59,DW59,ED59,EK59,ER59,EY59,FF59,FM59,FT59),5)+SMALL((V59,AC59,AJ59,AQ59,AX59,BE59,BL59,BS59,BZ59,CG59,CN59,CU59,DB59,DI59,DP59,DW59,ED59,EK59,ER59,EY59,FF59,FM59,FT59),6)+SMALL((V59,AC59,AJ59,AQ59,AX59,BE59,BL59,BS59,BZ59,CG59,CN59,CU59,DB59,DI59,DP59,DW59,ED59,EK59,ER59,EY59,FF59,FM59,FT59),7))/3</f>
        <v>10.166666666666666</v>
      </c>
      <c r="Q59" s="596">
        <v>0.2</v>
      </c>
      <c r="R59" s="596">
        <v>0.6</v>
      </c>
      <c r="S59" s="596">
        <v>0.8</v>
      </c>
      <c r="T59" s="596">
        <v>1</v>
      </c>
      <c r="U59" s="596">
        <v>2</v>
      </c>
      <c r="V59" s="596">
        <v>4</v>
      </c>
      <c r="X59" s="593">
        <v>1</v>
      </c>
      <c r="Y59" s="593">
        <v>1</v>
      </c>
      <c r="Z59" s="593">
        <v>3</v>
      </c>
      <c r="AA59" s="593">
        <v>4</v>
      </c>
      <c r="AB59" s="593">
        <v>10</v>
      </c>
      <c r="AC59" s="593">
        <v>12</v>
      </c>
      <c r="AE59" s="37"/>
      <c r="AF59" s="37"/>
      <c r="AG59" s="37"/>
      <c r="AH59" s="37"/>
      <c r="AI59" s="37"/>
      <c r="AJ59" s="37"/>
      <c r="AL59" s="37">
        <v>1</v>
      </c>
      <c r="AM59" s="37">
        <v>1.5</v>
      </c>
      <c r="AN59" s="37">
        <v>2</v>
      </c>
      <c r="AO59" s="37">
        <v>3</v>
      </c>
      <c r="AP59" s="37">
        <v>6</v>
      </c>
      <c r="AQ59" s="37">
        <v>12</v>
      </c>
      <c r="AS59" s="37">
        <v>1</v>
      </c>
      <c r="AT59" s="37">
        <v>2</v>
      </c>
      <c r="AU59" s="37">
        <v>4</v>
      </c>
      <c r="AV59" s="37">
        <v>6</v>
      </c>
      <c r="AW59" s="37">
        <v>8</v>
      </c>
      <c r="AX59" s="37">
        <v>15</v>
      </c>
      <c r="AZ59" s="596">
        <v>2</v>
      </c>
      <c r="BA59" s="596">
        <v>3</v>
      </c>
      <c r="BB59" s="596">
        <v>4</v>
      </c>
      <c r="BC59" s="596">
        <v>5</v>
      </c>
      <c r="BD59" s="596">
        <v>8</v>
      </c>
      <c r="BE59" s="596">
        <v>12</v>
      </c>
      <c r="BG59" s="37">
        <v>2</v>
      </c>
      <c r="BH59" s="37">
        <v>3</v>
      </c>
      <c r="BI59" s="37">
        <v>4</v>
      </c>
      <c r="BJ59" s="37">
        <v>7</v>
      </c>
      <c r="BK59" s="37">
        <v>10</v>
      </c>
      <c r="BL59" s="37">
        <v>15</v>
      </c>
      <c r="BN59" s="145">
        <v>2</v>
      </c>
      <c r="BO59" s="145">
        <v>3</v>
      </c>
      <c r="BP59" s="145">
        <v>4</v>
      </c>
      <c r="BQ59" s="145">
        <v>6</v>
      </c>
      <c r="BR59" s="145">
        <v>10</v>
      </c>
      <c r="BS59" s="145">
        <v>15</v>
      </c>
      <c r="BU59" s="217">
        <v>2</v>
      </c>
      <c r="BV59" s="217">
        <v>4</v>
      </c>
      <c r="BW59" s="217">
        <v>7</v>
      </c>
      <c r="BX59" s="217">
        <v>10</v>
      </c>
      <c r="BY59" s="217">
        <v>15</v>
      </c>
      <c r="BZ59" s="217"/>
      <c r="CB59" s="237">
        <v>0.75</v>
      </c>
      <c r="CC59" s="237">
        <v>0.75</v>
      </c>
      <c r="CD59" s="237">
        <v>1</v>
      </c>
      <c r="CE59" s="237">
        <v>1.5</v>
      </c>
      <c r="CF59" s="237">
        <v>3</v>
      </c>
      <c r="CG59" s="237">
        <v>4</v>
      </c>
      <c r="CI59" s="297">
        <v>3</v>
      </c>
      <c r="CJ59" s="297">
        <v>4</v>
      </c>
      <c r="CK59" s="297">
        <v>8</v>
      </c>
      <c r="CL59" s="297">
        <v>12</v>
      </c>
      <c r="CM59" s="297">
        <v>20</v>
      </c>
      <c r="CN59" s="297">
        <v>30</v>
      </c>
      <c r="CP59" s="37"/>
      <c r="CQ59" s="37"/>
      <c r="CR59" s="37"/>
      <c r="CS59" s="37"/>
      <c r="CT59" s="37"/>
      <c r="CU59" s="37"/>
      <c r="CW59" s="325">
        <v>1</v>
      </c>
      <c r="CX59" s="325">
        <v>2.5</v>
      </c>
      <c r="CY59" s="323">
        <v>4</v>
      </c>
      <c r="CZ59" s="323">
        <v>6</v>
      </c>
      <c r="DA59" s="323">
        <v>10</v>
      </c>
      <c r="DB59" s="323">
        <v>15</v>
      </c>
      <c r="DD59" s="335">
        <v>1.5</v>
      </c>
      <c r="DE59" s="335">
        <v>5</v>
      </c>
      <c r="DF59" s="335">
        <v>7</v>
      </c>
      <c r="DG59" s="335">
        <v>9</v>
      </c>
      <c r="DH59" s="335">
        <v>15</v>
      </c>
      <c r="DI59" s="335">
        <v>25</v>
      </c>
      <c r="DK59" s="37">
        <v>1.2100000000000002</v>
      </c>
      <c r="DL59" s="37">
        <v>2.0570000000000004</v>
      </c>
      <c r="DM59" s="37">
        <v>3.4969000000000001</v>
      </c>
      <c r="DN59" s="37">
        <v>5.9447300000000007</v>
      </c>
      <c r="DO59" s="37">
        <v>10.106040999999999</v>
      </c>
      <c r="DP59" s="37">
        <v>17.180269699999997</v>
      </c>
      <c r="DR59" s="400">
        <v>2.25</v>
      </c>
      <c r="DS59" s="400">
        <v>3</v>
      </c>
      <c r="DT59" s="400">
        <v>4.5</v>
      </c>
      <c r="DU59" s="400">
        <v>6</v>
      </c>
      <c r="DV59" s="400">
        <v>7.5</v>
      </c>
      <c r="DW59" s="400">
        <v>10.5</v>
      </c>
      <c r="DY59" s="411">
        <v>1</v>
      </c>
      <c r="DZ59" s="411">
        <v>2</v>
      </c>
      <c r="EA59" s="411">
        <v>3</v>
      </c>
      <c r="EB59" s="411">
        <v>5</v>
      </c>
      <c r="EC59" s="411">
        <v>7</v>
      </c>
      <c r="ED59" s="411">
        <v>10</v>
      </c>
      <c r="EF59" s="457">
        <v>1</v>
      </c>
      <c r="EG59" s="457">
        <v>2</v>
      </c>
      <c r="EH59" s="457">
        <v>3</v>
      </c>
      <c r="EI59" s="457">
        <v>4</v>
      </c>
      <c r="EJ59" s="457">
        <v>6</v>
      </c>
      <c r="EK59" s="457">
        <v>12</v>
      </c>
      <c r="EM59" s="597">
        <v>2</v>
      </c>
      <c r="EN59" s="597">
        <v>5</v>
      </c>
      <c r="EO59" s="597">
        <v>10</v>
      </c>
      <c r="EP59" s="597">
        <v>20</v>
      </c>
      <c r="EQ59" s="597">
        <v>40</v>
      </c>
      <c r="ER59" s="597">
        <v>80</v>
      </c>
      <c r="ET59" s="506">
        <v>1</v>
      </c>
      <c r="EU59" s="506">
        <v>1</v>
      </c>
      <c r="EV59" s="506">
        <v>1</v>
      </c>
      <c r="EW59" s="506">
        <v>2</v>
      </c>
      <c r="EX59" s="506">
        <v>3</v>
      </c>
      <c r="EY59" s="506">
        <v>6</v>
      </c>
      <c r="FA59" s="596">
        <v>0.2</v>
      </c>
      <c r="FB59" s="596">
        <v>0.5</v>
      </c>
      <c r="FC59" s="596">
        <v>1</v>
      </c>
      <c r="FD59" s="596">
        <v>2</v>
      </c>
      <c r="FE59" s="596">
        <v>5</v>
      </c>
      <c r="FF59" s="596">
        <v>10</v>
      </c>
      <c r="FH59" s="596">
        <v>1</v>
      </c>
      <c r="FI59" s="596">
        <v>2</v>
      </c>
      <c r="FJ59" s="596">
        <v>3</v>
      </c>
      <c r="FK59" s="596">
        <v>4</v>
      </c>
      <c r="FL59" s="596">
        <v>6</v>
      </c>
      <c r="FM59" s="596">
        <v>8</v>
      </c>
      <c r="FO59" s="597">
        <v>0.5</v>
      </c>
      <c r="FP59" s="597">
        <v>6</v>
      </c>
      <c r="FQ59" s="597">
        <v>12</v>
      </c>
      <c r="FR59" s="597">
        <v>27</v>
      </c>
      <c r="FS59" s="570"/>
      <c r="FT59" s="570"/>
    </row>
    <row r="60" spans="1:176" x14ac:dyDescent="0.3">
      <c r="A60" s="612"/>
      <c r="B60" s="3"/>
      <c r="C60" s="3"/>
      <c r="D60" s="3"/>
      <c r="E60" s="3"/>
      <c r="F60" s="3"/>
      <c r="G60" s="3"/>
      <c r="H60" s="3">
        <v>-2</v>
      </c>
      <c r="J60" s="38">
        <f>(SMALL((Q60,X60,AE60,AL60,AS60,AZ60,BG60,BN60,BU60,CB60,CI60,CP60,CW60,DD60,DK60,DR60,DY60,EF60,EM60,ET60,FA60,FH60,FO60),5)+SMALL((Q60,X60,AE60,AL60,AS60,AZ60,BG60,BN60,BU60,CB60,CI60,CP60,CW60,DD60,DK60,DR60,DY60,EF60,EM60,ET60,FA60,FH60,FO60),6)+SMALL((Q60,X60,AE60,AL60,AS60,AZ60,BG60,BN60,BU60,CB60,CI60,CP60,CW60,DD60,DK60,DR60,DY60,EF60,EM60,ET60,FA60,FH60,FO60),7))/3</f>
        <v>1</v>
      </c>
      <c r="K60" s="38">
        <f>(SMALL((R60,Y60,AF60,AM60,AT60,BA60,BH60,BO60,BV60,CC60,CJ60,CQ60,CX60,DE60,DL60,DS60,DZ60,EG60,EN60,EU60,FB60,FI60,FP60),5)+SMALL((R60,Y60,AF60,AM60,AT60,BA60,BH60,BO60,BV60,CC60,CJ60,CQ60,CX60,DE60,DL60,DS60,DZ60,EG60,EN60,EU60,FB60,FI60,FP60),6)+SMALL((R60,Y60,AF60,AM60,AT60,BA60,BH60,BO60,BV60,CC60,CJ60,CQ60,CX60,DE60,DL60,DS60,DZ60,EG60,EN60,EU60,FB60,FI60,FP60),7))/3</f>
        <v>2</v>
      </c>
      <c r="L60" s="38">
        <f>(SMALL((S60,Z60,AG60,AN60,AU60,BB60,BI60,BP60,BW60,CD60,CK60,CR60,CY60,DF60,DM60,DT60,EA60,EH60,EO60,EV60,FC60,FJ60,FQ60),5)+SMALL((S60,Z60,AG60,AN60,AU60,BB60,BI60,BP60,BW60,CD60,CK60,CR60,CY60,DF60,DM60,DT60,EA60,EH60,EO60,EV60,FC60,FJ60,FQ60),6)+SMALL((S60,Z60,AG60,AN60,AU60,BB60,BI60,BP60,BW60,CD60,CK60,CR60,CY60,DF60,DM60,DT60,EA60,EH60,EO60,EV60,FC60,FJ60,FQ60),7))/3</f>
        <v>3.2821966666666671</v>
      </c>
      <c r="M60" s="38">
        <f>(SMALL((T60,AA60,AH60,AO60,AV60,BC60,BJ60,BQ60,BX60,CE60,CL60,CS60,CZ60,DG60,DN60,DU60,EB60,EI60,EP60,EW60,FD60,FK60,FR60),5)+SMALL((T60,AA60,AH60,AO60,AV60,BC60,BJ60,BQ60,BX60,CE60,CL60,CS60,CZ60,DG60,DN60,DU60,EB60,EI60,EP60,EW60,FD60,FK60,FR60),6)+SMALL((T60,AA60,AH60,AO60,AV60,BC60,BJ60,BQ60,BX60,CE60,CL60,CS60,CZ60,DG60,DN60,DU60,EB60,EI60,EP60,EW60,FD60,FK60,FR60),7))/3</f>
        <v>5.333333333333333</v>
      </c>
      <c r="N60" s="38">
        <f>(SMALL((U60,AB60,AI60,AP60,AW60,BD60,BK60,BR60,BY60,CF60,CM60,CT60,DA60,DH60,DO60,DV60,EC60,EJ60,EQ60,EX60,FE60,FL60,FS60),5)+SMALL((U60,AB60,AI60,AP60,AW60,BD60,BK60,BR60,BY60,CF60,CM60,CT60,DA60,DH60,DO60,DV60,EC60,EJ60,EQ60,EX60,FE60,FL60,FS60),6)+SMALL((U60,AB60,AI60,AP60,AW60,BD60,BK60,BR60,BY60,CF60,CM60,CT60,DA60,DH60,DO60,DV60,EC60,EJ60,EQ60,EX60,FE60,FL60,FS60),7))/3</f>
        <v>8.3333333333333339</v>
      </c>
      <c r="O60" s="38">
        <f>(SMALL((V60,AC60,AJ60,AQ60,AX60,BE60,BL60,BS60,BZ60,CG60,CN60,CU60,DB60,DI60,DP60,DW60,ED60,EK60,ER60,EY60,FF60,FM60,FT60),5)+SMALL((V60,AC60,AJ60,AQ60,AX60,BE60,BL60,BS60,BZ60,CG60,CN60,CU60,DB60,DI60,DP60,DW60,ED60,EK60,ER60,EY60,FF60,FM60,FT60),6)+SMALL((V60,AC60,AJ60,AQ60,AX60,BE60,BL60,BS60,BZ60,CG60,CN60,CU60,DB60,DI60,DP60,DW60,ED60,EK60,ER60,EY60,FF60,FM60,FT60),7))/3</f>
        <v>11.666666666666666</v>
      </c>
      <c r="Q60" s="596">
        <v>0.2</v>
      </c>
      <c r="R60" s="596">
        <v>0.6</v>
      </c>
      <c r="S60" s="596">
        <v>0.8</v>
      </c>
      <c r="T60" s="596">
        <v>1</v>
      </c>
      <c r="U60" s="596">
        <v>2.5</v>
      </c>
      <c r="V60" s="596">
        <v>5</v>
      </c>
      <c r="X60" s="592">
        <v>1.5</v>
      </c>
      <c r="Y60" s="592">
        <v>2</v>
      </c>
      <c r="Z60" s="592">
        <v>4</v>
      </c>
      <c r="AA60" s="592">
        <v>7</v>
      </c>
      <c r="AB60" s="592">
        <v>12</v>
      </c>
      <c r="AC60" s="592">
        <v>15</v>
      </c>
      <c r="AE60" s="38"/>
      <c r="AF60" s="38"/>
      <c r="AG60" s="38"/>
      <c r="AH60" s="38"/>
      <c r="AI60" s="38"/>
      <c r="AJ60" s="38"/>
      <c r="AL60" s="38">
        <v>1.5</v>
      </c>
      <c r="AM60" s="38">
        <v>2.25</v>
      </c>
      <c r="AN60" s="38">
        <v>3</v>
      </c>
      <c r="AO60" s="38">
        <v>4.5</v>
      </c>
      <c r="AP60" s="38">
        <v>9</v>
      </c>
      <c r="AQ60" s="38">
        <v>18</v>
      </c>
      <c r="AS60" s="38">
        <v>1</v>
      </c>
      <c r="AT60" s="38">
        <v>3</v>
      </c>
      <c r="AU60" s="38">
        <v>5</v>
      </c>
      <c r="AV60" s="38">
        <v>7</v>
      </c>
      <c r="AW60" s="38">
        <v>9</v>
      </c>
      <c r="AX60" s="38">
        <v>15</v>
      </c>
      <c r="AZ60" s="596">
        <v>2</v>
      </c>
      <c r="BA60" s="596">
        <v>4</v>
      </c>
      <c r="BB60" s="596">
        <v>5</v>
      </c>
      <c r="BC60" s="596">
        <v>6</v>
      </c>
      <c r="BD60" s="596">
        <v>9</v>
      </c>
      <c r="BE60" s="596">
        <v>13</v>
      </c>
      <c r="BG60" s="38">
        <v>3</v>
      </c>
      <c r="BH60" s="38">
        <v>4</v>
      </c>
      <c r="BI60" s="38">
        <v>5</v>
      </c>
      <c r="BJ60" s="38">
        <v>8</v>
      </c>
      <c r="BK60" s="38">
        <v>12</v>
      </c>
      <c r="BL60" s="38">
        <v>17</v>
      </c>
      <c r="BN60" s="146">
        <v>2</v>
      </c>
      <c r="BO60" s="146">
        <v>3</v>
      </c>
      <c r="BP60" s="146">
        <v>4</v>
      </c>
      <c r="BQ60" s="146">
        <v>6</v>
      </c>
      <c r="BR60" s="146">
        <v>10</v>
      </c>
      <c r="BS60" s="146">
        <v>15</v>
      </c>
      <c r="BU60" s="218">
        <v>2</v>
      </c>
      <c r="BV60" s="218">
        <v>4</v>
      </c>
      <c r="BW60" s="218">
        <v>7</v>
      </c>
      <c r="BX60" s="218">
        <v>10</v>
      </c>
      <c r="BY60" s="218">
        <v>15</v>
      </c>
      <c r="BZ60" s="218"/>
      <c r="CB60" s="238">
        <v>1.125</v>
      </c>
      <c r="CC60" s="238">
        <v>1.125</v>
      </c>
      <c r="CD60" s="238">
        <v>1.5</v>
      </c>
      <c r="CE60" s="238">
        <v>2.25</v>
      </c>
      <c r="CF60" s="238">
        <v>4.5</v>
      </c>
      <c r="CG60" s="238">
        <v>6</v>
      </c>
      <c r="CI60" s="298">
        <v>5</v>
      </c>
      <c r="CJ60" s="298">
        <v>6</v>
      </c>
      <c r="CK60" s="298">
        <v>12</v>
      </c>
      <c r="CL60" s="298">
        <v>15</v>
      </c>
      <c r="CM60" s="298">
        <v>25</v>
      </c>
      <c r="CN60" s="298">
        <v>40</v>
      </c>
      <c r="CP60" s="38"/>
      <c r="CQ60" s="38"/>
      <c r="CR60" s="38"/>
      <c r="CS60" s="38"/>
      <c r="CT60" s="38"/>
      <c r="CU60" s="38"/>
      <c r="CW60" s="326">
        <v>1</v>
      </c>
      <c r="CX60" s="326">
        <v>2.5</v>
      </c>
      <c r="CY60" s="324">
        <v>4</v>
      </c>
      <c r="CZ60" s="324">
        <v>6</v>
      </c>
      <c r="DA60" s="324">
        <v>10</v>
      </c>
      <c r="DB60" s="324">
        <v>15</v>
      </c>
      <c r="DD60" s="336">
        <v>1.5</v>
      </c>
      <c r="DE60" s="336">
        <v>5</v>
      </c>
      <c r="DF60" s="336">
        <v>7</v>
      </c>
      <c r="DG60" s="336">
        <v>9</v>
      </c>
      <c r="DH60" s="336">
        <v>15</v>
      </c>
      <c r="DI60" s="336">
        <v>25</v>
      </c>
      <c r="DK60" s="38">
        <v>1.3310000000000004</v>
      </c>
      <c r="DL60" s="38">
        <v>2.2627000000000006</v>
      </c>
      <c r="DM60" s="38">
        <v>3.8465900000000004</v>
      </c>
      <c r="DN60" s="38">
        <v>6.5392030000000014</v>
      </c>
      <c r="DO60" s="38">
        <v>11.1166451</v>
      </c>
      <c r="DP60" s="38">
        <v>18.898296669999997</v>
      </c>
      <c r="DR60" s="401">
        <v>3</v>
      </c>
      <c r="DS60" s="401">
        <v>4.5</v>
      </c>
      <c r="DT60" s="401">
        <v>7.5</v>
      </c>
      <c r="DU60" s="401">
        <v>9</v>
      </c>
      <c r="DV60" s="401">
        <v>12</v>
      </c>
      <c r="DW60" s="401">
        <v>13.5</v>
      </c>
      <c r="DY60" s="412">
        <v>1</v>
      </c>
      <c r="DZ60" s="412">
        <v>3</v>
      </c>
      <c r="EA60" s="412">
        <v>5</v>
      </c>
      <c r="EB60" s="412">
        <v>7</v>
      </c>
      <c r="EC60" s="412">
        <v>9</v>
      </c>
      <c r="ED60" s="412">
        <v>12</v>
      </c>
      <c r="EF60" s="458">
        <v>1</v>
      </c>
      <c r="EG60" s="458">
        <v>2</v>
      </c>
      <c r="EH60" s="458">
        <v>4</v>
      </c>
      <c r="EI60" s="458">
        <v>6</v>
      </c>
      <c r="EJ60" s="458">
        <v>10</v>
      </c>
      <c r="EK60" s="458">
        <v>20</v>
      </c>
      <c r="EM60" s="597">
        <v>2</v>
      </c>
      <c r="EN60" s="597">
        <v>7</v>
      </c>
      <c r="EO60" s="597">
        <v>12</v>
      </c>
      <c r="EP60" s="597">
        <v>24</v>
      </c>
      <c r="EQ60" s="597">
        <v>48</v>
      </c>
      <c r="ER60" s="597">
        <v>96</v>
      </c>
      <c r="ET60" s="507">
        <v>1</v>
      </c>
      <c r="EU60" s="507">
        <v>1</v>
      </c>
      <c r="EV60" s="507">
        <v>1</v>
      </c>
      <c r="EW60" s="507">
        <v>2</v>
      </c>
      <c r="EX60" s="507">
        <v>3</v>
      </c>
      <c r="EY60" s="507">
        <v>6</v>
      </c>
      <c r="FA60" s="596">
        <v>0.5</v>
      </c>
      <c r="FB60" s="596">
        <v>1</v>
      </c>
      <c r="FC60" s="596">
        <v>2</v>
      </c>
      <c r="FD60" s="596">
        <v>5</v>
      </c>
      <c r="FE60" s="596">
        <v>7</v>
      </c>
      <c r="FF60" s="596">
        <v>10</v>
      </c>
      <c r="FH60" s="596">
        <v>1</v>
      </c>
      <c r="FI60" s="596">
        <v>2</v>
      </c>
      <c r="FJ60" s="596">
        <v>3</v>
      </c>
      <c r="FK60" s="596">
        <v>5</v>
      </c>
      <c r="FL60" s="596">
        <v>7</v>
      </c>
      <c r="FM60" s="596">
        <v>9</v>
      </c>
      <c r="FO60" s="597">
        <v>0.5</v>
      </c>
      <c r="FP60" s="597">
        <v>6</v>
      </c>
      <c r="FQ60" s="597">
        <v>12</v>
      </c>
      <c r="FR60" s="597">
        <v>27</v>
      </c>
      <c r="FS60" s="570"/>
      <c r="FT60" s="570"/>
    </row>
    <row r="61" spans="1:176" x14ac:dyDescent="0.3">
      <c r="Q61" s="112"/>
      <c r="R61" s="112"/>
      <c r="S61" s="112"/>
      <c r="T61" s="112"/>
      <c r="U61" s="112"/>
      <c r="V61" s="112"/>
      <c r="X61" s="108"/>
      <c r="Y61" s="108"/>
      <c r="Z61" s="108"/>
      <c r="AA61" s="108"/>
      <c r="AB61" s="108"/>
      <c r="AC61" s="108"/>
      <c r="AE61" s="36"/>
      <c r="AF61" s="36"/>
      <c r="AG61" s="36"/>
      <c r="AH61" s="36"/>
      <c r="AI61" s="36"/>
      <c r="AJ61" s="36"/>
      <c r="AL61" s="36"/>
      <c r="AM61" s="36"/>
      <c r="AN61" s="36"/>
      <c r="AO61" s="36"/>
      <c r="AP61" s="36"/>
      <c r="AQ61" s="36"/>
      <c r="AS61" s="36"/>
      <c r="AT61" s="36"/>
      <c r="AU61" s="36"/>
      <c r="AV61" s="36"/>
      <c r="AW61" s="36"/>
      <c r="AX61" s="36"/>
      <c r="AZ61" s="36"/>
      <c r="BA61" s="36"/>
      <c r="BB61" s="36"/>
      <c r="BC61" s="36"/>
      <c r="BD61" s="36"/>
      <c r="BE61" s="36"/>
      <c r="BG61" s="36"/>
      <c r="BH61" s="36"/>
      <c r="BI61" s="36"/>
      <c r="BJ61" s="36"/>
      <c r="BK61" s="36"/>
      <c r="BL61" s="36"/>
      <c r="BN61" s="36"/>
      <c r="BO61" s="36"/>
      <c r="BP61" s="36"/>
      <c r="BQ61" s="36"/>
      <c r="BR61" s="36"/>
      <c r="BS61" s="36"/>
      <c r="BU61" s="215"/>
      <c r="BV61" s="215"/>
      <c r="BW61" s="215"/>
      <c r="BX61" s="215"/>
      <c r="BY61" s="215"/>
      <c r="BZ61" s="215"/>
      <c r="CB61" s="236"/>
      <c r="CC61" s="236"/>
      <c r="CD61" s="236"/>
      <c r="CE61" s="236"/>
      <c r="CF61" s="236"/>
      <c r="CG61" s="236"/>
      <c r="CI61" s="284"/>
      <c r="CJ61" s="284"/>
      <c r="CK61" s="284"/>
      <c r="CL61" s="284"/>
      <c r="CM61" s="284"/>
      <c r="CN61" s="284"/>
      <c r="CP61" s="36"/>
      <c r="CQ61" s="36"/>
      <c r="CR61" s="36"/>
      <c r="CS61" s="36"/>
      <c r="CT61" s="36"/>
      <c r="CU61" s="36"/>
      <c r="CW61" s="309"/>
      <c r="CX61" s="309"/>
      <c r="CY61" s="309"/>
      <c r="CZ61" s="309"/>
      <c r="DA61" s="309"/>
      <c r="DB61" s="309"/>
      <c r="DD61" s="332"/>
      <c r="DE61" s="332"/>
      <c r="DF61" s="332"/>
      <c r="DG61" s="332"/>
      <c r="DH61" s="332"/>
      <c r="DI61" s="332"/>
      <c r="DK61" s="36"/>
      <c r="DL61" s="36"/>
      <c r="DM61" s="36"/>
      <c r="DN61" s="36"/>
      <c r="DO61" s="36"/>
      <c r="DP61" s="36"/>
      <c r="DR61" s="108"/>
      <c r="DS61" s="108"/>
      <c r="DT61" s="108"/>
      <c r="DU61" s="108"/>
      <c r="DV61" s="108"/>
      <c r="DW61" s="108"/>
      <c r="DY61" s="408"/>
      <c r="DZ61" s="408"/>
      <c r="EA61" s="408"/>
      <c r="EB61" s="408"/>
      <c r="EC61" s="408"/>
      <c r="ED61" s="408"/>
      <c r="EF61" s="456"/>
      <c r="EG61" s="456"/>
      <c r="EH61" s="456"/>
      <c r="EI61" s="456"/>
      <c r="EJ61" s="456"/>
      <c r="EK61" s="456"/>
      <c r="EM61" s="36"/>
      <c r="EN61" s="36"/>
      <c r="EO61" s="36"/>
      <c r="EP61" s="36"/>
      <c r="EQ61" s="36"/>
      <c r="ER61" s="36"/>
      <c r="ET61" s="505"/>
      <c r="EU61" s="505"/>
      <c r="EV61" s="505"/>
      <c r="EW61" s="505"/>
      <c r="EX61" s="505"/>
      <c r="EY61" s="505"/>
      <c r="FA61" s="521"/>
      <c r="FB61" s="521"/>
      <c r="FC61" s="521"/>
      <c r="FD61" s="521"/>
      <c r="FE61" s="521"/>
      <c r="FF61" s="521"/>
      <c r="FH61" s="49"/>
      <c r="FI61" s="49"/>
      <c r="FJ61" s="49"/>
      <c r="FK61" s="49"/>
      <c r="FL61" s="49"/>
      <c r="FM61" s="49"/>
      <c r="FO61" s="565"/>
      <c r="FP61" s="565"/>
      <c r="FQ61" s="565"/>
      <c r="FR61" s="565"/>
      <c r="FS61" s="565"/>
      <c r="FT61" s="565"/>
    </row>
    <row r="62" spans="1:176" x14ac:dyDescent="0.3">
      <c r="A62" s="608" t="s">
        <v>18</v>
      </c>
      <c r="B62" s="608"/>
      <c r="C62" s="608"/>
      <c r="D62" s="608"/>
      <c r="E62" s="608"/>
      <c r="F62" s="608"/>
      <c r="G62" s="608"/>
      <c r="H62" s="608"/>
      <c r="J62" s="602" t="s">
        <v>32</v>
      </c>
      <c r="K62" s="602"/>
      <c r="L62" s="602"/>
      <c r="M62" s="602"/>
      <c r="N62" s="602"/>
      <c r="O62" s="602"/>
      <c r="Q62" s="615" t="s">
        <v>32</v>
      </c>
      <c r="R62" s="615"/>
      <c r="S62" s="615"/>
      <c r="T62" s="615"/>
      <c r="U62" s="615"/>
      <c r="V62" s="615"/>
      <c r="X62" s="602" t="s">
        <v>32</v>
      </c>
      <c r="Y62" s="602"/>
      <c r="Z62" s="602"/>
      <c r="AA62" s="602"/>
      <c r="AB62" s="602"/>
      <c r="AC62" s="602"/>
      <c r="AE62" s="602" t="s">
        <v>32</v>
      </c>
      <c r="AF62" s="602"/>
      <c r="AG62" s="602"/>
      <c r="AH62" s="602"/>
      <c r="AI62" s="602"/>
      <c r="AJ62" s="602"/>
      <c r="AL62" s="602" t="s">
        <v>32</v>
      </c>
      <c r="AM62" s="602"/>
      <c r="AN62" s="602"/>
      <c r="AO62" s="602"/>
      <c r="AP62" s="602"/>
      <c r="AQ62" s="602"/>
      <c r="AS62" s="602" t="s">
        <v>32</v>
      </c>
      <c r="AT62" s="602"/>
      <c r="AU62" s="602"/>
      <c r="AV62" s="602"/>
      <c r="AW62" s="602"/>
      <c r="AX62" s="602"/>
      <c r="AZ62" s="602" t="s">
        <v>32</v>
      </c>
      <c r="BA62" s="602"/>
      <c r="BB62" s="602"/>
      <c r="BC62" s="602"/>
      <c r="BD62" s="602"/>
      <c r="BE62" s="602"/>
      <c r="BG62" s="602" t="s">
        <v>32</v>
      </c>
      <c r="BH62" s="602"/>
      <c r="BI62" s="602"/>
      <c r="BJ62" s="602"/>
      <c r="BK62" s="602"/>
      <c r="BL62" s="602"/>
      <c r="BN62" s="602" t="s">
        <v>32</v>
      </c>
      <c r="BO62" s="602"/>
      <c r="BP62" s="602"/>
      <c r="BQ62" s="602"/>
      <c r="BR62" s="602"/>
      <c r="BS62" s="602"/>
      <c r="BU62" s="602" t="s">
        <v>32</v>
      </c>
      <c r="BV62" s="602"/>
      <c r="BW62" s="602"/>
      <c r="BX62" s="602"/>
      <c r="BY62" s="602"/>
      <c r="BZ62" s="602"/>
      <c r="CB62" s="602" t="s">
        <v>32</v>
      </c>
      <c r="CC62" s="602"/>
      <c r="CD62" s="602"/>
      <c r="CE62" s="602"/>
      <c r="CF62" s="602"/>
      <c r="CG62" s="602"/>
      <c r="CI62" s="602" t="s">
        <v>32</v>
      </c>
      <c r="CJ62" s="602"/>
      <c r="CK62" s="602"/>
      <c r="CL62" s="602"/>
      <c r="CM62" s="602"/>
      <c r="CN62" s="602"/>
      <c r="CP62" s="602" t="s">
        <v>32</v>
      </c>
      <c r="CQ62" s="602"/>
      <c r="CR62" s="602"/>
      <c r="CS62" s="602"/>
      <c r="CT62" s="602"/>
      <c r="CU62" s="602"/>
      <c r="CW62" s="602" t="s">
        <v>32</v>
      </c>
      <c r="CX62" s="602"/>
      <c r="CY62" s="602"/>
      <c r="CZ62" s="602"/>
      <c r="DA62" s="602"/>
      <c r="DB62" s="602"/>
      <c r="DD62" s="602" t="s">
        <v>32</v>
      </c>
      <c r="DE62" s="602"/>
      <c r="DF62" s="602"/>
      <c r="DG62" s="602"/>
      <c r="DH62" s="602"/>
      <c r="DI62" s="602"/>
      <c r="DK62" s="602" t="s">
        <v>32</v>
      </c>
      <c r="DL62" s="602"/>
      <c r="DM62" s="602"/>
      <c r="DN62" s="602"/>
      <c r="DO62" s="602"/>
      <c r="DP62" s="602"/>
      <c r="DR62" s="603" t="s">
        <v>32</v>
      </c>
      <c r="DS62" s="603"/>
      <c r="DT62" s="603"/>
      <c r="DU62" s="603"/>
      <c r="DV62" s="603"/>
      <c r="DW62" s="603"/>
      <c r="DY62" s="602" t="s">
        <v>32</v>
      </c>
      <c r="DZ62" s="602"/>
      <c r="EA62" s="602"/>
      <c r="EB62" s="602"/>
      <c r="EC62" s="602"/>
      <c r="ED62" s="602"/>
      <c r="EF62" s="602" t="s">
        <v>32</v>
      </c>
      <c r="EG62" s="602"/>
      <c r="EH62" s="602"/>
      <c r="EI62" s="602"/>
      <c r="EJ62" s="602"/>
      <c r="EK62" s="602"/>
      <c r="EM62" s="602" t="s">
        <v>32</v>
      </c>
      <c r="EN62" s="602"/>
      <c r="EO62" s="602"/>
      <c r="EP62" s="602"/>
      <c r="EQ62" s="602"/>
      <c r="ER62" s="602"/>
      <c r="ET62" s="623" t="s">
        <v>32</v>
      </c>
      <c r="EU62" s="624"/>
      <c r="EV62" s="624"/>
      <c r="EW62" s="624"/>
      <c r="EX62" s="624"/>
      <c r="EY62" s="625"/>
      <c r="FA62" s="602" t="s">
        <v>32</v>
      </c>
      <c r="FB62" s="602"/>
      <c r="FC62" s="602"/>
      <c r="FD62" s="602"/>
      <c r="FE62" s="602"/>
      <c r="FF62" s="602"/>
      <c r="FH62" s="602" t="s">
        <v>32</v>
      </c>
      <c r="FI62" s="602"/>
      <c r="FJ62" s="602"/>
      <c r="FK62" s="602"/>
      <c r="FL62" s="602"/>
      <c r="FM62" s="602"/>
      <c r="FO62" s="602" t="s">
        <v>32</v>
      </c>
      <c r="FP62" s="602"/>
      <c r="FQ62" s="602"/>
      <c r="FR62" s="602"/>
      <c r="FS62" s="602"/>
      <c r="FT62" s="602"/>
    </row>
    <row r="63" spans="1:176" x14ac:dyDescent="0.3">
      <c r="A63" s="8"/>
      <c r="B63" s="4" t="s">
        <v>35</v>
      </c>
      <c r="C63" s="4" t="s">
        <v>36</v>
      </c>
      <c r="D63" s="4" t="s">
        <v>27</v>
      </c>
      <c r="E63" s="4" t="s">
        <v>3</v>
      </c>
      <c r="F63" s="4" t="s">
        <v>4</v>
      </c>
      <c r="G63" s="4" t="s">
        <v>5</v>
      </c>
      <c r="H63" s="4" t="s">
        <v>6</v>
      </c>
      <c r="J63" s="21" t="s">
        <v>26</v>
      </c>
      <c r="K63" s="21" t="s">
        <v>12</v>
      </c>
      <c r="L63" s="21" t="s">
        <v>13</v>
      </c>
      <c r="M63" s="21" t="s">
        <v>14</v>
      </c>
      <c r="N63" s="21" t="s">
        <v>15</v>
      </c>
      <c r="O63" s="21" t="s">
        <v>16</v>
      </c>
      <c r="Q63" s="135" t="s">
        <v>26</v>
      </c>
      <c r="R63" s="135" t="s">
        <v>12</v>
      </c>
      <c r="S63" s="135" t="s">
        <v>13</v>
      </c>
      <c r="T63" s="135" t="s">
        <v>14</v>
      </c>
      <c r="U63" s="135" t="s">
        <v>15</v>
      </c>
      <c r="V63" s="135" t="s">
        <v>16</v>
      </c>
      <c r="X63" s="154" t="s">
        <v>26</v>
      </c>
      <c r="Y63" s="154" t="s">
        <v>12</v>
      </c>
      <c r="Z63" s="154" t="s">
        <v>13</v>
      </c>
      <c r="AA63" s="154" t="s">
        <v>14</v>
      </c>
      <c r="AB63" s="154" t="s">
        <v>15</v>
      </c>
      <c r="AC63" s="154" t="s">
        <v>16</v>
      </c>
      <c r="AE63" s="21" t="s">
        <v>26</v>
      </c>
      <c r="AF63" s="21" t="s">
        <v>12</v>
      </c>
      <c r="AG63" s="21" t="s">
        <v>13</v>
      </c>
      <c r="AH63" s="21" t="s">
        <v>14</v>
      </c>
      <c r="AI63" s="21" t="s">
        <v>15</v>
      </c>
      <c r="AJ63" s="21" t="s">
        <v>16</v>
      </c>
      <c r="AL63" s="21" t="s">
        <v>26</v>
      </c>
      <c r="AM63" s="21" t="s">
        <v>12</v>
      </c>
      <c r="AN63" s="21" t="s">
        <v>13</v>
      </c>
      <c r="AO63" s="21" t="s">
        <v>14</v>
      </c>
      <c r="AP63" s="21" t="s">
        <v>15</v>
      </c>
      <c r="AQ63" s="21" t="s">
        <v>16</v>
      </c>
      <c r="AS63" s="21" t="s">
        <v>26</v>
      </c>
      <c r="AT63" s="21" t="s">
        <v>12</v>
      </c>
      <c r="AU63" s="21" t="s">
        <v>13</v>
      </c>
      <c r="AV63" s="21" t="s">
        <v>14</v>
      </c>
      <c r="AW63" s="21" t="s">
        <v>15</v>
      </c>
      <c r="AX63" s="21" t="s">
        <v>16</v>
      </c>
      <c r="AZ63" s="21" t="s">
        <v>26</v>
      </c>
      <c r="BA63" s="21" t="s">
        <v>12</v>
      </c>
      <c r="BB63" s="21" t="s">
        <v>13</v>
      </c>
      <c r="BC63" s="21" t="s">
        <v>14</v>
      </c>
      <c r="BD63" s="21" t="s">
        <v>15</v>
      </c>
      <c r="BE63" s="21" t="s">
        <v>16</v>
      </c>
      <c r="BG63" s="21" t="s">
        <v>26</v>
      </c>
      <c r="BH63" s="21" t="s">
        <v>12</v>
      </c>
      <c r="BI63" s="21" t="s">
        <v>13</v>
      </c>
      <c r="BJ63" s="21" t="s">
        <v>14</v>
      </c>
      <c r="BK63" s="21" t="s">
        <v>15</v>
      </c>
      <c r="BL63" s="21" t="s">
        <v>16</v>
      </c>
      <c r="BN63" s="142" t="s">
        <v>26</v>
      </c>
      <c r="BO63" s="142" t="s">
        <v>12</v>
      </c>
      <c r="BP63" s="142" t="s">
        <v>13</v>
      </c>
      <c r="BQ63" s="142" t="s">
        <v>14</v>
      </c>
      <c r="BR63" s="142" t="s">
        <v>15</v>
      </c>
      <c r="BS63" s="142" t="s">
        <v>16</v>
      </c>
      <c r="BU63" s="216" t="s">
        <v>26</v>
      </c>
      <c r="BV63" s="216" t="s">
        <v>12</v>
      </c>
      <c r="BW63" s="216" t="s">
        <v>13</v>
      </c>
      <c r="BX63" s="216" t="s">
        <v>14</v>
      </c>
      <c r="BY63" s="216" t="s">
        <v>15</v>
      </c>
      <c r="BZ63" s="216" t="s">
        <v>16</v>
      </c>
      <c r="CB63" s="235" t="s">
        <v>26</v>
      </c>
      <c r="CC63" s="235" t="s">
        <v>12</v>
      </c>
      <c r="CD63" s="235" t="s">
        <v>13</v>
      </c>
      <c r="CE63" s="235" t="s">
        <v>14</v>
      </c>
      <c r="CF63" s="235" t="s">
        <v>15</v>
      </c>
      <c r="CG63" s="235" t="s">
        <v>16</v>
      </c>
      <c r="CI63" s="295" t="s">
        <v>26</v>
      </c>
      <c r="CJ63" s="295" t="s">
        <v>12</v>
      </c>
      <c r="CK63" s="295" t="s">
        <v>13</v>
      </c>
      <c r="CL63" s="295" t="s">
        <v>14</v>
      </c>
      <c r="CM63" s="295" t="s">
        <v>15</v>
      </c>
      <c r="CN63" s="295" t="s">
        <v>16</v>
      </c>
      <c r="CP63" s="21" t="s">
        <v>26</v>
      </c>
      <c r="CQ63" s="21" t="s">
        <v>12</v>
      </c>
      <c r="CR63" s="21" t="s">
        <v>13</v>
      </c>
      <c r="CS63" s="21" t="s">
        <v>14</v>
      </c>
      <c r="CT63" s="21" t="s">
        <v>15</v>
      </c>
      <c r="CU63" s="21" t="s">
        <v>16</v>
      </c>
      <c r="CW63" s="321" t="s">
        <v>26</v>
      </c>
      <c r="CX63" s="321" t="s">
        <v>12</v>
      </c>
      <c r="CY63" s="321" t="s">
        <v>13</v>
      </c>
      <c r="CZ63" s="321" t="s">
        <v>14</v>
      </c>
      <c r="DA63" s="321" t="s">
        <v>15</v>
      </c>
      <c r="DB63" s="321" t="s">
        <v>16</v>
      </c>
      <c r="DD63" s="334" t="s">
        <v>26</v>
      </c>
      <c r="DE63" s="334" t="s">
        <v>12</v>
      </c>
      <c r="DF63" s="334" t="s">
        <v>13</v>
      </c>
      <c r="DG63" s="334" t="s">
        <v>14</v>
      </c>
      <c r="DH63" s="334" t="s">
        <v>15</v>
      </c>
      <c r="DI63" s="334" t="s">
        <v>16</v>
      </c>
      <c r="DK63" s="21" t="s">
        <v>26</v>
      </c>
      <c r="DL63" s="21" t="s">
        <v>12</v>
      </c>
      <c r="DM63" s="21" t="s">
        <v>13</v>
      </c>
      <c r="DN63" s="21" t="s">
        <v>14</v>
      </c>
      <c r="DO63" s="21" t="s">
        <v>15</v>
      </c>
      <c r="DP63" s="21" t="s">
        <v>16</v>
      </c>
      <c r="DR63" s="107" t="s">
        <v>26</v>
      </c>
      <c r="DS63" s="107" t="s">
        <v>12</v>
      </c>
      <c r="DT63" s="107" t="s">
        <v>13</v>
      </c>
      <c r="DU63" s="107" t="s">
        <v>14</v>
      </c>
      <c r="DV63" s="107" t="s">
        <v>15</v>
      </c>
      <c r="DW63" s="107" t="s">
        <v>16</v>
      </c>
      <c r="DY63" s="409" t="s">
        <v>26</v>
      </c>
      <c r="DZ63" s="409" t="s">
        <v>12</v>
      </c>
      <c r="EA63" s="409" t="s">
        <v>13</v>
      </c>
      <c r="EB63" s="409" t="s">
        <v>14</v>
      </c>
      <c r="EC63" s="409" t="s">
        <v>15</v>
      </c>
      <c r="ED63" s="409" t="s">
        <v>16</v>
      </c>
      <c r="EF63" s="455" t="s">
        <v>26</v>
      </c>
      <c r="EG63" s="455" t="s">
        <v>12</v>
      </c>
      <c r="EH63" s="455" t="s">
        <v>13</v>
      </c>
      <c r="EI63" s="455" t="s">
        <v>14</v>
      </c>
      <c r="EJ63" s="455" t="s">
        <v>15</v>
      </c>
      <c r="EK63" s="455" t="s">
        <v>16</v>
      </c>
      <c r="EM63" s="21" t="s">
        <v>26</v>
      </c>
      <c r="EN63" s="21" t="s">
        <v>12</v>
      </c>
      <c r="EO63" s="21" t="s">
        <v>13</v>
      </c>
      <c r="EP63" s="21" t="s">
        <v>14</v>
      </c>
      <c r="EQ63" s="21" t="s">
        <v>15</v>
      </c>
      <c r="ER63" s="21" t="s">
        <v>16</v>
      </c>
      <c r="ET63" s="504" t="s">
        <v>26</v>
      </c>
      <c r="EU63" s="504" t="s">
        <v>12</v>
      </c>
      <c r="EV63" s="504" t="s">
        <v>13</v>
      </c>
      <c r="EW63" s="504" t="s">
        <v>14</v>
      </c>
      <c r="EX63" s="504" t="s">
        <v>15</v>
      </c>
      <c r="EY63" s="504" t="s">
        <v>16</v>
      </c>
      <c r="FA63" s="520" t="s">
        <v>26</v>
      </c>
      <c r="FB63" s="520" t="s">
        <v>12</v>
      </c>
      <c r="FC63" s="520" t="s">
        <v>13</v>
      </c>
      <c r="FD63" s="520" t="s">
        <v>14</v>
      </c>
      <c r="FE63" s="520" t="s">
        <v>15</v>
      </c>
      <c r="FF63" s="520" t="s">
        <v>16</v>
      </c>
      <c r="FH63" s="534" t="s">
        <v>26</v>
      </c>
      <c r="FI63" s="534" t="s">
        <v>12</v>
      </c>
      <c r="FJ63" s="534" t="s">
        <v>13</v>
      </c>
      <c r="FK63" s="534" t="s">
        <v>14</v>
      </c>
      <c r="FL63" s="534" t="s">
        <v>15</v>
      </c>
      <c r="FM63" s="534" t="s">
        <v>16</v>
      </c>
      <c r="FO63" s="567" t="s">
        <v>26</v>
      </c>
      <c r="FP63" s="567" t="s">
        <v>12</v>
      </c>
      <c r="FQ63" s="567" t="s">
        <v>13</v>
      </c>
      <c r="FR63" s="567" t="s">
        <v>14</v>
      </c>
      <c r="FS63" s="567" t="s">
        <v>15</v>
      </c>
      <c r="FT63" s="567" t="s">
        <v>16</v>
      </c>
    </row>
    <row r="64" spans="1:176" x14ac:dyDescent="0.3">
      <c r="A64" s="609" t="s">
        <v>9</v>
      </c>
      <c r="B64" s="2"/>
      <c r="C64" s="2"/>
      <c r="D64" s="2">
        <v>2</v>
      </c>
      <c r="E64" s="2"/>
      <c r="F64" s="2"/>
      <c r="G64" s="2"/>
      <c r="H64" s="2"/>
      <c r="J64" s="37">
        <f>(SMALL((Q64,X64,AE64,AL64,AS64,AZ64,BG64,BN64,BU64,CB64,CI64,CP64,CW64,DD64,DK64,DR64,DY64,EF64,EM64,ET64,FA64,FH64,FO64),5)+SMALL((Q64,X64,AE64,AL64,AS64,AZ64,BG64,BN64,BU64,CB64,CI64,CP64,CW64,DD64,DK64,DR64,DY64,EF64,EM64,ET64,FA64,FH64,FO64),6)+SMALL((Q64,X64,AE64,AL64,AS64,AZ64,BG64,BN64,BU64,CB64,CI64,CP64,CW64,DD64,DK64,DR64,DY64,EF64,EM64,ET64,FA64,FH64,FO64),7))/3</f>
        <v>0.68333333333333324</v>
      </c>
      <c r="K64" s="37">
        <f>(SMALL((R64,Y64,AF64,AM64,AT64,BA64,BH64,BO64,BV64,CC64,CJ64,CQ64,CX64,DE64,DL64,DS64,DZ64,EG64,EN64,EU64,FB64,FI64,FP64),5)+SMALL((R64,Y64,AF64,AM64,AT64,BA64,BH64,BO64,BV64,CC64,CJ64,CQ64,CX64,DE64,DL64,DS64,DZ64,EG64,EN64,EU64,FB64,FI64,FP64),6)+SMALL((R64,Y64,AF64,AM64,AT64,BA64,BH64,BO64,BV64,CC64,CJ64,CQ64,CX64,DE64,DL64,DS64,DZ64,EG64,EN64,EU64,FB64,FI64,FP64),7))/3</f>
        <v>0.96666666666666667</v>
      </c>
      <c r="L64" s="37">
        <f>(SMALL((S64,Z64,AG64,AN64,AU64,BB64,BI64,BP64,BW64,CD64,CK64,CR64,CY64,DF64,DM64,DT64,EA64,EH64,EO64,EV64,FC64,FJ64,FQ64),5)+SMALL((S64,Z64,AG64,AN64,AU64,BB64,BI64,BP64,BW64,CD64,CK64,CR64,CY64,DF64,DM64,DT64,EA64,EH64,EO64,EV64,FC64,FJ64,FQ64),6)+SMALL((S64,Z64,AG64,AN64,AU64,BB64,BI64,BP64,BW64,CD64,CK64,CR64,CY64,DF64,DM64,DT64,EA64,EH64,EO64,EV64,FC64,FJ64,FQ64),7))/3</f>
        <v>1.5333333333333332</v>
      </c>
      <c r="M64" s="37">
        <f>(SMALL((T64,AA64,AH64,AO64,AV64,BC64,BJ64,BQ64,BX64,CE64,CL64,CS64,CZ64,DG64,DN64,DU64,EB64,EI64,EP64,EW64,FD64,FK64,FR64),5)+SMALL((T64,AA64,AH64,AO64,AV64,BC64,BJ64,BQ64,BX64,CE64,CL64,CS64,CZ64,DG64,DN64,DU64,EB64,EI64,EP64,EW64,FD64,FK64,FR64),6)+SMALL((T64,AA64,AH64,AO64,AV64,BC64,BJ64,BQ64,BX64,CE64,CL64,CS64,CZ64,DG64,DN64,DU64,EB64,EI64,EP64,EW64,FD64,FK64,FR64),7))/3</f>
        <v>2.2666666666666666</v>
      </c>
      <c r="N64" s="37">
        <f>(SMALL((U64,AB64,AI64,AP64,AW64,BD64,BK64,BR64,BY64,CF64,CM64,CT64,DA64,DH64,DO64,DV64,EC64,EJ64,EQ64,EX64,FE64,FL64,FS64),5)+SMALL((U64,AB64,AI64,AP64,AW64,BD64,BK64,BR64,BY64,CF64,CM64,CT64,DA64,DH64,DO64,DV64,EC64,EJ64,EQ64,EX64,FE64,FL64,FS64),6)+SMALL((U64,AB64,AI64,AP64,AW64,BD64,BK64,BR64,BY64,CF64,CM64,CT64,DA64,DH64,DO64,DV64,EC64,EJ64,EQ64,EX64,FE64,FL64,FS64),7))/3</f>
        <v>4.2666666666666666</v>
      </c>
      <c r="O64" s="37">
        <f>(SMALL((V64,AC64,AJ64,AQ64,AX64,BE64,BL64,BS64,BZ64,CG64,CN64,CU64,DB64,DI64,DP64,DW64,ED64,EK64,ER64,EY64,FF64,FM64,FT64),5)+SMALL((V64,AC64,AJ64,AQ64,AX64,BE64,BL64,BS64,BZ64,CG64,CN64,CU64,DB64,DI64,DP64,DW64,ED64,EK64,ER64,EY64,FF64,FM64,FT64),6)+SMALL((V64,AC64,AJ64,AQ64,AX64,BE64,BL64,BS64,BZ64,CG64,CN64,CU64,DB64,DI64,DP64,DW64,ED64,EK64,ER64,EY64,FF64,FM64,FT64),7))/3</f>
        <v>6.666666666666667</v>
      </c>
      <c r="Q64" s="596">
        <v>0.2</v>
      </c>
      <c r="R64" s="596">
        <v>0.6</v>
      </c>
      <c r="S64" s="596">
        <v>0.8</v>
      </c>
      <c r="T64" s="596">
        <v>1</v>
      </c>
      <c r="U64" s="596">
        <v>2.5</v>
      </c>
      <c r="V64" s="596">
        <v>5</v>
      </c>
      <c r="X64" s="593">
        <v>0.25</v>
      </c>
      <c r="Y64" s="593">
        <v>0.5</v>
      </c>
      <c r="Z64" s="593">
        <v>0.75</v>
      </c>
      <c r="AA64" s="593">
        <v>1</v>
      </c>
      <c r="AB64" s="593">
        <v>1.5</v>
      </c>
      <c r="AC64" s="593">
        <v>2</v>
      </c>
      <c r="AE64" s="37"/>
      <c r="AF64" s="37"/>
      <c r="AG64" s="37"/>
      <c r="AH64" s="37"/>
      <c r="AI64" s="37"/>
      <c r="AJ64" s="37"/>
      <c r="AL64" s="37">
        <v>1</v>
      </c>
      <c r="AM64" s="37">
        <v>2</v>
      </c>
      <c r="AN64" s="37">
        <v>4</v>
      </c>
      <c r="AO64" s="37">
        <v>8</v>
      </c>
      <c r="AP64" s="37">
        <v>12</v>
      </c>
      <c r="AQ64" s="37">
        <v>16</v>
      </c>
      <c r="AS64" s="37">
        <v>7</v>
      </c>
      <c r="AT64" s="37">
        <v>8</v>
      </c>
      <c r="AU64" s="37">
        <v>10</v>
      </c>
      <c r="AV64" s="37">
        <v>14</v>
      </c>
      <c r="AW64" s="37">
        <v>19</v>
      </c>
      <c r="AX64" s="37">
        <v>35</v>
      </c>
      <c r="AZ64" s="596">
        <v>1</v>
      </c>
      <c r="BA64" s="596">
        <v>2</v>
      </c>
      <c r="BB64" s="596">
        <v>3</v>
      </c>
      <c r="BC64" s="596">
        <v>5</v>
      </c>
      <c r="BD64" s="596">
        <v>7</v>
      </c>
      <c r="BE64" s="596">
        <v>9</v>
      </c>
      <c r="BG64" s="37">
        <v>2</v>
      </c>
      <c r="BH64" s="37">
        <v>3</v>
      </c>
      <c r="BI64" s="37">
        <v>5</v>
      </c>
      <c r="BJ64" s="37">
        <v>7</v>
      </c>
      <c r="BK64" s="37">
        <v>8</v>
      </c>
      <c r="BL64" s="37">
        <v>10</v>
      </c>
      <c r="BN64" s="145">
        <v>1</v>
      </c>
      <c r="BO64" s="145">
        <v>1</v>
      </c>
      <c r="BP64" s="145">
        <v>2</v>
      </c>
      <c r="BQ64" s="145">
        <v>2</v>
      </c>
      <c r="BR64" s="145">
        <v>4</v>
      </c>
      <c r="BS64" s="145">
        <v>6</v>
      </c>
      <c r="BU64" s="217">
        <v>4</v>
      </c>
      <c r="BV64" s="217">
        <v>6</v>
      </c>
      <c r="BW64" s="217">
        <v>9</v>
      </c>
      <c r="BX64" s="217">
        <v>12</v>
      </c>
      <c r="BY64" s="217">
        <v>17</v>
      </c>
      <c r="BZ64" s="217"/>
      <c r="CB64" s="237">
        <v>0.85000000000000009</v>
      </c>
      <c r="CC64" s="237">
        <v>2.125</v>
      </c>
      <c r="CD64" s="237">
        <v>4.25</v>
      </c>
      <c r="CE64" s="237">
        <v>6.375</v>
      </c>
      <c r="CF64" s="237">
        <v>7.4375</v>
      </c>
      <c r="CG64" s="237">
        <v>12.75</v>
      </c>
      <c r="CI64" s="297">
        <v>3</v>
      </c>
      <c r="CJ64" s="297">
        <v>4</v>
      </c>
      <c r="CK64" s="297">
        <v>6</v>
      </c>
      <c r="CL64" s="297">
        <v>8</v>
      </c>
      <c r="CM64" s="297">
        <v>12</v>
      </c>
      <c r="CN64" s="297">
        <v>15</v>
      </c>
      <c r="CP64" s="37">
        <v>0.6</v>
      </c>
      <c r="CQ64" s="37">
        <v>0.8</v>
      </c>
      <c r="CR64" s="37">
        <v>1.1000000000000001</v>
      </c>
      <c r="CS64" s="37">
        <v>2.2999999999999998</v>
      </c>
      <c r="CT64" s="37">
        <v>3.8</v>
      </c>
      <c r="CU64" s="37">
        <v>6</v>
      </c>
      <c r="CW64" s="325">
        <v>1</v>
      </c>
      <c r="CX64" s="325">
        <v>2.5</v>
      </c>
      <c r="CY64" s="325">
        <v>4</v>
      </c>
      <c r="CZ64" s="323">
        <v>6</v>
      </c>
      <c r="DA64" s="323">
        <v>10</v>
      </c>
      <c r="DB64" s="323">
        <v>15</v>
      </c>
      <c r="DD64" s="335">
        <v>2</v>
      </c>
      <c r="DE64" s="335">
        <v>5</v>
      </c>
      <c r="DF64" s="335">
        <v>8</v>
      </c>
      <c r="DG64" s="335">
        <v>12</v>
      </c>
      <c r="DH64" s="335" t="s">
        <v>115</v>
      </c>
      <c r="DI64" s="335" t="s">
        <v>116</v>
      </c>
      <c r="DK64" s="37">
        <v>2</v>
      </c>
      <c r="DL64" s="37">
        <v>3.4</v>
      </c>
      <c r="DM64" s="37">
        <v>5.7799999999999994</v>
      </c>
      <c r="DN64" s="37">
        <v>9.8259999999999987</v>
      </c>
      <c r="DO64" s="37">
        <v>16.704199999999997</v>
      </c>
      <c r="DP64" s="37">
        <v>28.397139999999993</v>
      </c>
      <c r="DR64" s="400">
        <v>1.5</v>
      </c>
      <c r="DS64" s="400">
        <v>2.25</v>
      </c>
      <c r="DT64" s="400">
        <v>3</v>
      </c>
      <c r="DU64" s="400">
        <v>4.5</v>
      </c>
      <c r="DV64" s="400">
        <v>7.5</v>
      </c>
      <c r="DW64" s="400">
        <v>10.5</v>
      </c>
      <c r="DY64" s="413">
        <v>0.6</v>
      </c>
      <c r="DZ64" s="413">
        <v>0.9</v>
      </c>
      <c r="EA64" s="413">
        <v>1.5</v>
      </c>
      <c r="EB64" s="413">
        <v>2.5</v>
      </c>
      <c r="EC64" s="413">
        <v>3.5</v>
      </c>
      <c r="ED64" s="413">
        <v>4</v>
      </c>
      <c r="EF64" s="457">
        <v>3</v>
      </c>
      <c r="EG64" s="457">
        <v>6</v>
      </c>
      <c r="EH64" s="457">
        <v>12</v>
      </c>
      <c r="EI64" s="457">
        <v>20</v>
      </c>
      <c r="EJ64" s="457">
        <v>35</v>
      </c>
      <c r="EK64" s="457">
        <v>50</v>
      </c>
      <c r="EM64" s="597">
        <v>75</v>
      </c>
      <c r="EN64" s="597">
        <v>100</v>
      </c>
      <c r="EO64" s="597">
        <v>150</v>
      </c>
      <c r="EP64" s="597">
        <v>200</v>
      </c>
      <c r="EQ64" s="597">
        <v>300</v>
      </c>
      <c r="ER64" s="597">
        <v>350</v>
      </c>
      <c r="ET64" s="506">
        <v>1</v>
      </c>
      <c r="EU64" s="506">
        <v>1</v>
      </c>
      <c r="EV64" s="506">
        <v>1</v>
      </c>
      <c r="EW64" s="506">
        <v>2</v>
      </c>
      <c r="EX64" s="506">
        <v>3</v>
      </c>
      <c r="EY64" s="506">
        <v>6</v>
      </c>
      <c r="FA64" s="596">
        <v>0.2</v>
      </c>
      <c r="FB64" s="596">
        <v>0.5</v>
      </c>
      <c r="FC64" s="596">
        <v>1</v>
      </c>
      <c r="FD64" s="596">
        <v>2</v>
      </c>
      <c r="FE64" s="596">
        <v>5</v>
      </c>
      <c r="FF64" s="596">
        <v>10</v>
      </c>
      <c r="FH64" s="596">
        <v>2</v>
      </c>
      <c r="FI64" s="596">
        <v>2</v>
      </c>
      <c r="FJ64" s="596">
        <v>3</v>
      </c>
      <c r="FK64" s="596">
        <v>4</v>
      </c>
      <c r="FL64" s="596">
        <v>6</v>
      </c>
      <c r="FM64" s="596">
        <v>8</v>
      </c>
      <c r="FO64" s="597">
        <v>0.5</v>
      </c>
      <c r="FP64" s="597">
        <v>6</v>
      </c>
      <c r="FQ64" s="597">
        <v>12</v>
      </c>
      <c r="FR64" s="597">
        <v>27</v>
      </c>
      <c r="FS64" s="570"/>
      <c r="FT64" s="570"/>
    </row>
    <row r="65" spans="1:176" x14ac:dyDescent="0.3">
      <c r="A65" s="610"/>
      <c r="B65" s="3"/>
      <c r="C65" s="3"/>
      <c r="D65" s="3"/>
      <c r="E65" s="3">
        <v>2</v>
      </c>
      <c r="F65" s="3"/>
      <c r="G65" s="3"/>
      <c r="H65" s="3"/>
      <c r="J65" s="38">
        <f>(SMALL((Q65,X65,AE65,AL65,AS65,AZ65,BG65,BN65,BU65,CB65,CI65,CP65,CW65,DD65,DK65,DR65,DY65,EF65,EM65,ET65,FA65,FH65,FO65),5)+SMALL((Q65,X65,AE65,AL65,AS65,AZ65,BG65,BN65,BU65,CB65,CI65,CP65,CW65,DD65,DK65,DR65,DY65,EF65,EM65,ET65,FA65,FH65,FO65),6)+SMALL((Q65,X65,AE65,AL65,AS65,AZ65,BG65,BN65,BU65,CB65,CI65,CP65,CW65,DD65,DK65,DR65,DY65,EF65,EM65,ET65,FA65,FH65,FO65),7))/3</f>
        <v>0.79</v>
      </c>
      <c r="K65" s="38">
        <f>(SMALL((R65,Y65,AF65,AM65,AT65,BA65,BH65,BO65,BV65,CC65,CJ65,CQ65,CX65,DE65,DL65,DS65,DZ65,EG65,EN65,EU65,FB65,FI65,FP65),5)+SMALL((R65,Y65,AF65,AM65,AT65,BA65,BH65,BO65,BV65,CC65,CJ65,CQ65,CX65,DE65,DL65,DS65,DZ65,EG65,EN65,EU65,FB65,FI65,FP65),6)+SMALL((R65,Y65,AF65,AM65,AT65,BA65,BH65,BO65,BV65,CC65,CJ65,CQ65,CX65,DE65,DL65,DS65,DZ65,EG65,EN65,EU65,FB65,FI65,FP65),7))/3</f>
        <v>1.36</v>
      </c>
      <c r="L65" s="38">
        <f>(SMALL((S65,Z65,AG65,AN65,AU65,BB65,BI65,BP65,BW65,CD65,CK65,CR65,CY65,DF65,DM65,DT65,EA65,EH65,EO65,EV65,FC65,FJ65,FQ65),5)+SMALL((S65,Z65,AG65,AN65,AU65,BB65,BI65,BP65,BW65,CD65,CK65,CR65,CY65,DF65,DM65,DT65,EA65,EH65,EO65,EV65,FC65,FJ65,FQ65),6)+SMALL((S65,Z65,AG65,AN65,AU65,BB65,BI65,BP65,BW65,CD65,CK65,CR65,CY65,DF65,DM65,DT65,EA65,EH65,EO65,EV65,FC65,FJ65,FQ65),7))/3</f>
        <v>2.2666666666666666</v>
      </c>
      <c r="M65" s="38">
        <f>(SMALL((T65,AA65,AH65,AO65,AV65,BC65,BJ65,BQ65,BX65,CE65,CL65,CS65,CZ65,DG65,DN65,DU65,EB65,EI65,EP65,EW65,FD65,FK65,FR65),5)+SMALL((T65,AA65,AH65,AO65,AV65,BC65,BJ65,BQ65,BX65,CE65,CL65,CS65,CZ65,DG65,DN65,DU65,EB65,EI65,EP65,EW65,FD65,FK65,FR65),6)+SMALL((T65,AA65,AH65,AO65,AV65,BC65,BJ65,BQ65,BX65,CE65,CL65,CS65,CZ65,DG65,DN65,DU65,EB65,EI65,EP65,EW65,FD65,FK65,FR65),7))/3</f>
        <v>3.3333333333333335</v>
      </c>
      <c r="N65" s="38">
        <f>(SMALL((U65,AB65,AI65,AP65,AW65,BD65,BK65,BR65,BY65,CF65,CM65,CT65,DA65,DH65,DO65,DV65,EC65,EJ65,EQ65,EX65,FE65,FL65,FS65),5)+SMALL((U65,AB65,AI65,AP65,AW65,BD65,BK65,BR65,BY65,CF65,CM65,CT65,DA65,DH65,DO65,DV65,EC65,EJ65,EQ65,EX65,FE65,FL65,FS65),6)+SMALL((U65,AB65,AI65,AP65,AW65,BD65,BK65,BR65,BY65,CF65,CM65,CT65,DA65,DH65,DO65,DV65,EC65,EJ65,EQ65,EX65,FE65,FL65,FS65),7))/3</f>
        <v>5</v>
      </c>
      <c r="O65" s="38">
        <f>(SMALL((V65,AC65,AJ65,AQ65,AX65,BE65,BL65,BS65,BZ65,CG65,CN65,CU65,DB65,DI65,DP65,DW65,ED65,EK65,ER65,EY65,FF65,FM65,FT65),5)+SMALL((V65,AC65,AJ65,AQ65,AX65,BE65,BL65,BS65,BZ65,CG65,CN65,CU65,DB65,DI65,DP65,DW65,ED65,EK65,ER65,EY65,FF65,FM65,FT65),6)+SMALL((V65,AC65,AJ65,AQ65,AX65,BE65,BL65,BS65,BZ65,CG65,CN65,CU65,DB65,DI65,DP65,DW65,ED65,EK65,ER65,EY65,FF65,FM65,FT65),7))/3</f>
        <v>8</v>
      </c>
      <c r="Q65" s="596">
        <v>0.2</v>
      </c>
      <c r="R65" s="596">
        <v>0.6</v>
      </c>
      <c r="S65" s="596">
        <v>0.8</v>
      </c>
      <c r="T65" s="596">
        <v>1</v>
      </c>
      <c r="U65" s="596">
        <v>2.5</v>
      </c>
      <c r="V65" s="596">
        <v>5</v>
      </c>
      <c r="X65" s="592">
        <v>0.5</v>
      </c>
      <c r="Y65" s="592">
        <v>1</v>
      </c>
      <c r="Z65" s="592">
        <v>2</v>
      </c>
      <c r="AA65" s="592">
        <v>3</v>
      </c>
      <c r="AB65" s="592">
        <v>5</v>
      </c>
      <c r="AC65" s="592">
        <v>8</v>
      </c>
      <c r="AE65" s="38"/>
      <c r="AF65" s="38"/>
      <c r="AG65" s="38"/>
      <c r="AH65" s="38"/>
      <c r="AI65" s="38"/>
      <c r="AJ65" s="38"/>
      <c r="AL65" s="38">
        <v>2</v>
      </c>
      <c r="AM65" s="38">
        <v>2</v>
      </c>
      <c r="AN65" s="38">
        <v>5</v>
      </c>
      <c r="AO65" s="38">
        <v>10</v>
      </c>
      <c r="AP65" s="38">
        <v>15</v>
      </c>
      <c r="AQ65" s="38">
        <v>20</v>
      </c>
      <c r="AS65" s="38">
        <v>5</v>
      </c>
      <c r="AT65" s="38">
        <v>6</v>
      </c>
      <c r="AU65" s="38">
        <v>8</v>
      </c>
      <c r="AV65" s="38">
        <v>12</v>
      </c>
      <c r="AW65" s="38">
        <v>17</v>
      </c>
      <c r="AX65" s="38">
        <v>32</v>
      </c>
      <c r="AZ65" s="596">
        <v>1</v>
      </c>
      <c r="BA65" s="596">
        <v>2</v>
      </c>
      <c r="BB65" s="596">
        <v>3</v>
      </c>
      <c r="BC65" s="596">
        <v>5</v>
      </c>
      <c r="BD65" s="596">
        <v>7</v>
      </c>
      <c r="BE65" s="596">
        <v>9</v>
      </c>
      <c r="BG65" s="38">
        <v>2</v>
      </c>
      <c r="BH65" s="38">
        <v>3</v>
      </c>
      <c r="BI65" s="38">
        <v>6</v>
      </c>
      <c r="BJ65" s="38">
        <v>8</v>
      </c>
      <c r="BK65" s="38">
        <v>10</v>
      </c>
      <c r="BL65" s="38">
        <v>12</v>
      </c>
      <c r="BN65" s="146">
        <v>1</v>
      </c>
      <c r="BO65" s="146">
        <v>2</v>
      </c>
      <c r="BP65" s="146">
        <v>3</v>
      </c>
      <c r="BQ65" s="146">
        <v>4</v>
      </c>
      <c r="BR65" s="146">
        <v>5</v>
      </c>
      <c r="BS65" s="146">
        <v>6</v>
      </c>
      <c r="BU65" s="218">
        <v>5</v>
      </c>
      <c r="BV65" s="218">
        <v>7</v>
      </c>
      <c r="BW65" s="218">
        <v>10</v>
      </c>
      <c r="BX65" s="218">
        <v>13</v>
      </c>
      <c r="BY65" s="218">
        <v>18</v>
      </c>
      <c r="BZ65" s="218"/>
      <c r="CB65" s="238">
        <v>0.85000000000000009</v>
      </c>
      <c r="CC65" s="238">
        <v>2.125</v>
      </c>
      <c r="CD65" s="238">
        <v>4.25</v>
      </c>
      <c r="CE65" s="238">
        <v>6.375</v>
      </c>
      <c r="CF65" s="238">
        <v>7.4375</v>
      </c>
      <c r="CG65" s="238">
        <v>12.75</v>
      </c>
      <c r="CI65" s="298">
        <v>3</v>
      </c>
      <c r="CJ65" s="298">
        <v>4</v>
      </c>
      <c r="CK65" s="298">
        <v>6</v>
      </c>
      <c r="CL65" s="298">
        <v>8</v>
      </c>
      <c r="CM65" s="298">
        <v>12</v>
      </c>
      <c r="CN65" s="298">
        <v>15</v>
      </c>
      <c r="CP65" s="38">
        <v>0.8</v>
      </c>
      <c r="CQ65" s="38">
        <v>1</v>
      </c>
      <c r="CR65" s="38">
        <v>1.5</v>
      </c>
      <c r="CS65" s="38">
        <v>3</v>
      </c>
      <c r="CT65" s="38">
        <v>5</v>
      </c>
      <c r="CU65" s="38">
        <v>8</v>
      </c>
      <c r="CW65" s="326">
        <v>1</v>
      </c>
      <c r="CX65" s="326">
        <v>2.5</v>
      </c>
      <c r="CY65" s="326">
        <v>4</v>
      </c>
      <c r="CZ65" s="324">
        <v>6</v>
      </c>
      <c r="DA65" s="324">
        <v>10</v>
      </c>
      <c r="DB65" s="324">
        <v>15</v>
      </c>
      <c r="DD65" s="336">
        <v>2</v>
      </c>
      <c r="DE65" s="336">
        <v>6</v>
      </c>
      <c r="DF65" s="336" t="s">
        <v>117</v>
      </c>
      <c r="DG65" s="336" t="s">
        <v>118</v>
      </c>
      <c r="DH65" s="336" t="s">
        <v>119</v>
      </c>
      <c r="DI65" s="336" t="s">
        <v>116</v>
      </c>
      <c r="DK65" s="38">
        <v>2.2000000000000002</v>
      </c>
      <c r="DL65" s="38">
        <v>3.74</v>
      </c>
      <c r="DM65" s="38">
        <v>6.3579999999999997</v>
      </c>
      <c r="DN65" s="38">
        <v>10.8086</v>
      </c>
      <c r="DO65" s="38">
        <v>18.374619999999997</v>
      </c>
      <c r="DP65" s="38">
        <v>31.236853999999994</v>
      </c>
      <c r="DR65" s="401">
        <v>1.5</v>
      </c>
      <c r="DS65" s="401">
        <v>2.25</v>
      </c>
      <c r="DT65" s="401">
        <v>3</v>
      </c>
      <c r="DU65" s="401">
        <v>4.5</v>
      </c>
      <c r="DV65" s="401">
        <v>7.5</v>
      </c>
      <c r="DW65" s="401">
        <v>10.5</v>
      </c>
      <c r="DY65" s="414">
        <v>0.72</v>
      </c>
      <c r="DZ65" s="414">
        <v>1.08</v>
      </c>
      <c r="EA65" s="414">
        <v>1.7999999999999998</v>
      </c>
      <c r="EB65" s="414">
        <v>3</v>
      </c>
      <c r="EC65" s="414">
        <v>4.2</v>
      </c>
      <c r="ED65" s="414">
        <v>4.8</v>
      </c>
      <c r="EF65" s="458">
        <v>3</v>
      </c>
      <c r="EG65" s="458">
        <v>6</v>
      </c>
      <c r="EH65" s="458">
        <v>12</v>
      </c>
      <c r="EI65" s="458">
        <v>20</v>
      </c>
      <c r="EJ65" s="458">
        <v>35</v>
      </c>
      <c r="EK65" s="458">
        <v>50</v>
      </c>
      <c r="EM65" s="597">
        <v>75</v>
      </c>
      <c r="EN65" s="597">
        <v>100</v>
      </c>
      <c r="EO65" s="597">
        <v>150</v>
      </c>
      <c r="EP65" s="597">
        <v>200</v>
      </c>
      <c r="EQ65" s="597">
        <v>300</v>
      </c>
      <c r="ER65" s="597">
        <v>350</v>
      </c>
      <c r="ET65" s="507">
        <v>1</v>
      </c>
      <c r="EU65" s="507">
        <v>1</v>
      </c>
      <c r="EV65" s="507">
        <v>1</v>
      </c>
      <c r="EW65" s="507">
        <v>2</v>
      </c>
      <c r="EX65" s="507">
        <v>3</v>
      </c>
      <c r="EY65" s="507">
        <v>6</v>
      </c>
      <c r="FA65" s="596">
        <v>0.2</v>
      </c>
      <c r="FB65" s="596">
        <v>0.5</v>
      </c>
      <c r="FC65" s="596">
        <v>1</v>
      </c>
      <c r="FD65" s="596">
        <v>2</v>
      </c>
      <c r="FE65" s="596">
        <v>5</v>
      </c>
      <c r="FF65" s="596">
        <v>10</v>
      </c>
      <c r="FH65" s="596">
        <v>2</v>
      </c>
      <c r="FI65" s="596">
        <v>2</v>
      </c>
      <c r="FJ65" s="596">
        <v>3</v>
      </c>
      <c r="FK65" s="596">
        <v>4</v>
      </c>
      <c r="FL65" s="596">
        <v>6</v>
      </c>
      <c r="FM65" s="596">
        <v>8</v>
      </c>
      <c r="FO65" s="597">
        <v>0.5</v>
      </c>
      <c r="FP65" s="597">
        <v>6</v>
      </c>
      <c r="FQ65" s="597">
        <v>12</v>
      </c>
      <c r="FR65" s="597">
        <v>27</v>
      </c>
      <c r="FS65" s="570"/>
      <c r="FT65" s="570"/>
    </row>
    <row r="66" spans="1:176" x14ac:dyDescent="0.3">
      <c r="A66" s="610"/>
      <c r="B66" s="2"/>
      <c r="C66" s="2"/>
      <c r="D66" s="2"/>
      <c r="E66" s="2"/>
      <c r="F66" s="2">
        <v>2</v>
      </c>
      <c r="G66" s="2"/>
      <c r="H66" s="2"/>
      <c r="J66" s="37">
        <f>(SMALL((Q66,X66,AE66,AL66,AS66,AZ66,BG66,BN66,BU66,CB66,CI66,CP66,CW66,DD66,DK66,DR66,DY66,EF66,EM66,ET66,FA66,FH66,FO66),5)+SMALL((Q66,X66,AE66,AL66,AS66,AZ66,BG66,BN66,BU66,CB66,CI66,CP66,CW66,DD66,DK66,DR66,DY66,EF66,EM66,ET66,FA66,FH66,FO66),6)+SMALL((Q66,X66,AE66,AL66,AS66,AZ66,BG66,BN66,BU66,CB66,CI66,CP66,CW66,DD66,DK66,DR66,DY66,EF66,EM66,ET66,FA66,FH66,FO66),7))/3</f>
        <v>0.93333333333333324</v>
      </c>
      <c r="K66" s="37">
        <f>(SMALL((R66,Y66,AF66,AM66,AT66,BA66,BH66,BO66,BV66,CC66,CJ66,CQ66,CX66,DE66,DL66,DS66,DZ66,EG66,EN66,EU66,FB66,FI66,FP66),5)+SMALL((R66,Y66,AF66,AM66,AT66,BA66,BH66,BO66,BV66,CC66,CJ66,CQ66,CX66,DE66,DL66,DS66,DZ66,EG66,EN66,EU66,FB66,FI66,FP66),6)+SMALL((R66,Y66,AF66,AM66,AT66,BA66,BH66,BO66,BV66,CC66,CJ66,CQ66,CX66,DE66,DL66,DS66,DZ66,EG66,EN66,EU66,FB66,FI66,FP66),7))/3</f>
        <v>1.6166666666666665</v>
      </c>
      <c r="L66" s="37">
        <f>(SMALL((S66,Z66,AG66,AN66,AU66,BB66,BI66,BP66,BW66,CD66,CK66,CR66,CY66,DF66,DM66,DT66,EA66,EH66,EO66,EV66,FC66,FJ66,FQ66),5)+SMALL((S66,Z66,AG66,AN66,AU66,BB66,BI66,BP66,BW66,CD66,CK66,CR66,CY66,DF66,DM66,DT66,EA66,EH66,EO66,EV66,FC66,FJ66,FQ66),6)+SMALL((S66,Z66,AG66,AN66,AU66,BB66,BI66,BP66,BW66,CD66,CK66,CR66,CY66,DF66,DM66,DT66,EA66,EH66,EO66,EV66,FC66,FJ66,FQ66),7))/3</f>
        <v>2.4166666666666665</v>
      </c>
      <c r="M66" s="37">
        <f>(SMALL((T66,AA66,AH66,AO66,AV66,BC66,BJ66,BQ66,BX66,CE66,CL66,CS66,CZ66,DG66,DN66,DU66,EB66,EI66,EP66,EW66,FD66,FK66,FR66),5)+SMALL((T66,AA66,AH66,AO66,AV66,BC66,BJ66,BQ66,BX66,CE66,CL66,CS66,CZ66,DG66,DN66,DU66,EB66,EI66,EP66,EW66,FD66,FK66,FR66),6)+SMALL((T66,AA66,AH66,AO66,AV66,BC66,BJ66,BQ66,BX66,CE66,CL66,CS66,CZ66,DG66,DN66,DU66,EB66,EI66,EP66,EW66,FD66,FK66,FR66),7))/3</f>
        <v>4.666666666666667</v>
      </c>
      <c r="N66" s="37">
        <f>(SMALL((U66,AB66,AI66,AP66,AW66,BD66,BK66,BR66,BY66,CF66,CM66,CT66,DA66,DH66,DO66,DV66,EC66,EJ66,EQ66,EX66,FE66,FL66,FS66),5)+SMALL((U66,AB66,AI66,AP66,AW66,BD66,BK66,BR66,BY66,CF66,CM66,CT66,DA66,DH66,DO66,DV66,EC66,EJ66,EQ66,EX66,FE66,FL66,FS66),6)+SMALL((U66,AB66,AI66,AP66,AW66,BD66,BK66,BR66,BY66,CF66,CM66,CT66,DA66,DH66,DO66,DV66,EC66,EJ66,EQ66,EX66,FE66,FL66,FS66),7))/3</f>
        <v>6.416666666666667</v>
      </c>
      <c r="O66" s="37">
        <f>(SMALL((V66,AC66,AJ66,AQ66,AX66,BE66,BL66,BS66,BZ66,CG66,CN66,CU66,DB66,DI66,DP66,DW66,ED66,EK66,ER66,EY66,FF66,FM66,FT66),5)+SMALL((V66,AC66,AJ66,AQ66,AX66,BE66,BL66,BS66,BZ66,CG66,CN66,CU66,DB66,DI66,DP66,DW66,ED66,EK66,ER66,EY66,FF66,FM66,FT66),6)+SMALL((V66,AC66,AJ66,AQ66,AX66,BE66,BL66,BS66,BZ66,CG66,CN66,CU66,DB66,DI66,DP66,DW66,ED66,EK66,ER66,EY66,FF66,FM66,FT66),7))/3</f>
        <v>9</v>
      </c>
      <c r="Q66" s="596">
        <v>0.2</v>
      </c>
      <c r="R66" s="596">
        <v>0.6</v>
      </c>
      <c r="S66" s="596">
        <v>0.8</v>
      </c>
      <c r="T66" s="596">
        <v>1</v>
      </c>
      <c r="U66" s="596">
        <v>2.5</v>
      </c>
      <c r="V66" s="596">
        <v>5</v>
      </c>
      <c r="X66" s="593">
        <v>0.5</v>
      </c>
      <c r="Y66" s="593">
        <v>1</v>
      </c>
      <c r="Z66" s="593">
        <v>2</v>
      </c>
      <c r="AA66" s="593">
        <v>3</v>
      </c>
      <c r="AB66" s="593">
        <v>5</v>
      </c>
      <c r="AC66" s="593">
        <v>8</v>
      </c>
      <c r="AE66" s="37"/>
      <c r="AF66" s="37"/>
      <c r="AG66" s="37"/>
      <c r="AH66" s="37"/>
      <c r="AI66" s="37"/>
      <c r="AJ66" s="37"/>
      <c r="AL66" s="37"/>
      <c r="AM66" s="37"/>
      <c r="AN66" s="37"/>
      <c r="AO66" s="37"/>
      <c r="AP66" s="37"/>
      <c r="AQ66" s="37"/>
      <c r="AS66" s="37">
        <v>4</v>
      </c>
      <c r="AT66" s="37">
        <v>5</v>
      </c>
      <c r="AU66" s="37">
        <v>7</v>
      </c>
      <c r="AV66" s="37">
        <v>11</v>
      </c>
      <c r="AW66" s="37">
        <v>16</v>
      </c>
      <c r="AX66" s="37">
        <v>32</v>
      </c>
      <c r="AZ66" s="596">
        <v>1</v>
      </c>
      <c r="BA66" s="596">
        <v>2</v>
      </c>
      <c r="BB66" s="596">
        <v>3</v>
      </c>
      <c r="BC66" s="596">
        <v>5</v>
      </c>
      <c r="BD66" s="596">
        <v>7</v>
      </c>
      <c r="BE66" s="596">
        <v>9</v>
      </c>
      <c r="BG66" s="37">
        <v>3</v>
      </c>
      <c r="BH66" s="37">
        <v>4</v>
      </c>
      <c r="BI66" s="37">
        <v>8</v>
      </c>
      <c r="BJ66" s="37">
        <v>10</v>
      </c>
      <c r="BK66" s="37">
        <v>12</v>
      </c>
      <c r="BL66" s="37">
        <v>15</v>
      </c>
      <c r="BN66" s="145">
        <v>3</v>
      </c>
      <c r="BO66" s="145">
        <v>5</v>
      </c>
      <c r="BP66" s="145">
        <v>7</v>
      </c>
      <c r="BQ66" s="145">
        <v>10</v>
      </c>
      <c r="BR66" s="145">
        <v>14</v>
      </c>
      <c r="BS66" s="145">
        <v>20</v>
      </c>
      <c r="BU66" s="217">
        <v>5</v>
      </c>
      <c r="BV66" s="217">
        <v>7</v>
      </c>
      <c r="BW66" s="217">
        <v>10</v>
      </c>
      <c r="BX66" s="217">
        <v>13</v>
      </c>
      <c r="BY66" s="217">
        <v>18</v>
      </c>
      <c r="BZ66" s="217"/>
      <c r="CB66" s="237">
        <v>0.9</v>
      </c>
      <c r="CC66" s="237">
        <v>2.25</v>
      </c>
      <c r="CD66" s="237">
        <v>4.5</v>
      </c>
      <c r="CE66" s="237">
        <v>6.75</v>
      </c>
      <c r="CF66" s="237">
        <v>7.875</v>
      </c>
      <c r="CG66" s="237">
        <v>13.5</v>
      </c>
      <c r="CI66" s="297">
        <v>3</v>
      </c>
      <c r="CJ66" s="297">
        <v>4</v>
      </c>
      <c r="CK66" s="297">
        <v>7</v>
      </c>
      <c r="CL66" s="297">
        <v>10</v>
      </c>
      <c r="CM66" s="297">
        <v>15</v>
      </c>
      <c r="CN66" s="297">
        <v>20</v>
      </c>
      <c r="CP66" s="37">
        <v>1</v>
      </c>
      <c r="CQ66" s="37">
        <v>1.5</v>
      </c>
      <c r="CR66" s="37">
        <v>2</v>
      </c>
      <c r="CS66" s="37">
        <v>5</v>
      </c>
      <c r="CT66" s="37">
        <v>8</v>
      </c>
      <c r="CU66" s="37">
        <v>10</v>
      </c>
      <c r="CW66" s="325">
        <v>1</v>
      </c>
      <c r="CX66" s="325">
        <v>2.5</v>
      </c>
      <c r="CY66" s="325">
        <v>4</v>
      </c>
      <c r="CZ66" s="323">
        <v>6</v>
      </c>
      <c r="DA66" s="323">
        <v>10</v>
      </c>
      <c r="DB66" s="323">
        <v>15</v>
      </c>
      <c r="DD66" s="335">
        <v>3</v>
      </c>
      <c r="DE66" s="335">
        <v>7</v>
      </c>
      <c r="DF66" s="335">
        <v>12</v>
      </c>
      <c r="DG66" s="335">
        <v>18</v>
      </c>
      <c r="DH66" s="335">
        <v>25</v>
      </c>
      <c r="DI66" s="335">
        <v>30</v>
      </c>
      <c r="DK66" s="37">
        <v>2.4200000000000004</v>
      </c>
      <c r="DL66" s="37">
        <v>4.1140000000000008</v>
      </c>
      <c r="DM66" s="37">
        <v>6.9938000000000002</v>
      </c>
      <c r="DN66" s="37">
        <v>11.889460000000001</v>
      </c>
      <c r="DO66" s="37">
        <v>20.212081999999999</v>
      </c>
      <c r="DP66" s="37">
        <v>34.360539399999993</v>
      </c>
      <c r="DR66" s="400">
        <v>2.25</v>
      </c>
      <c r="DS66" s="400">
        <v>3</v>
      </c>
      <c r="DT66" s="400">
        <v>4.5</v>
      </c>
      <c r="DU66" s="400">
        <v>6</v>
      </c>
      <c r="DV66" s="400">
        <v>9</v>
      </c>
      <c r="DW66" s="400">
        <v>12</v>
      </c>
      <c r="DY66" s="413">
        <v>0.89999999999999991</v>
      </c>
      <c r="DZ66" s="413">
        <v>1.35</v>
      </c>
      <c r="EA66" s="413">
        <v>2.25</v>
      </c>
      <c r="EB66" s="413">
        <v>3.75</v>
      </c>
      <c r="EC66" s="413">
        <v>5.25</v>
      </c>
      <c r="ED66" s="413">
        <v>6</v>
      </c>
      <c r="EF66" s="457">
        <v>4</v>
      </c>
      <c r="EG66" s="457">
        <v>8</v>
      </c>
      <c r="EH66" s="457">
        <v>15</v>
      </c>
      <c r="EI66" s="457">
        <v>25</v>
      </c>
      <c r="EJ66" s="457">
        <v>40</v>
      </c>
      <c r="EK66" s="457">
        <v>55</v>
      </c>
      <c r="EM66" s="597">
        <v>50</v>
      </c>
      <c r="EN66" s="597">
        <v>75</v>
      </c>
      <c r="EO66" s="597">
        <v>100</v>
      </c>
      <c r="EP66" s="597">
        <v>150</v>
      </c>
      <c r="EQ66" s="597">
        <v>200</v>
      </c>
      <c r="ER66" s="597">
        <v>250</v>
      </c>
      <c r="ET66" s="506">
        <v>1</v>
      </c>
      <c r="EU66" s="506">
        <v>1</v>
      </c>
      <c r="EV66" s="506">
        <v>1</v>
      </c>
      <c r="EW66" s="506">
        <v>2</v>
      </c>
      <c r="EX66" s="506">
        <v>3</v>
      </c>
      <c r="EY66" s="506">
        <v>6</v>
      </c>
      <c r="FA66" s="596">
        <v>0.5</v>
      </c>
      <c r="FB66" s="596">
        <v>1</v>
      </c>
      <c r="FC66" s="596">
        <v>2</v>
      </c>
      <c r="FD66" s="596">
        <v>5</v>
      </c>
      <c r="FE66" s="596">
        <v>7</v>
      </c>
      <c r="FF66" s="596">
        <v>10</v>
      </c>
      <c r="FH66" s="596">
        <v>2</v>
      </c>
      <c r="FI66" s="596">
        <v>2</v>
      </c>
      <c r="FJ66" s="596">
        <v>3</v>
      </c>
      <c r="FK66" s="596">
        <v>4</v>
      </c>
      <c r="FL66" s="596">
        <v>5</v>
      </c>
      <c r="FM66" s="596">
        <v>7</v>
      </c>
      <c r="FO66" s="597">
        <v>0.5</v>
      </c>
      <c r="FP66" s="597">
        <v>6</v>
      </c>
      <c r="FQ66" s="597">
        <v>12</v>
      </c>
      <c r="FR66" s="597">
        <v>27</v>
      </c>
      <c r="FS66" s="570"/>
      <c r="FT66" s="570"/>
    </row>
    <row r="67" spans="1:176" ht="15" customHeight="1" x14ac:dyDescent="0.3">
      <c r="A67" s="610"/>
      <c r="B67" s="3"/>
      <c r="C67" s="3"/>
      <c r="D67" s="3"/>
      <c r="E67" s="3"/>
      <c r="F67" s="3"/>
      <c r="G67" s="3">
        <v>2</v>
      </c>
      <c r="H67" s="3"/>
      <c r="J67" s="38">
        <f>(SMALL((Q67,X67,AE67,AL67,AS67,AZ67,BG67,BN67,BU67,CB67,CI67,CP67,CW67,DD67,DK67,DR67,DY67,EF67,EM67,ET67,FA67,FH67,FO67),5)+SMALL((Q67,X67,AE67,AL67,AS67,AZ67,BG67,BN67,BU67,CB67,CI67,CP67,CW67,DD67,DK67,DR67,DY67,EF67,EM67,ET67,FA67,FH67,FO67),6)+SMALL((Q67,X67,AE67,AL67,AS67,AZ67,BG67,BN67,BU67,CB67,CI67,CP67,CW67,DD67,DK67,DR67,DY67,EF67,EM67,ET67,FA67,FH67,FO67),7))/3</f>
        <v>0.96666666666666667</v>
      </c>
      <c r="K67" s="38">
        <f>(SMALL((R67,Y67,AF67,AM67,AT67,BA67,BH67,BO67,BV67,CC67,CJ67,CQ67,CX67,DE67,DL67,DS67,DZ67,EG67,EN67,EU67,FB67,FI67,FP67),5)+SMALL((R67,Y67,AF67,AM67,AT67,BA67,BH67,BO67,BV67,CC67,CJ67,CQ67,CX67,DE67,DL67,DS67,DZ67,EG67,EN67,EU67,FB67,FI67,FP67),6)+SMALL((R67,Y67,AF67,AM67,AT67,BA67,BH67,BO67,BV67,CC67,CJ67,CQ67,CX67,DE67,DL67,DS67,DZ67,EG67,EN67,EU67,FB67,FI67,FP67),7))/3</f>
        <v>1.8958333333333333</v>
      </c>
      <c r="L67" s="38">
        <f>(SMALL((S67,Z67,AG67,AN67,AU67,BB67,BI67,BP67,BW67,CD67,CK67,CR67,CY67,DF67,DM67,DT67,EA67,EH67,EO67,EV67,FC67,FJ67,FQ67),5)+SMALL((S67,Z67,AG67,AN67,AU67,BB67,BI67,BP67,BW67,CD67,CK67,CR67,CY67,DF67,DM67,DT67,EA67,EH67,EO67,EV67,FC67,FJ67,FQ67),6)+SMALL((S67,Z67,AG67,AN67,AU67,BB67,BI67,BP67,BW67,CD67,CK67,CR67,CY67,DF67,DM67,DT67,EA67,EH67,EO67,EV67,FC67,FJ67,FQ67),7))/3</f>
        <v>2.9375</v>
      </c>
      <c r="M67" s="38">
        <f>(SMALL((T67,AA67,AH67,AO67,AV67,BC67,BJ67,BQ67,BX67,CE67,CL67,CS67,CZ67,DG67,DN67,DU67,EB67,EI67,EP67,EW67,FD67,FK67,FR67),5)+SMALL((T67,AA67,AH67,AO67,AV67,BC67,BJ67,BQ67,BX67,CE67,CL67,CS67,CZ67,DG67,DN67,DU67,EB67,EI67,EP67,EW67,FD67,FK67,FR67),6)+SMALL((T67,AA67,AH67,AO67,AV67,BC67,BJ67,BQ67,BX67,CE67,CL67,CS67,CZ67,DG67,DN67,DU67,EB67,EI67,EP67,EW67,FD67,FK67,FR67),7))/3</f>
        <v>5.229166666666667</v>
      </c>
      <c r="N67" s="38">
        <f>(SMALL((U67,AB67,AI67,AP67,AW67,BD67,BK67,BR67,BY67,CF67,CM67,CT67,DA67,DH67,DO67,DV67,EC67,EJ67,EQ67,EX67,FE67,FL67,FS67),5)+SMALL((U67,AB67,AI67,AP67,AW67,BD67,BK67,BR67,BY67,CF67,CM67,CT67,DA67,DH67,DO67,DV67,EC67,EJ67,EQ67,EX67,FE67,FL67,FS67),6)+SMALL((U67,AB67,AI67,AP67,AW67,BD67,BK67,BR67,BY67,CF67,CM67,CT67,DA67,DH67,DO67,DV67,EC67,EJ67,EQ67,EX67,FE67,FL67,FS67),7))/3</f>
        <v>7.145833333333333</v>
      </c>
      <c r="O67" s="38">
        <f>(SMALL((V67,AC67,AJ67,AQ67,AX67,BE67,BL67,BS67,BZ67,CG67,CN67,CU67,DB67,DI67,DP67,DW67,ED67,EK67,ER67,EY67,FF67,FM67,FT67),5)+SMALL((V67,AC67,AJ67,AQ67,AX67,BE67,BL67,BS67,BZ67,CG67,CN67,CU67,DB67,DI67,DP67,DW67,ED67,EK67,ER67,EY67,FF67,FM67,FT67),6)+SMALL((V67,AC67,AJ67,AQ67,AX67,BE67,BL67,BS67,BZ67,CG67,CN67,CU67,DB67,DI67,DP67,DW67,ED67,EK67,ER67,EY67,FF67,FM67,FT67),7))/3</f>
        <v>9.3333333333333339</v>
      </c>
      <c r="Q67" s="596">
        <v>0.2</v>
      </c>
      <c r="R67" s="596">
        <v>0.6</v>
      </c>
      <c r="S67" s="596">
        <v>0.8</v>
      </c>
      <c r="T67" s="596">
        <v>1</v>
      </c>
      <c r="U67" s="596">
        <v>2.5</v>
      </c>
      <c r="V67" s="596">
        <v>5</v>
      </c>
      <c r="X67" s="592">
        <v>0.5</v>
      </c>
      <c r="Y67" s="592">
        <v>1</v>
      </c>
      <c r="Z67" s="592">
        <v>2</v>
      </c>
      <c r="AA67" s="592">
        <v>3</v>
      </c>
      <c r="AB67" s="592">
        <v>5</v>
      </c>
      <c r="AC67" s="592">
        <v>8</v>
      </c>
      <c r="AE67" s="38"/>
      <c r="AF67" s="38"/>
      <c r="AG67" s="38"/>
      <c r="AH67" s="38"/>
      <c r="AI67" s="38"/>
      <c r="AJ67" s="38"/>
      <c r="AL67" s="38"/>
      <c r="AM67" s="38"/>
      <c r="AN67" s="38"/>
      <c r="AO67" s="38"/>
      <c r="AP67" s="38"/>
      <c r="AQ67" s="38"/>
      <c r="AS67" s="38">
        <v>4</v>
      </c>
      <c r="AT67" s="38">
        <v>5</v>
      </c>
      <c r="AU67" s="38">
        <v>7</v>
      </c>
      <c r="AV67" s="38">
        <v>11</v>
      </c>
      <c r="AW67" s="38">
        <v>16</v>
      </c>
      <c r="AX67" s="38">
        <v>32</v>
      </c>
      <c r="AZ67" s="596">
        <v>2</v>
      </c>
      <c r="BA67" s="596">
        <v>3</v>
      </c>
      <c r="BB67" s="596">
        <v>4</v>
      </c>
      <c r="BC67" s="596">
        <v>6</v>
      </c>
      <c r="BD67" s="596">
        <v>8</v>
      </c>
      <c r="BE67" s="596">
        <v>10</v>
      </c>
      <c r="BG67" s="38">
        <v>3</v>
      </c>
      <c r="BH67" s="38">
        <v>4</v>
      </c>
      <c r="BI67" s="38">
        <v>8</v>
      </c>
      <c r="BJ67" s="38">
        <v>10</v>
      </c>
      <c r="BK67" s="38">
        <v>12</v>
      </c>
      <c r="BL67" s="38">
        <v>15</v>
      </c>
      <c r="BN67" s="146">
        <v>3</v>
      </c>
      <c r="BO67" s="146">
        <v>5</v>
      </c>
      <c r="BP67" s="146">
        <v>7</v>
      </c>
      <c r="BQ67" s="146">
        <v>10</v>
      </c>
      <c r="BR67" s="146">
        <v>14</v>
      </c>
      <c r="BS67" s="146">
        <v>20</v>
      </c>
      <c r="BU67" s="218">
        <v>5</v>
      </c>
      <c r="BV67" s="218">
        <v>7</v>
      </c>
      <c r="BW67" s="218">
        <v>10</v>
      </c>
      <c r="BX67" s="218">
        <v>13</v>
      </c>
      <c r="BY67" s="218">
        <v>18</v>
      </c>
      <c r="BZ67" s="218"/>
      <c r="CB67" s="238">
        <v>0.9</v>
      </c>
      <c r="CC67" s="238">
        <v>2.25</v>
      </c>
      <c r="CD67" s="238">
        <v>4.5</v>
      </c>
      <c r="CE67" s="238">
        <v>6.75</v>
      </c>
      <c r="CF67" s="238">
        <v>7.875</v>
      </c>
      <c r="CG67" s="238">
        <v>13.5</v>
      </c>
      <c r="CI67" s="298">
        <v>3</v>
      </c>
      <c r="CJ67" s="298">
        <v>4</v>
      </c>
      <c r="CK67" s="298">
        <v>8</v>
      </c>
      <c r="CL67" s="298">
        <v>12</v>
      </c>
      <c r="CM67" s="298">
        <v>20</v>
      </c>
      <c r="CN67" s="298">
        <v>30</v>
      </c>
      <c r="CP67" s="38">
        <v>1</v>
      </c>
      <c r="CQ67" s="38">
        <v>2</v>
      </c>
      <c r="CR67" s="38">
        <v>3</v>
      </c>
      <c r="CS67" s="38">
        <v>6.5</v>
      </c>
      <c r="CT67" s="38">
        <v>10</v>
      </c>
      <c r="CU67" s="38">
        <v>15</v>
      </c>
      <c r="CW67" s="326">
        <v>1</v>
      </c>
      <c r="CX67" s="326">
        <v>2.5</v>
      </c>
      <c r="CY67" s="326">
        <v>4</v>
      </c>
      <c r="CZ67" s="324">
        <v>6</v>
      </c>
      <c r="DA67" s="324">
        <v>10</v>
      </c>
      <c r="DB67" s="324">
        <v>15</v>
      </c>
      <c r="DD67" s="336">
        <v>3</v>
      </c>
      <c r="DE67" s="336">
        <v>7</v>
      </c>
      <c r="DF67" s="336">
        <v>12</v>
      </c>
      <c r="DG67" s="336">
        <v>18</v>
      </c>
      <c r="DH67" s="336">
        <v>25</v>
      </c>
      <c r="DI67" s="336">
        <v>30</v>
      </c>
      <c r="DK67" s="38">
        <v>2.6620000000000008</v>
      </c>
      <c r="DL67" s="38">
        <v>4.5254000000000012</v>
      </c>
      <c r="DM67" s="38">
        <v>7.6931800000000008</v>
      </c>
      <c r="DN67" s="38">
        <v>13.078406000000003</v>
      </c>
      <c r="DO67" s="38">
        <v>22.233290199999999</v>
      </c>
      <c r="DP67" s="38">
        <v>37.796593339999994</v>
      </c>
      <c r="DR67" s="401">
        <v>4.5</v>
      </c>
      <c r="DS67" s="401">
        <v>6</v>
      </c>
      <c r="DT67" s="401">
        <v>7.5</v>
      </c>
      <c r="DU67" s="401">
        <v>10.5</v>
      </c>
      <c r="DV67" s="401">
        <v>13.5</v>
      </c>
      <c r="DW67" s="401">
        <v>15</v>
      </c>
      <c r="DY67" s="414">
        <v>1.125</v>
      </c>
      <c r="DZ67" s="414">
        <v>1.6875</v>
      </c>
      <c r="EA67" s="414">
        <v>2.8125</v>
      </c>
      <c r="EB67" s="414">
        <v>4.6875</v>
      </c>
      <c r="EC67" s="414">
        <v>6.5625</v>
      </c>
      <c r="ED67" s="414">
        <v>7.5</v>
      </c>
      <c r="EF67" s="458">
        <v>4</v>
      </c>
      <c r="EG67" s="458">
        <v>8</v>
      </c>
      <c r="EH67" s="458">
        <v>15</v>
      </c>
      <c r="EI67" s="458">
        <v>25</v>
      </c>
      <c r="EJ67" s="458">
        <v>40</v>
      </c>
      <c r="EK67" s="458">
        <v>55</v>
      </c>
      <c r="EM67" s="597">
        <v>50</v>
      </c>
      <c r="EN67" s="597">
        <v>75</v>
      </c>
      <c r="EO67" s="597">
        <v>100</v>
      </c>
      <c r="EP67" s="597">
        <v>150</v>
      </c>
      <c r="EQ67" s="597">
        <v>200</v>
      </c>
      <c r="ER67" s="597">
        <v>250</v>
      </c>
      <c r="ET67" s="507">
        <v>1</v>
      </c>
      <c r="EU67" s="507">
        <v>1</v>
      </c>
      <c r="EV67" s="507">
        <v>1</v>
      </c>
      <c r="EW67" s="507">
        <v>2</v>
      </c>
      <c r="EX67" s="507">
        <v>4</v>
      </c>
      <c r="EY67" s="507">
        <v>6</v>
      </c>
      <c r="FA67" s="596">
        <v>0.5</v>
      </c>
      <c r="FB67" s="596">
        <v>1</v>
      </c>
      <c r="FC67" s="596">
        <v>2</v>
      </c>
      <c r="FD67" s="596">
        <v>5</v>
      </c>
      <c r="FE67" s="596">
        <v>7</v>
      </c>
      <c r="FF67" s="596">
        <v>10</v>
      </c>
      <c r="FH67" s="596">
        <v>2</v>
      </c>
      <c r="FI67" s="596">
        <v>2</v>
      </c>
      <c r="FJ67" s="596">
        <v>3</v>
      </c>
      <c r="FK67" s="596">
        <v>4</v>
      </c>
      <c r="FL67" s="596">
        <v>5</v>
      </c>
      <c r="FM67" s="596">
        <v>7</v>
      </c>
      <c r="FO67" s="597">
        <v>0.75</v>
      </c>
      <c r="FP67" s="597">
        <v>9</v>
      </c>
      <c r="FQ67" s="597">
        <v>18</v>
      </c>
      <c r="FR67" s="597">
        <v>40.5</v>
      </c>
      <c r="FS67" s="570"/>
      <c r="FT67" s="570"/>
    </row>
    <row r="68" spans="1:176" ht="15" customHeight="1" x14ac:dyDescent="0.3">
      <c r="A68" s="610"/>
      <c r="B68" s="2"/>
      <c r="C68" s="2"/>
      <c r="D68" s="2"/>
      <c r="E68" s="2"/>
      <c r="F68" s="2"/>
      <c r="G68" s="2"/>
      <c r="H68" s="2">
        <v>2</v>
      </c>
      <c r="J68" s="37">
        <f>(SMALL((Q68,X68,AE68,AL68,AS68,AZ68,BG68,BN68,BU68,CB68,CI68,CP68,CW68,DD68,DK68,DR68,DY68,EF68,EM68,ET68,FA68,FH68,FO68),5)+SMALL((Q68,X68,AE68,AL68,AS68,AZ68,BG68,BN68,BU68,CB68,CI68,CP68,CW68,DD68,DK68,DR68,DY68,EF68,EM68,ET68,FA68,FH68,FO68),6)+SMALL((Q68,X68,AE68,AL68,AS68,AZ68,BG68,BN68,BU68,CB68,CI68,CP68,CW68,DD68,DK68,DR68,DY68,EF68,EM68,ET68,FA68,FH68,FO68),7))/3</f>
        <v>1.1333333333333335</v>
      </c>
      <c r="K68" s="37">
        <f>(SMALL((R68,Y68,AF68,AM68,AT68,BA68,BH68,BO68,BV68,CC68,CJ68,CQ68,CX68,DE68,DL68,DS68,DZ68,EG68,EN68,EU68,FB68,FI68,FP68),5)+SMALL((R68,Y68,AF68,AM68,AT68,BA68,BH68,BO68,BV68,CC68,CJ68,CQ68,CX68,DE68,DL68,DS68,DZ68,EG68,EN68,EU68,FB68,FI68,FP68),6)+SMALL((R68,Y68,AF68,AM68,AT68,BA68,BH68,BO68,BV68,CC68,CJ68,CQ68,CX68,DE68,DL68,DS68,DZ68,EG68,EN68,EU68,FB68,FI68,FP68),7))/3</f>
        <v>2.6770833333333335</v>
      </c>
      <c r="L68" s="37">
        <f>(SMALL((S68,Z68,AG68,AN68,AU68,BB68,BI68,BP68,BW68,CD68,CK68,CR68,CY68,DF68,DM68,DT68,EA68,EH68,EO68,EV68,FC68,FJ68,FQ68),5)+SMALL((S68,Z68,AG68,AN68,AU68,BB68,BI68,BP68,BW68,CD68,CK68,CR68,CY68,DF68,DM68,DT68,EA68,EH68,EO68,EV68,FC68,FJ68,FQ68),6)+SMALL((S68,Z68,AG68,AN68,AU68,BB68,BI68,BP68,BW68,CD68,CK68,CR68,CY68,DF68,DM68,DT68,EA68,EH68,EO68,EV68,FC68,FJ68,FQ68),7))/3</f>
        <v>4</v>
      </c>
      <c r="M68" s="37">
        <f>(SMALL((T68,AA68,AH68,AO68,AV68,BC68,BJ68,BQ68,BX68,CE68,CL68,CS68,CZ68,DG68,DN68,DU68,EB68,EI68,EP68,EW68,FD68,FK68,FR68),5)+SMALL((T68,AA68,AH68,AO68,AV68,BC68,BJ68,BQ68,BX68,CE68,CL68,CS68,CZ68,DG68,DN68,DU68,EB68,EI68,EP68,EW68,FD68,FK68,FR68),6)+SMALL((T68,AA68,AH68,AO68,AV68,BC68,BJ68,BQ68,BX68,CE68,CL68,CS68,CZ68,DG68,DN68,DU68,EB68,EI68,EP68,EW68,FD68,FK68,FR68),7))/3</f>
        <v>6.333333333333333</v>
      </c>
      <c r="N68" s="37">
        <f>(SMALL((U68,AB68,AI68,AP68,AW68,BD68,BK68,BR68,BY68,CF68,CM68,CT68,DA68,DH68,DO68,DV68,EC68,EJ68,EQ68,EX68,FE68,FL68,FS68),5)+SMALL((U68,AB68,AI68,AP68,AW68,BD68,BK68,BR68,BY68,CF68,CM68,CT68,DA68,DH68,DO68,DV68,EC68,EJ68,EQ68,EX68,FE68,FL68,FS68),6)+SMALL((U68,AB68,AI68,AP68,AW68,BD68,BK68,BR68,BY68,CF68,CM68,CT68,DA68,DH68,DO68,DV68,EC68,EJ68,EQ68,EX68,FE68,FL68,FS68),7))/3</f>
        <v>9.28125</v>
      </c>
      <c r="O68" s="37">
        <f>(SMALL((V68,AC68,AJ68,AQ68,AX68,BE68,BL68,BS68,BZ68,CG68,CN68,CU68,DB68,DI68,DP68,DW68,ED68,EK68,ER68,EY68,FF68,FM68,FT68),5)+SMALL((V68,AC68,AJ68,AQ68,AX68,BE68,BL68,BS68,BZ68,CG68,CN68,CU68,DB68,DI68,DP68,DW68,ED68,EK68,ER68,EY68,FF68,FM68,FT68),6)+SMALL((V68,AC68,AJ68,AQ68,AX68,BE68,BL68,BS68,BZ68,CG68,CN68,CU68,DB68,DI68,DP68,DW68,ED68,EK68,ER68,EY68,FF68,FM68,FT68),7))/3</f>
        <v>12.083333333333334</v>
      </c>
      <c r="Q68" s="596">
        <v>0.2</v>
      </c>
      <c r="R68" s="596">
        <v>0.6</v>
      </c>
      <c r="S68" s="596">
        <v>0.8</v>
      </c>
      <c r="T68" s="596">
        <v>1</v>
      </c>
      <c r="U68" s="596">
        <v>2.5</v>
      </c>
      <c r="V68" s="596">
        <v>5</v>
      </c>
      <c r="X68" s="593">
        <v>1</v>
      </c>
      <c r="Y68" s="593">
        <v>2</v>
      </c>
      <c r="Z68" s="593">
        <v>3</v>
      </c>
      <c r="AA68" s="593">
        <v>4</v>
      </c>
      <c r="AB68" s="593">
        <v>8</v>
      </c>
      <c r="AC68" s="593">
        <v>10</v>
      </c>
      <c r="AE68" s="37"/>
      <c r="AF68" s="37"/>
      <c r="AG68" s="37"/>
      <c r="AH68" s="37"/>
      <c r="AI68" s="37"/>
      <c r="AJ68" s="37"/>
      <c r="AL68" s="37"/>
      <c r="AM68" s="37"/>
      <c r="AN68" s="37"/>
      <c r="AO68" s="37"/>
      <c r="AP68" s="37"/>
      <c r="AQ68" s="37"/>
      <c r="AS68" s="37">
        <v>5</v>
      </c>
      <c r="AT68" s="37">
        <v>7</v>
      </c>
      <c r="AU68" s="37">
        <v>9</v>
      </c>
      <c r="AV68" s="37">
        <v>13</v>
      </c>
      <c r="AW68" s="37">
        <v>18</v>
      </c>
      <c r="AX68" s="37">
        <v>32</v>
      </c>
      <c r="AZ68" s="596">
        <v>2</v>
      </c>
      <c r="BA68" s="596">
        <v>3</v>
      </c>
      <c r="BB68" s="596">
        <v>4</v>
      </c>
      <c r="BC68" s="596">
        <v>6</v>
      </c>
      <c r="BD68" s="596">
        <v>8</v>
      </c>
      <c r="BE68" s="596">
        <v>10</v>
      </c>
      <c r="BG68" s="37">
        <v>4</v>
      </c>
      <c r="BH68" s="37">
        <v>5</v>
      </c>
      <c r="BI68" s="37">
        <v>9</v>
      </c>
      <c r="BJ68" s="37">
        <v>10</v>
      </c>
      <c r="BK68" s="37">
        <v>13</v>
      </c>
      <c r="BL68" s="37">
        <v>17</v>
      </c>
      <c r="BN68" s="145">
        <v>3</v>
      </c>
      <c r="BO68" s="145">
        <v>3</v>
      </c>
      <c r="BP68" s="145">
        <v>7</v>
      </c>
      <c r="BQ68" s="145">
        <v>10</v>
      </c>
      <c r="BR68" s="145">
        <v>14</v>
      </c>
      <c r="BS68" s="145">
        <v>20</v>
      </c>
      <c r="BU68" s="217">
        <v>5</v>
      </c>
      <c r="BV68" s="217">
        <v>7</v>
      </c>
      <c r="BW68" s="217">
        <v>10</v>
      </c>
      <c r="BX68" s="217">
        <v>13</v>
      </c>
      <c r="BY68" s="217">
        <v>18</v>
      </c>
      <c r="BZ68" s="217"/>
      <c r="CB68" s="237">
        <v>1.4000000000000001</v>
      </c>
      <c r="CC68" s="237">
        <v>3.5</v>
      </c>
      <c r="CD68" s="237">
        <v>7</v>
      </c>
      <c r="CE68" s="237">
        <v>10.5</v>
      </c>
      <c r="CF68" s="237">
        <v>12.25</v>
      </c>
      <c r="CG68" s="237">
        <v>21</v>
      </c>
      <c r="CI68" s="297">
        <v>5</v>
      </c>
      <c r="CJ68" s="297">
        <v>6</v>
      </c>
      <c r="CK68" s="297">
        <v>12</v>
      </c>
      <c r="CL68" s="297">
        <v>15</v>
      </c>
      <c r="CM68" s="297">
        <v>25</v>
      </c>
      <c r="CN68" s="297">
        <v>40</v>
      </c>
      <c r="CP68" s="37">
        <v>1</v>
      </c>
      <c r="CQ68" s="37">
        <v>2.5</v>
      </c>
      <c r="CR68" s="37">
        <v>4</v>
      </c>
      <c r="CS68" s="37">
        <v>8</v>
      </c>
      <c r="CT68" s="37">
        <v>15</v>
      </c>
      <c r="CU68" s="37">
        <v>25</v>
      </c>
      <c r="CW68" s="325">
        <v>1</v>
      </c>
      <c r="CX68" s="325">
        <v>2.5</v>
      </c>
      <c r="CY68" s="325">
        <v>4</v>
      </c>
      <c r="CZ68" s="323">
        <v>6</v>
      </c>
      <c r="DA68" s="323">
        <v>10</v>
      </c>
      <c r="DB68" s="323">
        <v>15</v>
      </c>
      <c r="DD68" s="335">
        <v>4</v>
      </c>
      <c r="DE68" s="335">
        <v>10</v>
      </c>
      <c r="DF68" s="335">
        <v>16</v>
      </c>
      <c r="DG68" s="335">
        <v>22</v>
      </c>
      <c r="DH68" s="335">
        <v>30</v>
      </c>
      <c r="DI68" s="335">
        <v>35</v>
      </c>
      <c r="DK68" s="37">
        <v>2.9282000000000012</v>
      </c>
      <c r="DL68" s="37">
        <v>4.977940000000002</v>
      </c>
      <c r="DM68" s="37">
        <v>8.4624980000000019</v>
      </c>
      <c r="DN68" s="37">
        <v>14.386246600000005</v>
      </c>
      <c r="DO68" s="37">
        <v>24.45661922</v>
      </c>
      <c r="DP68" s="37">
        <v>41.576252673999996</v>
      </c>
      <c r="DR68" s="400">
        <v>7.5</v>
      </c>
      <c r="DS68" s="400">
        <v>10.5</v>
      </c>
      <c r="DT68" s="400">
        <v>15</v>
      </c>
      <c r="DU68" s="400">
        <v>18</v>
      </c>
      <c r="DV68" s="400">
        <v>22.5</v>
      </c>
      <c r="DW68" s="400">
        <v>30</v>
      </c>
      <c r="DY68" s="413">
        <v>1.6875</v>
      </c>
      <c r="DZ68" s="413">
        <v>2.53125</v>
      </c>
      <c r="EA68" s="413">
        <v>4.21875</v>
      </c>
      <c r="EB68" s="413">
        <v>7.03125</v>
      </c>
      <c r="EC68" s="413">
        <v>9.84375</v>
      </c>
      <c r="ED68" s="413">
        <v>11.25</v>
      </c>
      <c r="EF68" s="457">
        <v>5</v>
      </c>
      <c r="EG68" s="457">
        <v>10</v>
      </c>
      <c r="EH68" s="457">
        <v>20</v>
      </c>
      <c r="EI68" s="457">
        <v>30</v>
      </c>
      <c r="EJ68" s="457">
        <v>45</v>
      </c>
      <c r="EK68" s="457">
        <v>60</v>
      </c>
      <c r="EM68" s="597">
        <v>30</v>
      </c>
      <c r="EN68" s="597">
        <v>50</v>
      </c>
      <c r="EO68" s="597">
        <v>70</v>
      </c>
      <c r="EP68" s="597">
        <v>100</v>
      </c>
      <c r="EQ68" s="597">
        <v>120</v>
      </c>
      <c r="ER68" s="597">
        <v>150</v>
      </c>
      <c r="ET68" s="506">
        <v>1</v>
      </c>
      <c r="EU68" s="506">
        <v>1</v>
      </c>
      <c r="EV68" s="506">
        <v>1</v>
      </c>
      <c r="EW68" s="506">
        <v>2</v>
      </c>
      <c r="EX68" s="506">
        <v>4</v>
      </c>
      <c r="EY68" s="506">
        <v>7</v>
      </c>
      <c r="FA68" s="596">
        <v>2</v>
      </c>
      <c r="FB68" s="596">
        <v>3</v>
      </c>
      <c r="FC68" s="596">
        <v>5</v>
      </c>
      <c r="FD68" s="596">
        <v>7</v>
      </c>
      <c r="FE68" s="596">
        <v>10</v>
      </c>
      <c r="FF68" s="596">
        <v>15</v>
      </c>
      <c r="FH68" s="596">
        <v>3</v>
      </c>
      <c r="FI68" s="596">
        <v>3</v>
      </c>
      <c r="FJ68" s="596">
        <v>4</v>
      </c>
      <c r="FK68" s="596">
        <v>5</v>
      </c>
      <c r="FL68" s="596">
        <v>7</v>
      </c>
      <c r="FM68" s="596">
        <v>10</v>
      </c>
      <c r="FO68" s="597">
        <v>1</v>
      </c>
      <c r="FP68" s="597">
        <v>12</v>
      </c>
      <c r="FQ68" s="597">
        <v>24</v>
      </c>
      <c r="FR68" s="597">
        <v>54</v>
      </c>
      <c r="FS68" s="570"/>
      <c r="FT68" s="570"/>
    </row>
    <row r="69" spans="1:176" ht="15" customHeight="1" x14ac:dyDescent="0.3">
      <c r="A69" s="610"/>
      <c r="B69" s="3"/>
      <c r="C69" s="3"/>
      <c r="D69" s="3">
        <v>-2</v>
      </c>
      <c r="E69" s="3"/>
      <c r="F69" s="3"/>
      <c r="G69" s="3"/>
      <c r="H69" s="3"/>
      <c r="J69" s="38">
        <f>(SMALL((Q69,X69,AE69,AL69,AS69,AZ69,BG69,BN69,BU69,CB69,CI69,CP69,CW69,DD69,DK69,DR69,DY69,EF69,EM69,ET69,FA69,FH69,FO69),5)+SMALL((Q69,X69,AE69,AL69,AS69,AZ69,BG69,BN69,BU69,CB69,CI69,CP69,CW69,DD69,DK69,DR69,DY69,EF69,EM69,ET69,FA69,FH69,FO69),6)+SMALL((Q69,X69,AE69,AL69,AS69,AZ69,BG69,BN69,BU69,CB69,CI69,CP69,CW69,DD69,DK69,DR69,DY69,EF69,EM69,ET69,FA69,FH69,FO69),7))/3</f>
        <v>0.68333333333333324</v>
      </c>
      <c r="K69" s="38">
        <f>(SMALL((R69,Y69,AF69,AM69,AT69,BA69,BH69,BO69,BV69,CC69,CJ69,CQ69,CX69,DE69,DL69,DS69,DZ69,EG69,EN69,EU69,FB69,FI69,FP69),5)+SMALL((R69,Y69,AF69,AM69,AT69,BA69,BH69,BO69,BV69,CC69,CJ69,CQ69,CX69,DE69,DL69,DS69,DZ69,EG69,EN69,EU69,FB69,FI69,FP69),6)+SMALL((R69,Y69,AF69,AM69,AT69,BA69,BH69,BO69,BV69,CC69,CJ69,CQ69,CX69,DE69,DL69,DS69,DZ69,EG69,EN69,EU69,FB69,FI69,FP69),7))/3</f>
        <v>1.3</v>
      </c>
      <c r="L69" s="38">
        <f>(SMALL((S69,Z69,AG69,AN69,AU69,BB69,BI69,BP69,BW69,CD69,CK69,CR69,CY69,DF69,DM69,DT69,EA69,EH69,EO69,EV69,FC69,FJ69,FQ69),5)+SMALL((S69,Z69,AG69,AN69,AU69,BB69,BI69,BP69,BW69,CD69,CK69,CR69,CY69,DF69,DM69,DT69,EA69,EH69,EO69,EV69,FC69,FJ69,FQ69),6)+SMALL((S69,Z69,AG69,AN69,AU69,BB69,BI69,BP69,BW69,CD69,CK69,CR69,CY69,DF69,DM69,DT69,EA69,EH69,EO69,EV69,FC69,FJ69,FQ69),7))/3</f>
        <v>1.8666666666666665</v>
      </c>
      <c r="M69" s="38">
        <f>(SMALL((T69,AA69,AH69,AO69,AV69,BC69,BJ69,BQ69,BX69,CE69,CL69,CS69,CZ69,DG69,DN69,DU69,EB69,EI69,EP69,EW69,FD69,FK69,FR69),5)+SMALL((T69,AA69,AH69,AO69,AV69,BC69,BJ69,BQ69,BX69,CE69,CL69,CS69,CZ69,DG69,DN69,DU69,EB69,EI69,EP69,EW69,FD69,FK69,FR69),6)+SMALL((T69,AA69,AH69,AO69,AV69,BC69,BJ69,BQ69,BX69,CE69,CL69,CS69,CZ69,DG69,DN69,DU69,EB69,EI69,EP69,EW69,FD69,FK69,FR69),7))/3</f>
        <v>2.9333333333333336</v>
      </c>
      <c r="N69" s="38">
        <f>(SMALL((U69,AB69,AI69,AP69,AW69,BD69,BK69,BR69,BY69,CF69,CM69,CT69,DA69,DH69,DO69,DV69,EC69,EJ69,EQ69,EX69,FE69,FL69,FS69),5)+SMALL((U69,AB69,AI69,AP69,AW69,BD69,BK69,BR69,BY69,CF69,CM69,CT69,DA69,DH69,DO69,DV69,EC69,EJ69,EQ69,EX69,FE69,FL69,FS69),6)+SMALL((U69,AB69,AI69,AP69,AW69,BD69,BK69,BR69,BY69,CF69,CM69,CT69,DA69,DH69,DO69,DV69,EC69,EJ69,EQ69,EX69,FE69,FL69,FS69),7))/3</f>
        <v>5</v>
      </c>
      <c r="O69" s="38">
        <f>(SMALL((V69,AC69,AJ69,AQ69,AX69,BE69,BL69,BS69,BZ69,CG69,CN69,CU69,DB69,DI69,DP69,DW69,ED69,EK69,ER69,EY69,FF69,FM69,FT69),5)+SMALL((V69,AC69,AJ69,AQ69,AX69,BE69,BL69,BS69,BZ69,CG69,CN69,CU69,DB69,DI69,DP69,DW69,ED69,EK69,ER69,EY69,FF69,FM69,FT69),6)+SMALL((V69,AC69,AJ69,AQ69,AX69,BE69,BL69,BS69,BZ69,CG69,CN69,CU69,DB69,DI69,DP69,DW69,ED69,EK69,ER69,EY69,FF69,FM69,FT69),7))/3</f>
        <v>7.666666666666667</v>
      </c>
      <c r="Q69" s="596">
        <v>0.2</v>
      </c>
      <c r="R69" s="596">
        <v>0.6</v>
      </c>
      <c r="S69" s="596">
        <v>0.8</v>
      </c>
      <c r="T69" s="596">
        <v>1</v>
      </c>
      <c r="U69" s="596">
        <v>2.5</v>
      </c>
      <c r="V69" s="596">
        <v>5</v>
      </c>
      <c r="X69" s="592">
        <v>0.25</v>
      </c>
      <c r="Y69" s="592">
        <v>0.5</v>
      </c>
      <c r="Z69" s="592">
        <v>0.75</v>
      </c>
      <c r="AA69" s="592">
        <v>1</v>
      </c>
      <c r="AB69" s="592">
        <v>1.5</v>
      </c>
      <c r="AC69" s="592">
        <v>2</v>
      </c>
      <c r="AE69" s="38"/>
      <c r="AF69" s="38"/>
      <c r="AG69" s="38"/>
      <c r="AH69" s="38"/>
      <c r="AI69" s="38"/>
      <c r="AJ69" s="38"/>
      <c r="AL69" s="38">
        <v>1</v>
      </c>
      <c r="AM69" s="38">
        <v>2</v>
      </c>
      <c r="AN69" s="38">
        <v>4</v>
      </c>
      <c r="AO69" s="38">
        <v>8</v>
      </c>
      <c r="AP69" s="38">
        <v>12</v>
      </c>
      <c r="AQ69" s="38">
        <v>16</v>
      </c>
      <c r="AS69" s="38">
        <v>3</v>
      </c>
      <c r="AT69" s="38">
        <v>4</v>
      </c>
      <c r="AU69" s="38">
        <v>6</v>
      </c>
      <c r="AV69" s="38">
        <v>10</v>
      </c>
      <c r="AW69" s="38">
        <v>15</v>
      </c>
      <c r="AX69" s="38">
        <v>30</v>
      </c>
      <c r="AZ69" s="596">
        <v>1</v>
      </c>
      <c r="BA69" s="596">
        <v>2</v>
      </c>
      <c r="BB69" s="596">
        <v>3</v>
      </c>
      <c r="BC69" s="596">
        <v>5</v>
      </c>
      <c r="BD69" s="596">
        <v>7</v>
      </c>
      <c r="BE69" s="596">
        <v>9</v>
      </c>
      <c r="BG69" s="38">
        <v>2</v>
      </c>
      <c r="BH69" s="38">
        <v>3</v>
      </c>
      <c r="BI69" s="38">
        <v>5</v>
      </c>
      <c r="BJ69" s="38">
        <v>7</v>
      </c>
      <c r="BK69" s="38">
        <v>8</v>
      </c>
      <c r="BL69" s="38">
        <v>10</v>
      </c>
      <c r="BN69" s="146">
        <v>2</v>
      </c>
      <c r="BO69" s="146">
        <v>3</v>
      </c>
      <c r="BP69" s="146">
        <v>5</v>
      </c>
      <c r="BQ69" s="146">
        <v>8</v>
      </c>
      <c r="BR69" s="146">
        <v>12</v>
      </c>
      <c r="BS69" s="146">
        <v>20</v>
      </c>
      <c r="BU69" s="218">
        <v>4</v>
      </c>
      <c r="BV69" s="218">
        <v>6</v>
      </c>
      <c r="BW69" s="218">
        <v>9</v>
      </c>
      <c r="BX69" s="218">
        <v>12</v>
      </c>
      <c r="BY69" s="218">
        <v>17</v>
      </c>
      <c r="BZ69" s="218"/>
      <c r="CB69" s="238">
        <v>0.85000000000000009</v>
      </c>
      <c r="CC69" s="238">
        <v>2.125</v>
      </c>
      <c r="CD69" s="238">
        <v>4.25</v>
      </c>
      <c r="CE69" s="238">
        <v>6.375</v>
      </c>
      <c r="CF69" s="238">
        <v>7.4375</v>
      </c>
      <c r="CG69" s="238">
        <v>12.75</v>
      </c>
      <c r="CI69" s="298">
        <v>3</v>
      </c>
      <c r="CJ69" s="298">
        <v>4</v>
      </c>
      <c r="CK69" s="298">
        <v>6</v>
      </c>
      <c r="CL69" s="298">
        <v>8</v>
      </c>
      <c r="CM69" s="298">
        <v>12</v>
      </c>
      <c r="CN69" s="298">
        <v>15</v>
      </c>
      <c r="CP69" s="38">
        <v>0.6</v>
      </c>
      <c r="CQ69" s="38">
        <v>0.8</v>
      </c>
      <c r="CR69" s="38">
        <v>1.1000000000000001</v>
      </c>
      <c r="CS69" s="38">
        <v>2.2999999999999998</v>
      </c>
      <c r="CT69" s="38">
        <v>3.8</v>
      </c>
      <c r="CU69" s="38">
        <v>6</v>
      </c>
      <c r="CW69" s="326">
        <v>1</v>
      </c>
      <c r="CX69" s="326">
        <v>2.5</v>
      </c>
      <c r="CY69" s="326">
        <v>4</v>
      </c>
      <c r="CZ69" s="324">
        <v>6</v>
      </c>
      <c r="DA69" s="324">
        <v>10</v>
      </c>
      <c r="DB69" s="324">
        <v>15</v>
      </c>
      <c r="DD69" s="336">
        <v>2</v>
      </c>
      <c r="DE69" s="336">
        <v>5</v>
      </c>
      <c r="DF69" s="336">
        <v>8</v>
      </c>
      <c r="DG69" s="336">
        <v>12</v>
      </c>
      <c r="DH69" s="336" t="s">
        <v>115</v>
      </c>
      <c r="DI69" s="336" t="s">
        <v>116</v>
      </c>
      <c r="DK69" s="38">
        <v>3.2210200000000015</v>
      </c>
      <c r="DL69" s="38">
        <v>5.4757340000000028</v>
      </c>
      <c r="DM69" s="38">
        <v>9.3087478000000026</v>
      </c>
      <c r="DN69" s="38">
        <v>15.824871260000007</v>
      </c>
      <c r="DO69" s="38">
        <v>26.902281142000003</v>
      </c>
      <c r="DP69" s="38">
        <v>45.733877941399996</v>
      </c>
      <c r="DR69" s="401">
        <v>1.5</v>
      </c>
      <c r="DS69" s="401">
        <v>2.25</v>
      </c>
      <c r="DT69" s="401">
        <v>3</v>
      </c>
      <c r="DU69" s="401">
        <v>4.5</v>
      </c>
      <c r="DV69" s="401">
        <v>7.5</v>
      </c>
      <c r="DW69" s="401">
        <v>10.5</v>
      </c>
      <c r="DY69" s="413">
        <v>0.6</v>
      </c>
      <c r="DZ69" s="413">
        <v>0.9</v>
      </c>
      <c r="EA69" s="413">
        <v>1.5</v>
      </c>
      <c r="EB69" s="413">
        <v>2.5</v>
      </c>
      <c r="EC69" s="413">
        <v>3.5</v>
      </c>
      <c r="ED69" s="413">
        <v>4</v>
      </c>
      <c r="EF69" s="458">
        <v>3</v>
      </c>
      <c r="EG69" s="458">
        <v>6</v>
      </c>
      <c r="EH69" s="458">
        <v>12</v>
      </c>
      <c r="EI69" s="458">
        <v>20</v>
      </c>
      <c r="EJ69" s="458">
        <v>35</v>
      </c>
      <c r="EK69" s="458">
        <v>50</v>
      </c>
      <c r="EM69" s="597">
        <v>5</v>
      </c>
      <c r="EN69" s="597">
        <v>7</v>
      </c>
      <c r="EO69" s="597">
        <v>9</v>
      </c>
      <c r="EP69" s="597">
        <v>12</v>
      </c>
      <c r="EQ69" s="597">
        <v>15</v>
      </c>
      <c r="ER69" s="597">
        <v>20</v>
      </c>
      <c r="ET69" s="507">
        <v>1</v>
      </c>
      <c r="EU69" s="507">
        <v>1</v>
      </c>
      <c r="EV69" s="507">
        <v>1</v>
      </c>
      <c r="EW69" s="507">
        <v>2</v>
      </c>
      <c r="EX69" s="507">
        <v>4</v>
      </c>
      <c r="EY69" s="507">
        <v>6</v>
      </c>
      <c r="FA69" s="596">
        <v>0.2</v>
      </c>
      <c r="FB69" s="596">
        <v>0.5</v>
      </c>
      <c r="FC69" s="596">
        <v>1</v>
      </c>
      <c r="FD69" s="596">
        <v>2</v>
      </c>
      <c r="FE69" s="596">
        <v>5</v>
      </c>
      <c r="FF69" s="596">
        <v>10</v>
      </c>
      <c r="FH69" s="596">
        <v>2</v>
      </c>
      <c r="FI69" s="596">
        <v>2</v>
      </c>
      <c r="FJ69" s="596">
        <v>3</v>
      </c>
      <c r="FK69" s="596">
        <v>4</v>
      </c>
      <c r="FL69" s="596">
        <v>6</v>
      </c>
      <c r="FM69" s="596">
        <v>8</v>
      </c>
      <c r="FO69" s="597">
        <v>0.5</v>
      </c>
      <c r="FP69" s="597">
        <v>6</v>
      </c>
      <c r="FQ69" s="597">
        <v>12</v>
      </c>
      <c r="FR69" s="597">
        <v>27</v>
      </c>
      <c r="FS69" s="570"/>
      <c r="FT69" s="570"/>
    </row>
    <row r="70" spans="1:176" x14ac:dyDescent="0.3">
      <c r="A70" s="611"/>
      <c r="B70" s="2"/>
      <c r="C70" s="2"/>
      <c r="D70" s="2"/>
      <c r="E70" s="2">
        <v>-2</v>
      </c>
      <c r="F70" s="2"/>
      <c r="G70" s="2"/>
      <c r="H70" s="2"/>
      <c r="J70" s="37">
        <f>(SMALL((Q70,X70,AE70,AL70,AS70,AZ70,BG70,BN70,BU70,CB70,CI70,CP70,CW70,DD70,DK70,DR70,DY70,EF70,EM70,ET70,FA70,FH70,FO70),5)+SMALL((Q70,X70,AE70,AL70,AS70,AZ70,BG70,BN70,BU70,CB70,CI70,CP70,CW70,DD70,DK70,DR70,DY70,EF70,EM70,ET70,FA70,FH70,FO70),6)+SMALL((Q70,X70,AE70,AL70,AS70,AZ70,BG70,BN70,BU70,CB70,CI70,CP70,CW70,DD70,DK70,DR70,DY70,EF70,EM70,ET70,FA70,FH70,FO70),7))/3</f>
        <v>0.79</v>
      </c>
      <c r="K70" s="37">
        <f>(SMALL((R70,Y70,AF70,AM70,AT70,BA70,BH70,BO70,BV70,CC70,CJ70,CQ70,CX70,DE70,DL70,DS70,DZ70,EG70,EN70,EU70,FB70,FI70,FP70),5)+SMALL((R70,Y70,AF70,AM70,AT70,BA70,BH70,BO70,BV70,CC70,CJ70,CQ70,CX70,DE70,DL70,DS70,DZ70,EG70,EN70,EU70,FB70,FI70,FP70),6)+SMALL((R70,Y70,AF70,AM70,AT70,BA70,BH70,BO70,BV70,CC70,CJ70,CQ70,CX70,DE70,DL70,DS70,DZ70,EG70,EN70,EU70,FB70,FI70,FP70),7))/3</f>
        <v>1.36</v>
      </c>
      <c r="L70" s="37">
        <f>(SMALL((S70,Z70,AG70,AN70,AU70,BB70,BI70,BP70,BW70,CD70,CK70,CR70,CY70,DF70,DM70,DT70,EA70,EH70,EO70,EV70,FC70,FJ70,FQ70),5)+SMALL((S70,Z70,AG70,AN70,AU70,BB70,BI70,BP70,BW70,CD70,CK70,CR70,CY70,DF70,DM70,DT70,EA70,EH70,EO70,EV70,FC70,FJ70,FQ70),6)+SMALL((S70,Z70,AG70,AN70,AU70,BB70,BI70,BP70,BW70,CD70,CK70,CR70,CY70,DF70,DM70,DT70,EA70,EH70,EO70,EV70,FC70,FJ70,FQ70),7))/3</f>
        <v>2.2666666666666666</v>
      </c>
      <c r="M70" s="37">
        <f>(SMALL((T70,AA70,AH70,AO70,AV70,BC70,BJ70,BQ70,BX70,CE70,CL70,CS70,CZ70,DG70,DN70,DU70,EB70,EI70,EP70,EW70,FD70,FK70,FR70),5)+SMALL((T70,AA70,AH70,AO70,AV70,BC70,BJ70,BQ70,BX70,CE70,CL70,CS70,CZ70,DG70,DN70,DU70,EB70,EI70,EP70,EW70,FD70,FK70,FR70),6)+SMALL((T70,AA70,AH70,AO70,AV70,BC70,BJ70,BQ70,BX70,CE70,CL70,CS70,CZ70,DG70,DN70,DU70,EB70,EI70,EP70,EW70,FD70,FK70,FR70),7))/3</f>
        <v>3.3333333333333335</v>
      </c>
      <c r="N70" s="37">
        <f>(SMALL((U70,AB70,AI70,AP70,AW70,BD70,BK70,BR70,BY70,CF70,CM70,CT70,DA70,DH70,DO70,DV70,EC70,EJ70,EQ70,EX70,FE70,FL70,FS70),5)+SMALL((U70,AB70,AI70,AP70,AW70,BD70,BK70,BR70,BY70,CF70,CM70,CT70,DA70,DH70,DO70,DV70,EC70,EJ70,EQ70,EX70,FE70,FL70,FS70),6)+SMALL((U70,AB70,AI70,AP70,AW70,BD70,BK70,BR70,BY70,CF70,CM70,CT70,DA70,DH70,DO70,DV70,EC70,EJ70,EQ70,EX70,FE70,FL70,FS70),7))/3</f>
        <v>5.333333333333333</v>
      </c>
      <c r="O70" s="37">
        <f>(SMALL((V70,AC70,AJ70,AQ70,AX70,BE70,BL70,BS70,BZ70,CG70,CN70,CU70,DB70,DI70,DP70,DW70,ED70,EK70,ER70,EY70,FF70,FM70,FT70),5)+SMALL((V70,AC70,AJ70,AQ70,AX70,BE70,BL70,BS70,BZ70,CG70,CN70,CU70,DB70,DI70,DP70,DW70,ED70,EK70,ER70,EY70,FF70,FM70,FT70),6)+SMALL((V70,AC70,AJ70,AQ70,AX70,BE70,BL70,BS70,BZ70,CG70,CN70,CU70,DB70,DI70,DP70,DW70,ED70,EK70,ER70,EY70,FF70,FM70,FT70),7))/3</f>
        <v>8.3333333333333339</v>
      </c>
      <c r="Q70" s="596">
        <v>0.2</v>
      </c>
      <c r="R70" s="596">
        <v>0.6</v>
      </c>
      <c r="S70" s="596">
        <v>0.8</v>
      </c>
      <c r="T70" s="596">
        <v>1</v>
      </c>
      <c r="U70" s="596">
        <v>2.5</v>
      </c>
      <c r="V70" s="596">
        <v>5</v>
      </c>
      <c r="X70" s="593">
        <v>0.5</v>
      </c>
      <c r="Y70" s="593">
        <v>1</v>
      </c>
      <c r="Z70" s="593">
        <v>2</v>
      </c>
      <c r="AA70" s="593">
        <v>3</v>
      </c>
      <c r="AB70" s="593">
        <v>5</v>
      </c>
      <c r="AC70" s="593">
        <v>8</v>
      </c>
      <c r="AE70" s="37"/>
      <c r="AF70" s="37"/>
      <c r="AG70" s="37"/>
      <c r="AH70" s="37"/>
      <c r="AI70" s="37"/>
      <c r="AJ70" s="37"/>
      <c r="AL70" s="37">
        <v>2</v>
      </c>
      <c r="AM70" s="37">
        <v>2</v>
      </c>
      <c r="AN70" s="37">
        <v>5</v>
      </c>
      <c r="AO70" s="37">
        <v>10</v>
      </c>
      <c r="AP70" s="37">
        <v>15</v>
      </c>
      <c r="AQ70" s="37">
        <v>20</v>
      </c>
      <c r="AS70" s="37">
        <v>3</v>
      </c>
      <c r="AT70" s="37">
        <v>4</v>
      </c>
      <c r="AU70" s="37">
        <v>6</v>
      </c>
      <c r="AV70" s="37">
        <v>10</v>
      </c>
      <c r="AW70" s="37">
        <v>15</v>
      </c>
      <c r="AX70" s="37">
        <v>30</v>
      </c>
      <c r="AZ70" s="596">
        <v>1</v>
      </c>
      <c r="BA70" s="596">
        <v>2</v>
      </c>
      <c r="BB70" s="596">
        <v>3</v>
      </c>
      <c r="BC70" s="596">
        <v>5</v>
      </c>
      <c r="BD70" s="596">
        <v>7</v>
      </c>
      <c r="BE70" s="596">
        <v>9</v>
      </c>
      <c r="BG70" s="37">
        <v>2</v>
      </c>
      <c r="BH70" s="37">
        <v>3</v>
      </c>
      <c r="BI70" s="37">
        <v>6</v>
      </c>
      <c r="BJ70" s="37">
        <v>8</v>
      </c>
      <c r="BK70" s="37">
        <v>10</v>
      </c>
      <c r="BL70" s="37">
        <v>12</v>
      </c>
      <c r="BN70" s="145">
        <v>2</v>
      </c>
      <c r="BO70" s="145">
        <v>5</v>
      </c>
      <c r="BP70" s="145">
        <v>5</v>
      </c>
      <c r="BQ70" s="145">
        <v>8</v>
      </c>
      <c r="BR70" s="145">
        <v>12</v>
      </c>
      <c r="BS70" s="145">
        <v>20</v>
      </c>
      <c r="BU70" s="217">
        <v>5</v>
      </c>
      <c r="BV70" s="217">
        <v>7</v>
      </c>
      <c r="BW70" s="217">
        <v>10</v>
      </c>
      <c r="BX70" s="217">
        <v>13</v>
      </c>
      <c r="BY70" s="217">
        <v>18</v>
      </c>
      <c r="BZ70" s="217"/>
      <c r="CB70" s="237">
        <v>0.85000000000000009</v>
      </c>
      <c r="CC70" s="237">
        <v>2.125</v>
      </c>
      <c r="CD70" s="237">
        <v>4.25</v>
      </c>
      <c r="CE70" s="237">
        <v>6.375</v>
      </c>
      <c r="CF70" s="237">
        <v>7.4375</v>
      </c>
      <c r="CG70" s="237">
        <v>12.75</v>
      </c>
      <c r="CI70" s="297">
        <v>3</v>
      </c>
      <c r="CJ70" s="297">
        <v>4</v>
      </c>
      <c r="CK70" s="297">
        <v>6</v>
      </c>
      <c r="CL70" s="297">
        <v>8</v>
      </c>
      <c r="CM70" s="297">
        <v>12</v>
      </c>
      <c r="CN70" s="297">
        <v>15</v>
      </c>
      <c r="CP70" s="37">
        <v>0.8</v>
      </c>
      <c r="CQ70" s="37">
        <v>1</v>
      </c>
      <c r="CR70" s="37">
        <v>1.5</v>
      </c>
      <c r="CS70" s="37">
        <v>3</v>
      </c>
      <c r="CT70" s="37">
        <v>5</v>
      </c>
      <c r="CU70" s="37">
        <v>8</v>
      </c>
      <c r="CW70" s="325">
        <v>1</v>
      </c>
      <c r="CX70" s="325">
        <v>2.5</v>
      </c>
      <c r="CY70" s="325">
        <v>4</v>
      </c>
      <c r="CZ70" s="323">
        <v>6</v>
      </c>
      <c r="DA70" s="323">
        <v>10</v>
      </c>
      <c r="DB70" s="323">
        <v>15</v>
      </c>
      <c r="DD70" s="335">
        <v>2</v>
      </c>
      <c r="DE70" s="335">
        <v>6</v>
      </c>
      <c r="DF70" s="335" t="s">
        <v>117</v>
      </c>
      <c r="DG70" s="335" t="s">
        <v>118</v>
      </c>
      <c r="DH70" s="335" t="s">
        <v>119</v>
      </c>
      <c r="DI70" s="335" t="s">
        <v>116</v>
      </c>
      <c r="DK70" s="37">
        <v>3.5431220000000021</v>
      </c>
      <c r="DL70" s="37">
        <v>6.0233074000000038</v>
      </c>
      <c r="DM70" s="37">
        <v>10.239622580000004</v>
      </c>
      <c r="DN70" s="37">
        <v>17.407358386000009</v>
      </c>
      <c r="DO70" s="37">
        <v>29.592509256200007</v>
      </c>
      <c r="DP70" s="37">
        <v>50.30726573554</v>
      </c>
      <c r="DR70" s="400">
        <v>1.5</v>
      </c>
      <c r="DS70" s="400">
        <v>2.25</v>
      </c>
      <c r="DT70" s="400">
        <v>3</v>
      </c>
      <c r="DU70" s="400">
        <v>4.5</v>
      </c>
      <c r="DV70" s="400">
        <v>7.5</v>
      </c>
      <c r="DW70" s="400">
        <v>10.5</v>
      </c>
      <c r="DY70" s="413">
        <v>0.72</v>
      </c>
      <c r="DZ70" s="413">
        <v>1.08</v>
      </c>
      <c r="EA70" s="413">
        <v>1.7999999999999998</v>
      </c>
      <c r="EB70" s="413">
        <v>3</v>
      </c>
      <c r="EC70" s="413">
        <v>4.2</v>
      </c>
      <c r="ED70" s="413">
        <v>4.8</v>
      </c>
      <c r="EF70" s="457">
        <v>3</v>
      </c>
      <c r="EG70" s="457">
        <v>6</v>
      </c>
      <c r="EH70" s="457">
        <v>12</v>
      </c>
      <c r="EI70" s="457">
        <v>20</v>
      </c>
      <c r="EJ70" s="457">
        <v>35</v>
      </c>
      <c r="EK70" s="457">
        <v>50</v>
      </c>
      <c r="EM70" s="597">
        <v>5</v>
      </c>
      <c r="EN70" s="597">
        <v>7</v>
      </c>
      <c r="EO70" s="597">
        <v>9</v>
      </c>
      <c r="EP70" s="597">
        <v>12</v>
      </c>
      <c r="EQ70" s="597">
        <v>15</v>
      </c>
      <c r="ER70" s="597">
        <v>20</v>
      </c>
      <c r="ET70" s="506">
        <v>1</v>
      </c>
      <c r="EU70" s="506">
        <v>1</v>
      </c>
      <c r="EV70" s="506">
        <v>1</v>
      </c>
      <c r="EW70" s="506">
        <v>2</v>
      </c>
      <c r="EX70" s="506">
        <v>4</v>
      </c>
      <c r="EY70" s="506">
        <v>6</v>
      </c>
      <c r="FA70" s="596">
        <v>0.2</v>
      </c>
      <c r="FB70" s="596">
        <v>0.5</v>
      </c>
      <c r="FC70" s="596">
        <v>1</v>
      </c>
      <c r="FD70" s="596">
        <v>2</v>
      </c>
      <c r="FE70" s="596">
        <v>5</v>
      </c>
      <c r="FF70" s="596">
        <v>10</v>
      </c>
      <c r="FH70" s="596">
        <v>2</v>
      </c>
      <c r="FI70" s="596">
        <v>2</v>
      </c>
      <c r="FJ70" s="596">
        <v>3</v>
      </c>
      <c r="FK70" s="596">
        <v>4</v>
      </c>
      <c r="FL70" s="596">
        <v>6</v>
      </c>
      <c r="FM70" s="596">
        <v>8</v>
      </c>
      <c r="FO70" s="597">
        <v>0.5</v>
      </c>
      <c r="FP70" s="597">
        <v>6</v>
      </c>
      <c r="FQ70" s="597">
        <v>12</v>
      </c>
      <c r="FR70" s="597">
        <v>27</v>
      </c>
      <c r="FS70" s="570"/>
      <c r="FT70" s="570"/>
    </row>
    <row r="71" spans="1:176" x14ac:dyDescent="0.3">
      <c r="A71" s="611"/>
      <c r="B71" s="3"/>
      <c r="C71" s="3"/>
      <c r="D71" s="3"/>
      <c r="E71" s="3"/>
      <c r="F71" s="3">
        <v>-2</v>
      </c>
      <c r="G71" s="3"/>
      <c r="H71" s="3"/>
      <c r="J71" s="38">
        <f>(SMALL((Q71,X71,AE71,AL71,AS71,AZ71,BG71,BN71,BU71,CB71,CI71,CP71,CW71,DD71,DK71,DR71,DY71,EF71,EM71,ET71,FA71,FH71,FO71),5)+SMALL((Q71,X71,AE71,AL71,AS71,AZ71,BG71,BN71,BU71,CB71,CI71,CP71,CW71,DD71,DK71,DR71,DY71,EF71,EM71,ET71,FA71,FH71,FO71),6)+SMALL((Q71,X71,AE71,AL71,AS71,AZ71,BG71,BN71,BU71,CB71,CI71,CP71,CW71,DD71,DK71,DR71,DY71,EF71,EM71,ET71,FA71,FH71,FO71),7))/3</f>
        <v>0.93333333333333324</v>
      </c>
      <c r="K71" s="38">
        <f>(SMALL((R71,Y71,AF71,AM71,AT71,BA71,BH71,BO71,BV71,CC71,CJ71,CQ71,CX71,DE71,DL71,DS71,DZ71,EG71,EN71,EU71,FB71,FI71,FP71),5)+SMALL((R71,Y71,AF71,AM71,AT71,BA71,BH71,BO71,BV71,CC71,CJ71,CQ71,CX71,DE71,DL71,DS71,DZ71,EG71,EN71,EU71,FB71,FI71,FP71),6)+SMALL((R71,Y71,AF71,AM71,AT71,BA71,BH71,BO71,BV71,CC71,CJ71,CQ71,CX71,DE71,DL71,DS71,DZ71,EG71,EN71,EU71,FB71,FI71,FP71),7))/3</f>
        <v>1.6166666666666665</v>
      </c>
      <c r="L71" s="38">
        <f>(SMALL((S71,Z71,AG71,AN71,AU71,BB71,BI71,BP71,BW71,CD71,CK71,CR71,CY71,DF71,DM71,DT71,EA71,EH71,EO71,EV71,FC71,FJ71,FQ71),5)+SMALL((S71,Z71,AG71,AN71,AU71,BB71,BI71,BP71,BW71,CD71,CK71,CR71,CY71,DF71,DM71,DT71,EA71,EH71,EO71,EV71,FC71,FJ71,FQ71),6)+SMALL((S71,Z71,AG71,AN71,AU71,BB71,BI71,BP71,BW71,CD71,CK71,CR71,CY71,DF71,DM71,DT71,EA71,EH71,EO71,EV71,FC71,FJ71,FQ71),7))/3</f>
        <v>2.4166666666666665</v>
      </c>
      <c r="M71" s="38">
        <f>(SMALL((T71,AA71,AH71,AO71,AV71,BC71,BJ71,BQ71,BX71,CE71,CL71,CS71,CZ71,DG71,DN71,DU71,EB71,EI71,EP71,EW71,FD71,FK71,FR71),5)+SMALL((T71,AA71,AH71,AO71,AV71,BC71,BJ71,BQ71,BX71,CE71,CL71,CS71,CZ71,DG71,DN71,DU71,EB71,EI71,EP71,EW71,FD71,FK71,FR71),6)+SMALL((T71,AA71,AH71,AO71,AV71,BC71,BJ71,BQ71,BX71,CE71,CL71,CS71,CZ71,DG71,DN71,DU71,EB71,EI71,EP71,EW71,FD71,FK71,FR71),7))/3</f>
        <v>4.666666666666667</v>
      </c>
      <c r="N71" s="38">
        <f>(SMALL((U71,AB71,AI71,AP71,AW71,BD71,BK71,BR71,BY71,CF71,CM71,CT71,DA71,DH71,DO71,DV71,EC71,EJ71,EQ71,EX71,FE71,FL71,FS71),5)+SMALL((U71,AB71,AI71,AP71,AW71,BD71,BK71,BR71,BY71,CF71,CM71,CT71,DA71,DH71,DO71,DV71,EC71,EJ71,EQ71,EX71,FE71,FL71,FS71),6)+SMALL((U71,AB71,AI71,AP71,AW71,BD71,BK71,BR71,BY71,CF71,CM71,CT71,DA71,DH71,DO71,DV71,EC71,EJ71,EQ71,EX71,FE71,FL71,FS71),7))/3</f>
        <v>6.416666666666667</v>
      </c>
      <c r="O71" s="38">
        <f>(SMALL((V71,AC71,AJ71,AQ71,AX71,BE71,BL71,BS71,BZ71,CG71,CN71,CU71,DB71,DI71,DP71,DW71,ED71,EK71,ER71,EY71,FF71,FM71,FT71),5)+SMALL((V71,AC71,AJ71,AQ71,AX71,BE71,BL71,BS71,BZ71,CG71,CN71,CU71,DB71,DI71,DP71,DW71,ED71,EK71,ER71,EY71,FF71,FM71,FT71),6)+SMALL((V71,AC71,AJ71,AQ71,AX71,BE71,BL71,BS71,BZ71,CG71,CN71,CU71,DB71,DI71,DP71,DW71,ED71,EK71,ER71,EY71,FF71,FM71,FT71),7))/3</f>
        <v>9</v>
      </c>
      <c r="Q71" s="596">
        <v>0.2</v>
      </c>
      <c r="R71" s="596">
        <v>0.6</v>
      </c>
      <c r="S71" s="596">
        <v>0.8</v>
      </c>
      <c r="T71" s="596">
        <v>1</v>
      </c>
      <c r="U71" s="596">
        <v>2.5</v>
      </c>
      <c r="V71" s="596">
        <v>5</v>
      </c>
      <c r="X71" s="592">
        <v>0.5</v>
      </c>
      <c r="Y71" s="592">
        <v>1</v>
      </c>
      <c r="Z71" s="592">
        <v>2</v>
      </c>
      <c r="AA71" s="592">
        <v>3</v>
      </c>
      <c r="AB71" s="592">
        <v>5</v>
      </c>
      <c r="AC71" s="592">
        <v>8</v>
      </c>
      <c r="AE71" s="38"/>
      <c r="AF71" s="38"/>
      <c r="AG71" s="38"/>
      <c r="AH71" s="38"/>
      <c r="AI71" s="38"/>
      <c r="AJ71" s="38"/>
      <c r="AL71" s="38"/>
      <c r="AM71" s="38"/>
      <c r="AN71" s="38"/>
      <c r="AO71" s="38"/>
      <c r="AP71" s="38"/>
      <c r="AQ71" s="38"/>
      <c r="AS71" s="38">
        <v>3</v>
      </c>
      <c r="AT71" s="38">
        <v>4</v>
      </c>
      <c r="AU71" s="38">
        <v>6</v>
      </c>
      <c r="AV71" s="38">
        <v>10</v>
      </c>
      <c r="AW71" s="38">
        <v>15</v>
      </c>
      <c r="AX71" s="38">
        <v>30</v>
      </c>
      <c r="AZ71" s="596">
        <v>1</v>
      </c>
      <c r="BA71" s="596">
        <v>2</v>
      </c>
      <c r="BB71" s="596">
        <v>3</v>
      </c>
      <c r="BC71" s="596">
        <v>5</v>
      </c>
      <c r="BD71" s="596">
        <v>7</v>
      </c>
      <c r="BE71" s="596">
        <v>9</v>
      </c>
      <c r="BG71" s="38">
        <v>3</v>
      </c>
      <c r="BH71" s="38">
        <v>4</v>
      </c>
      <c r="BI71" s="38">
        <v>8</v>
      </c>
      <c r="BJ71" s="38">
        <v>10</v>
      </c>
      <c r="BK71" s="38">
        <v>12</v>
      </c>
      <c r="BL71" s="38">
        <v>15</v>
      </c>
      <c r="BN71" s="146">
        <v>3</v>
      </c>
      <c r="BO71" s="146">
        <v>5</v>
      </c>
      <c r="BP71" s="146">
        <v>7</v>
      </c>
      <c r="BQ71" s="146">
        <v>10</v>
      </c>
      <c r="BR71" s="146">
        <v>14</v>
      </c>
      <c r="BS71" s="146">
        <v>20</v>
      </c>
      <c r="BU71" s="218">
        <v>5</v>
      </c>
      <c r="BV71" s="218">
        <v>7</v>
      </c>
      <c r="BW71" s="218">
        <v>10</v>
      </c>
      <c r="BX71" s="218">
        <v>13</v>
      </c>
      <c r="BY71" s="218">
        <v>18</v>
      </c>
      <c r="BZ71" s="218"/>
      <c r="CB71" s="238">
        <v>0.9</v>
      </c>
      <c r="CC71" s="238">
        <v>2.25</v>
      </c>
      <c r="CD71" s="238">
        <v>4.5</v>
      </c>
      <c r="CE71" s="238">
        <v>6.75</v>
      </c>
      <c r="CF71" s="238">
        <v>7.875</v>
      </c>
      <c r="CG71" s="238">
        <v>13.5</v>
      </c>
      <c r="CI71" s="298">
        <v>3</v>
      </c>
      <c r="CJ71" s="298">
        <v>4</v>
      </c>
      <c r="CK71" s="298">
        <v>7</v>
      </c>
      <c r="CL71" s="298">
        <v>10</v>
      </c>
      <c r="CM71" s="298">
        <v>15</v>
      </c>
      <c r="CN71" s="298">
        <v>20</v>
      </c>
      <c r="CP71" s="38">
        <v>1</v>
      </c>
      <c r="CQ71" s="38">
        <v>1.5</v>
      </c>
      <c r="CR71" s="38">
        <v>2</v>
      </c>
      <c r="CS71" s="38">
        <v>5</v>
      </c>
      <c r="CT71" s="38">
        <v>8</v>
      </c>
      <c r="CU71" s="38">
        <v>10</v>
      </c>
      <c r="CW71" s="326">
        <v>1</v>
      </c>
      <c r="CX71" s="326">
        <v>2.5</v>
      </c>
      <c r="CY71" s="326">
        <v>4</v>
      </c>
      <c r="CZ71" s="324">
        <v>6</v>
      </c>
      <c r="DA71" s="324">
        <v>10</v>
      </c>
      <c r="DB71" s="324">
        <v>15</v>
      </c>
      <c r="DD71" s="336">
        <v>3</v>
      </c>
      <c r="DE71" s="336">
        <v>7</v>
      </c>
      <c r="DF71" s="336">
        <v>12</v>
      </c>
      <c r="DG71" s="336">
        <v>18</v>
      </c>
      <c r="DH71" s="336">
        <v>25</v>
      </c>
      <c r="DI71" s="336">
        <v>30</v>
      </c>
      <c r="DK71" s="38">
        <v>2</v>
      </c>
      <c r="DL71" s="38">
        <v>3.4</v>
      </c>
      <c r="DM71" s="38">
        <v>5.7799999999999994</v>
      </c>
      <c r="DN71" s="38">
        <v>9.8259999999999987</v>
      </c>
      <c r="DO71" s="38">
        <v>16.704199999999997</v>
      </c>
      <c r="DP71" s="38">
        <v>28.397139999999993</v>
      </c>
      <c r="DR71" s="401">
        <v>2.25</v>
      </c>
      <c r="DS71" s="401">
        <v>3</v>
      </c>
      <c r="DT71" s="401">
        <v>4.5</v>
      </c>
      <c r="DU71" s="401">
        <v>6</v>
      </c>
      <c r="DV71" s="401">
        <v>9</v>
      </c>
      <c r="DW71" s="401">
        <v>12</v>
      </c>
      <c r="DY71" s="414">
        <v>0.89999999999999991</v>
      </c>
      <c r="DZ71" s="414">
        <v>1.35</v>
      </c>
      <c r="EA71" s="414">
        <v>2.25</v>
      </c>
      <c r="EB71" s="414">
        <v>3.75</v>
      </c>
      <c r="EC71" s="414">
        <v>5.25</v>
      </c>
      <c r="ED71" s="414">
        <v>6</v>
      </c>
      <c r="EF71" s="458">
        <v>4</v>
      </c>
      <c r="EG71" s="458">
        <v>8</v>
      </c>
      <c r="EH71" s="458">
        <v>15</v>
      </c>
      <c r="EI71" s="458">
        <v>25</v>
      </c>
      <c r="EJ71" s="458">
        <v>40</v>
      </c>
      <c r="EK71" s="458">
        <v>55</v>
      </c>
      <c r="EM71" s="597">
        <v>5</v>
      </c>
      <c r="EN71" s="597">
        <v>10</v>
      </c>
      <c r="EO71" s="597">
        <v>15</v>
      </c>
      <c r="EP71" s="597">
        <v>20</v>
      </c>
      <c r="EQ71" s="597">
        <v>30</v>
      </c>
      <c r="ER71" s="597">
        <v>40</v>
      </c>
      <c r="ET71" s="507">
        <v>1</v>
      </c>
      <c r="EU71" s="507">
        <v>1</v>
      </c>
      <c r="EV71" s="507">
        <v>1</v>
      </c>
      <c r="EW71" s="507">
        <v>2</v>
      </c>
      <c r="EX71" s="507">
        <v>4</v>
      </c>
      <c r="EY71" s="507">
        <v>6</v>
      </c>
      <c r="FA71" s="596">
        <v>0.5</v>
      </c>
      <c r="FB71" s="596">
        <v>1</v>
      </c>
      <c r="FC71" s="596">
        <v>2</v>
      </c>
      <c r="FD71" s="596">
        <v>5</v>
      </c>
      <c r="FE71" s="596">
        <v>7</v>
      </c>
      <c r="FF71" s="596">
        <v>10</v>
      </c>
      <c r="FH71" s="596">
        <v>2</v>
      </c>
      <c r="FI71" s="596">
        <v>2</v>
      </c>
      <c r="FJ71" s="596">
        <v>3</v>
      </c>
      <c r="FK71" s="596">
        <v>4</v>
      </c>
      <c r="FL71" s="596">
        <v>5</v>
      </c>
      <c r="FM71" s="596">
        <v>7</v>
      </c>
      <c r="FO71" s="597">
        <v>0.5</v>
      </c>
      <c r="FP71" s="597">
        <v>6</v>
      </c>
      <c r="FQ71" s="597">
        <v>12</v>
      </c>
      <c r="FR71" s="597">
        <v>27</v>
      </c>
      <c r="FS71" s="570"/>
      <c r="FT71" s="570"/>
    </row>
    <row r="72" spans="1:176" x14ac:dyDescent="0.3">
      <c r="A72" s="611"/>
      <c r="B72" s="2"/>
      <c r="C72" s="2"/>
      <c r="D72" s="2"/>
      <c r="E72" s="2"/>
      <c r="F72" s="2"/>
      <c r="G72" s="2">
        <v>-2</v>
      </c>
      <c r="H72" s="2"/>
      <c r="J72" s="37">
        <f>(SMALL((Q72,X72,AE72,AL72,AS72,AZ72,BG72,BN72,BU72,CB72,CI72,CP72,CW72,DD72,DK72,DR72,DY72,EF72,EM72,ET72,FA72,FH72,FO72),5)+SMALL((Q72,X72,AE72,AL72,AS72,AZ72,BG72,BN72,BU72,CB72,CI72,CP72,CW72,DD72,DK72,DR72,DY72,EF72,EM72,ET72,FA72,FH72,FO72),6)+SMALL((Q72,X72,AE72,AL72,AS72,AZ72,BG72,BN72,BU72,CB72,CI72,CP72,CW72,DD72,DK72,DR72,DY72,EF72,EM72,ET72,FA72,FH72,FO72),7))/3</f>
        <v>0.96666666666666667</v>
      </c>
      <c r="K72" s="37">
        <f>(SMALL((R72,Y72,AF72,AM72,AT72,BA72,BH72,BO72,BV72,CC72,CJ72,CQ72,CX72,DE72,DL72,DS72,DZ72,EG72,EN72,EU72,FB72,FI72,FP72),5)+SMALL((R72,Y72,AF72,AM72,AT72,BA72,BH72,BO72,BV72,CC72,CJ72,CQ72,CX72,DE72,DL72,DS72,DZ72,EG72,EN72,EU72,FB72,FI72,FP72),6)+SMALL((R72,Y72,AF72,AM72,AT72,BA72,BH72,BO72,BV72,CC72,CJ72,CQ72,CX72,DE72,DL72,DS72,DZ72,EG72,EN72,EU72,FB72,FI72,FP72),7))/3</f>
        <v>1.8958333333333333</v>
      </c>
      <c r="L72" s="37">
        <f>(SMALL((S72,Z72,AG72,AN72,AU72,BB72,BI72,BP72,BW72,CD72,CK72,CR72,CY72,DF72,DM72,DT72,EA72,EH72,EO72,EV72,FC72,FJ72,FQ72),5)+SMALL((S72,Z72,AG72,AN72,AU72,BB72,BI72,BP72,BW72,CD72,CK72,CR72,CY72,DF72,DM72,DT72,EA72,EH72,EO72,EV72,FC72,FJ72,FQ72),6)+SMALL((S72,Z72,AG72,AN72,AU72,BB72,BI72,BP72,BW72,CD72,CK72,CR72,CY72,DF72,DM72,DT72,EA72,EH72,EO72,EV72,FC72,FJ72,FQ72),7))/3</f>
        <v>2.9375</v>
      </c>
      <c r="M72" s="37">
        <f>(SMALL((T72,AA72,AH72,AO72,AV72,BC72,BJ72,BQ72,BX72,CE72,CL72,CS72,CZ72,DG72,DN72,DU72,EB72,EI72,EP72,EW72,FD72,FK72,FR72),5)+SMALL((T72,AA72,AH72,AO72,AV72,BC72,BJ72,BQ72,BX72,CE72,CL72,CS72,CZ72,DG72,DN72,DU72,EB72,EI72,EP72,EW72,FD72,FK72,FR72),6)+SMALL((T72,AA72,AH72,AO72,AV72,BC72,BJ72,BQ72,BX72,CE72,CL72,CS72,CZ72,DG72,DN72,DU72,EB72,EI72,EP72,EW72,FD72,FK72,FR72),7))/3</f>
        <v>5.229166666666667</v>
      </c>
      <c r="N72" s="37">
        <f>(SMALL((U72,AB72,AI72,AP72,AW72,BD72,BK72,BR72,BY72,CF72,CM72,CT72,DA72,DH72,DO72,DV72,EC72,EJ72,EQ72,EX72,FE72,FL72,FS72),5)+SMALL((U72,AB72,AI72,AP72,AW72,BD72,BK72,BR72,BY72,CF72,CM72,CT72,DA72,DH72,DO72,DV72,EC72,EJ72,EQ72,EX72,FE72,FL72,FS72),6)+SMALL((U72,AB72,AI72,AP72,AW72,BD72,BK72,BR72,BY72,CF72,CM72,CT72,DA72,DH72,DO72,DV72,EC72,EJ72,EQ72,EX72,FE72,FL72,FS72),7))/3</f>
        <v>7.145833333333333</v>
      </c>
      <c r="O72" s="37">
        <f>(SMALL((V72,AC72,AJ72,AQ72,AX72,BE72,BL72,BS72,BZ72,CG72,CN72,CU72,DB72,DI72,DP72,DW72,ED72,EK72,ER72,EY72,FF72,FM72,FT72),5)+SMALL((V72,AC72,AJ72,AQ72,AX72,BE72,BL72,BS72,BZ72,CG72,CN72,CU72,DB72,DI72,DP72,DW72,ED72,EK72,ER72,EY72,FF72,FM72,FT72),6)+SMALL((V72,AC72,AJ72,AQ72,AX72,BE72,BL72,BS72,BZ72,CG72,CN72,CU72,DB72,DI72,DP72,DW72,ED72,EK72,ER72,EY72,FF72,FM72,FT72),7))/3</f>
        <v>9.3333333333333339</v>
      </c>
      <c r="Q72" s="596">
        <v>0.2</v>
      </c>
      <c r="R72" s="596">
        <v>0.6</v>
      </c>
      <c r="S72" s="596">
        <v>0.8</v>
      </c>
      <c r="T72" s="596">
        <v>1</v>
      </c>
      <c r="U72" s="596">
        <v>2.5</v>
      </c>
      <c r="V72" s="596">
        <v>5</v>
      </c>
      <c r="X72" s="593">
        <v>0.5</v>
      </c>
      <c r="Y72" s="593">
        <v>1</v>
      </c>
      <c r="Z72" s="593">
        <v>2</v>
      </c>
      <c r="AA72" s="593">
        <v>3</v>
      </c>
      <c r="AB72" s="593">
        <v>5</v>
      </c>
      <c r="AC72" s="593">
        <v>8</v>
      </c>
      <c r="AE72" s="37"/>
      <c r="AF72" s="37"/>
      <c r="AG72" s="37"/>
      <c r="AH72" s="37"/>
      <c r="AI72" s="37"/>
      <c r="AJ72" s="37"/>
      <c r="AL72" s="37"/>
      <c r="AM72" s="37"/>
      <c r="AN72" s="37"/>
      <c r="AO72" s="37"/>
      <c r="AP72" s="37"/>
      <c r="AQ72" s="37"/>
      <c r="AS72" s="37">
        <v>3</v>
      </c>
      <c r="AT72" s="37">
        <v>4</v>
      </c>
      <c r="AU72" s="37">
        <v>6</v>
      </c>
      <c r="AV72" s="37">
        <v>10</v>
      </c>
      <c r="AW72" s="37">
        <v>15</v>
      </c>
      <c r="AX72" s="37">
        <v>30</v>
      </c>
      <c r="AZ72" s="596">
        <v>2</v>
      </c>
      <c r="BA72" s="596">
        <v>3</v>
      </c>
      <c r="BB72" s="596">
        <v>4</v>
      </c>
      <c r="BC72" s="596">
        <v>6</v>
      </c>
      <c r="BD72" s="596">
        <v>8</v>
      </c>
      <c r="BE72" s="596">
        <v>10</v>
      </c>
      <c r="BG72" s="37">
        <v>3</v>
      </c>
      <c r="BH72" s="37">
        <v>4</v>
      </c>
      <c r="BI72" s="37">
        <v>8</v>
      </c>
      <c r="BJ72" s="37">
        <v>10</v>
      </c>
      <c r="BK72" s="37">
        <v>12</v>
      </c>
      <c r="BL72" s="37">
        <v>15</v>
      </c>
      <c r="BN72" s="145">
        <v>3</v>
      </c>
      <c r="BO72" s="145">
        <v>5</v>
      </c>
      <c r="BP72" s="145">
        <v>7</v>
      </c>
      <c r="BQ72" s="145">
        <v>10</v>
      </c>
      <c r="BR72" s="145">
        <v>14</v>
      </c>
      <c r="BS72" s="145">
        <v>20</v>
      </c>
      <c r="BU72" s="217">
        <v>5</v>
      </c>
      <c r="BV72" s="217">
        <v>7</v>
      </c>
      <c r="BW72" s="217">
        <v>10</v>
      </c>
      <c r="BX72" s="217">
        <v>13</v>
      </c>
      <c r="BY72" s="217">
        <v>18</v>
      </c>
      <c r="BZ72" s="217"/>
      <c r="CB72" s="237">
        <v>0.9</v>
      </c>
      <c r="CC72" s="237">
        <v>2.25</v>
      </c>
      <c r="CD72" s="237">
        <v>4.5</v>
      </c>
      <c r="CE72" s="237">
        <v>6.75</v>
      </c>
      <c r="CF72" s="237">
        <v>7.875</v>
      </c>
      <c r="CG72" s="237">
        <v>13.5</v>
      </c>
      <c r="CI72" s="297">
        <v>3</v>
      </c>
      <c r="CJ72" s="297">
        <v>4</v>
      </c>
      <c r="CK72" s="297">
        <v>8</v>
      </c>
      <c r="CL72" s="297">
        <v>12</v>
      </c>
      <c r="CM72" s="297">
        <v>20</v>
      </c>
      <c r="CN72" s="297">
        <v>30</v>
      </c>
      <c r="CP72" s="37">
        <v>1</v>
      </c>
      <c r="CQ72" s="37">
        <v>2</v>
      </c>
      <c r="CR72" s="37">
        <v>3</v>
      </c>
      <c r="CS72" s="37">
        <v>6.5</v>
      </c>
      <c r="CT72" s="37">
        <v>10</v>
      </c>
      <c r="CU72" s="37">
        <v>15</v>
      </c>
      <c r="CW72" s="325">
        <v>1</v>
      </c>
      <c r="CX72" s="325">
        <v>2.5</v>
      </c>
      <c r="CY72" s="325">
        <v>4</v>
      </c>
      <c r="CZ72" s="323">
        <v>6</v>
      </c>
      <c r="DA72" s="323">
        <v>10</v>
      </c>
      <c r="DB72" s="323">
        <v>15</v>
      </c>
      <c r="DD72" s="335">
        <v>3</v>
      </c>
      <c r="DE72" s="335">
        <v>7</v>
      </c>
      <c r="DF72" s="335">
        <v>12</v>
      </c>
      <c r="DG72" s="335">
        <v>18</v>
      </c>
      <c r="DH72" s="335">
        <v>25</v>
      </c>
      <c r="DI72" s="335">
        <v>30</v>
      </c>
      <c r="DK72" s="37">
        <v>2.2000000000000002</v>
      </c>
      <c r="DL72" s="37">
        <v>3.74</v>
      </c>
      <c r="DM72" s="37">
        <v>6.3579999999999997</v>
      </c>
      <c r="DN72" s="37">
        <v>10.8086</v>
      </c>
      <c r="DO72" s="37">
        <v>18.374619999999997</v>
      </c>
      <c r="DP72" s="37">
        <v>31.236853999999994</v>
      </c>
      <c r="DR72" s="400">
        <v>4.5</v>
      </c>
      <c r="DS72" s="400">
        <v>6</v>
      </c>
      <c r="DT72" s="400">
        <v>7.5</v>
      </c>
      <c r="DU72" s="400">
        <v>10.5</v>
      </c>
      <c r="DV72" s="400">
        <v>13.5</v>
      </c>
      <c r="DW72" s="400">
        <v>15</v>
      </c>
      <c r="DY72" s="413">
        <v>1.125</v>
      </c>
      <c r="DZ72" s="413">
        <v>1.6875</v>
      </c>
      <c r="EA72" s="413">
        <v>2.8125</v>
      </c>
      <c r="EB72" s="413">
        <v>4.6875</v>
      </c>
      <c r="EC72" s="413">
        <v>6.5625</v>
      </c>
      <c r="ED72" s="413">
        <v>7.5</v>
      </c>
      <c r="EF72" s="457">
        <v>4</v>
      </c>
      <c r="EG72" s="457">
        <v>8</v>
      </c>
      <c r="EH72" s="457">
        <v>15</v>
      </c>
      <c r="EI72" s="457">
        <v>25</v>
      </c>
      <c r="EJ72" s="457">
        <v>40</v>
      </c>
      <c r="EK72" s="457">
        <v>55</v>
      </c>
      <c r="EM72" s="597">
        <v>5</v>
      </c>
      <c r="EN72" s="597">
        <v>10</v>
      </c>
      <c r="EO72" s="597">
        <v>15</v>
      </c>
      <c r="EP72" s="597">
        <v>20</v>
      </c>
      <c r="EQ72" s="597">
        <v>30</v>
      </c>
      <c r="ER72" s="597">
        <v>40</v>
      </c>
      <c r="ET72" s="506">
        <v>1</v>
      </c>
      <c r="EU72" s="506">
        <v>1</v>
      </c>
      <c r="EV72" s="506">
        <v>1</v>
      </c>
      <c r="EW72" s="506">
        <v>2</v>
      </c>
      <c r="EX72" s="506">
        <v>5</v>
      </c>
      <c r="EY72" s="506">
        <v>7</v>
      </c>
      <c r="FA72" s="596">
        <v>0.5</v>
      </c>
      <c r="FB72" s="596">
        <v>1</v>
      </c>
      <c r="FC72" s="596">
        <v>2</v>
      </c>
      <c r="FD72" s="596">
        <v>5</v>
      </c>
      <c r="FE72" s="596">
        <v>7</v>
      </c>
      <c r="FF72" s="596">
        <v>10</v>
      </c>
      <c r="FH72" s="596">
        <v>2</v>
      </c>
      <c r="FI72" s="596">
        <v>2</v>
      </c>
      <c r="FJ72" s="596">
        <v>3</v>
      </c>
      <c r="FK72" s="596">
        <v>4</v>
      </c>
      <c r="FL72" s="596">
        <v>5</v>
      </c>
      <c r="FM72" s="596">
        <v>7</v>
      </c>
      <c r="FO72" s="597">
        <v>0.75</v>
      </c>
      <c r="FP72" s="597">
        <v>9</v>
      </c>
      <c r="FQ72" s="597">
        <v>18</v>
      </c>
      <c r="FR72" s="597">
        <v>40.5</v>
      </c>
      <c r="FS72" s="570"/>
      <c r="FT72" s="570"/>
    </row>
    <row r="73" spans="1:176" ht="15" customHeight="1" x14ac:dyDescent="0.3">
      <c r="A73" s="612"/>
      <c r="B73" s="3"/>
      <c r="C73" s="3"/>
      <c r="D73" s="3"/>
      <c r="E73" s="3"/>
      <c r="F73" s="3"/>
      <c r="G73" s="3"/>
      <c r="H73" s="3">
        <v>-2</v>
      </c>
      <c r="J73" s="38">
        <f>(SMALL((Q73,X73,AE73,AL73,AS73,AZ73,BG73,BN73,BU73,CB73,CI73,CP73,CW73,DD73,DK73,DR73,DY73,EF73,EM73,ET73,FA73,FH73,FO73),5)+SMALL((Q73,X73,AE73,AL73,AS73,AZ73,BG73,BN73,BU73,CB73,CI73,CP73,CW73,DD73,DK73,DR73,DY73,EF73,EM73,ET73,FA73,FH73,FO73),6)+SMALL((Q73,X73,AE73,AL73,AS73,AZ73,BG73,BN73,BU73,CB73,CI73,CP73,CW73,DD73,DK73,DR73,DY73,EF73,EM73,ET73,FA73,FH73,FO73),7))/3</f>
        <v>1.1333333333333335</v>
      </c>
      <c r="K73" s="38">
        <f>(SMALL((R73,Y73,AF73,AM73,AT73,BA73,BH73,BO73,BV73,CC73,CJ73,CQ73,CX73,DE73,DL73,DS73,DZ73,EG73,EN73,EU73,FB73,FI73,FP73),5)+SMALL((R73,Y73,AF73,AM73,AT73,BA73,BH73,BO73,BV73,CC73,CJ73,CQ73,CX73,DE73,DL73,DS73,DZ73,EG73,EN73,EU73,FB73,FI73,FP73),6)+SMALL((R73,Y73,AF73,AM73,AT73,BA73,BH73,BO73,BV73,CC73,CJ73,CQ73,CX73,DE73,DL73,DS73,DZ73,EG73,EN73,EU73,FB73,FI73,FP73),7))/3</f>
        <v>2.6770833333333335</v>
      </c>
      <c r="L73" s="38">
        <f>(SMALL((S73,Z73,AG73,AN73,AU73,BB73,BI73,BP73,BW73,CD73,CK73,CR73,CY73,DF73,DM73,DT73,EA73,EH73,EO73,EV73,FC73,FJ73,FQ73),5)+SMALL((S73,Z73,AG73,AN73,AU73,BB73,BI73,BP73,BW73,CD73,CK73,CR73,CY73,DF73,DM73,DT73,EA73,EH73,EO73,EV73,FC73,FJ73,FQ73),6)+SMALL((S73,Z73,AG73,AN73,AU73,BB73,BI73,BP73,BW73,CD73,CK73,CR73,CY73,DF73,DM73,DT73,EA73,EH73,EO73,EV73,FC73,FJ73,FQ73),7))/3</f>
        <v>4</v>
      </c>
      <c r="M73" s="38">
        <f>(SMALL((T73,AA73,AH73,AO73,AV73,BC73,BJ73,BQ73,BX73,CE73,CL73,CS73,CZ73,DG73,DN73,DU73,EB73,EI73,EP73,EW73,FD73,FK73,FR73),5)+SMALL((T73,AA73,AH73,AO73,AV73,BC73,BJ73,BQ73,BX73,CE73,CL73,CS73,CZ73,DG73,DN73,DU73,EB73,EI73,EP73,EW73,FD73,FK73,FR73),6)+SMALL((T73,AA73,AH73,AO73,AV73,BC73,BJ73,BQ73,BX73,CE73,CL73,CS73,CZ73,DG73,DN73,DU73,EB73,EI73,EP73,EW73,FD73,FK73,FR73),7))/3</f>
        <v>6.333333333333333</v>
      </c>
      <c r="N73" s="38">
        <f>(SMALL((U73,AB73,AI73,AP73,AW73,BD73,BK73,BR73,BY73,CF73,CM73,CT73,DA73,DH73,DO73,DV73,EC73,EJ73,EQ73,EX73,FE73,FL73,FS73),5)+SMALL((U73,AB73,AI73,AP73,AW73,BD73,BK73,BR73,BY73,CF73,CM73,CT73,DA73,DH73,DO73,DV73,EC73,EJ73,EQ73,EX73,FE73,FL73,FS73),6)+SMALL((U73,AB73,AI73,AP73,AW73,BD73,BK73,BR73,BY73,CF73,CM73,CT73,DA73,DH73,DO73,DV73,EC73,EJ73,EQ73,EX73,FE73,FL73,FS73),7))/3</f>
        <v>9.28125</v>
      </c>
      <c r="O73" s="38">
        <f>(SMALL((V73,AC73,AJ73,AQ73,AX73,BE73,BL73,BS73,BZ73,CG73,CN73,CU73,DB73,DI73,DP73,DW73,ED73,EK73,ER73,EY73,FF73,FM73,FT73),5)+SMALL((V73,AC73,AJ73,AQ73,AX73,BE73,BL73,BS73,BZ73,CG73,CN73,CU73,DB73,DI73,DP73,DW73,ED73,EK73,ER73,EY73,FF73,FM73,FT73),6)+SMALL((V73,AC73,AJ73,AQ73,AX73,BE73,BL73,BS73,BZ73,CG73,CN73,CU73,DB73,DI73,DP73,DW73,ED73,EK73,ER73,EY73,FF73,FM73,FT73),7))/3</f>
        <v>12.083333333333334</v>
      </c>
      <c r="Q73" s="596">
        <v>0.2</v>
      </c>
      <c r="R73" s="596">
        <v>0.6</v>
      </c>
      <c r="S73" s="596">
        <v>0.8</v>
      </c>
      <c r="T73" s="596">
        <v>1</v>
      </c>
      <c r="U73" s="596">
        <v>2.5</v>
      </c>
      <c r="V73" s="596">
        <v>5</v>
      </c>
      <c r="X73" s="592">
        <v>1</v>
      </c>
      <c r="Y73" s="592">
        <v>2</v>
      </c>
      <c r="Z73" s="592">
        <v>3</v>
      </c>
      <c r="AA73" s="592">
        <v>4</v>
      </c>
      <c r="AB73" s="592">
        <v>8</v>
      </c>
      <c r="AC73" s="592">
        <v>10</v>
      </c>
      <c r="AE73" s="38"/>
      <c r="AF73" s="38"/>
      <c r="AG73" s="38"/>
      <c r="AH73" s="38"/>
      <c r="AI73" s="38"/>
      <c r="AJ73" s="38"/>
      <c r="AL73" s="38"/>
      <c r="AM73" s="38"/>
      <c r="AN73" s="38"/>
      <c r="AO73" s="38"/>
      <c r="AP73" s="38"/>
      <c r="AQ73" s="38"/>
      <c r="AS73" s="38">
        <v>4</v>
      </c>
      <c r="AT73" s="38">
        <v>5</v>
      </c>
      <c r="AU73" s="38">
        <v>7</v>
      </c>
      <c r="AV73" s="38">
        <v>11</v>
      </c>
      <c r="AW73" s="38">
        <v>16</v>
      </c>
      <c r="AX73" s="38">
        <v>31</v>
      </c>
      <c r="AZ73" s="596">
        <v>2</v>
      </c>
      <c r="BA73" s="596">
        <v>3</v>
      </c>
      <c r="BB73" s="596">
        <v>4</v>
      </c>
      <c r="BC73" s="596">
        <v>6</v>
      </c>
      <c r="BD73" s="596">
        <v>8</v>
      </c>
      <c r="BE73" s="596">
        <v>10</v>
      </c>
      <c r="BG73" s="38">
        <v>4</v>
      </c>
      <c r="BH73" s="38">
        <v>5</v>
      </c>
      <c r="BI73" s="38">
        <v>9</v>
      </c>
      <c r="BJ73" s="38">
        <v>10</v>
      </c>
      <c r="BK73" s="38">
        <v>13</v>
      </c>
      <c r="BL73" s="38">
        <v>17</v>
      </c>
      <c r="BN73" s="146">
        <v>3</v>
      </c>
      <c r="BO73" s="146">
        <v>5</v>
      </c>
      <c r="BP73" s="146">
        <v>7</v>
      </c>
      <c r="BQ73" s="146">
        <v>10</v>
      </c>
      <c r="BR73" s="146">
        <v>14</v>
      </c>
      <c r="BS73" s="146">
        <v>20</v>
      </c>
      <c r="BU73" s="218">
        <v>5</v>
      </c>
      <c r="BV73" s="218">
        <v>7</v>
      </c>
      <c r="BW73" s="218">
        <v>10</v>
      </c>
      <c r="BX73" s="218">
        <v>13</v>
      </c>
      <c r="BY73" s="218">
        <v>18</v>
      </c>
      <c r="BZ73" s="218"/>
      <c r="CB73" s="238">
        <v>1.4000000000000001</v>
      </c>
      <c r="CC73" s="238">
        <v>3.5</v>
      </c>
      <c r="CD73" s="238">
        <v>7</v>
      </c>
      <c r="CE73" s="238">
        <v>10.5</v>
      </c>
      <c r="CF73" s="238">
        <v>12.25</v>
      </c>
      <c r="CG73" s="238">
        <v>21</v>
      </c>
      <c r="CI73" s="298">
        <v>5</v>
      </c>
      <c r="CJ73" s="298">
        <v>6</v>
      </c>
      <c r="CK73" s="298">
        <v>12</v>
      </c>
      <c r="CL73" s="298">
        <v>15</v>
      </c>
      <c r="CM73" s="298">
        <v>25</v>
      </c>
      <c r="CN73" s="298">
        <v>40</v>
      </c>
      <c r="CP73" s="38">
        <v>1</v>
      </c>
      <c r="CQ73" s="38">
        <v>2.5</v>
      </c>
      <c r="CR73" s="38">
        <v>4</v>
      </c>
      <c r="CS73" s="38">
        <v>8</v>
      </c>
      <c r="CT73" s="38">
        <v>15</v>
      </c>
      <c r="CU73" s="38">
        <v>25</v>
      </c>
      <c r="CW73" s="326">
        <v>1</v>
      </c>
      <c r="CX73" s="326">
        <v>2.5</v>
      </c>
      <c r="CY73" s="326">
        <v>4</v>
      </c>
      <c r="CZ73" s="324">
        <v>6</v>
      </c>
      <c r="DA73" s="324">
        <v>10</v>
      </c>
      <c r="DB73" s="324">
        <v>15</v>
      </c>
      <c r="DD73" s="336">
        <v>4</v>
      </c>
      <c r="DE73" s="336">
        <v>10</v>
      </c>
      <c r="DF73" s="336">
        <v>16</v>
      </c>
      <c r="DG73" s="336">
        <v>22</v>
      </c>
      <c r="DH73" s="336">
        <v>30</v>
      </c>
      <c r="DI73" s="336">
        <v>35</v>
      </c>
      <c r="DK73" s="38">
        <v>2.4200000000000004</v>
      </c>
      <c r="DL73" s="38">
        <v>4.1140000000000008</v>
      </c>
      <c r="DM73" s="38">
        <v>6.9938000000000002</v>
      </c>
      <c r="DN73" s="38">
        <v>11.889460000000001</v>
      </c>
      <c r="DO73" s="38">
        <v>20.212081999999999</v>
      </c>
      <c r="DP73" s="38">
        <v>34.360539399999993</v>
      </c>
      <c r="DR73" s="401">
        <v>7.5</v>
      </c>
      <c r="DS73" s="401">
        <v>10.5</v>
      </c>
      <c r="DT73" s="401">
        <v>15</v>
      </c>
      <c r="DU73" s="401">
        <v>18</v>
      </c>
      <c r="DV73" s="401">
        <v>22.5</v>
      </c>
      <c r="DW73" s="401">
        <v>30</v>
      </c>
      <c r="DY73" s="414">
        <v>1.6875</v>
      </c>
      <c r="DZ73" s="414">
        <v>2.53125</v>
      </c>
      <c r="EA73" s="414">
        <v>4.21875</v>
      </c>
      <c r="EB73" s="414">
        <v>7.03125</v>
      </c>
      <c r="EC73" s="414">
        <v>9.84375</v>
      </c>
      <c r="ED73" s="414">
        <v>11.25</v>
      </c>
      <c r="EF73" s="458">
        <v>5</v>
      </c>
      <c r="EG73" s="458">
        <v>10</v>
      </c>
      <c r="EH73" s="458">
        <v>20</v>
      </c>
      <c r="EI73" s="458">
        <v>30</v>
      </c>
      <c r="EJ73" s="458">
        <v>45</v>
      </c>
      <c r="EK73" s="458">
        <v>60</v>
      </c>
      <c r="EM73" s="597">
        <v>7</v>
      </c>
      <c r="EN73" s="597">
        <v>12</v>
      </c>
      <c r="EO73" s="597">
        <v>20</v>
      </c>
      <c r="EP73" s="597">
        <v>30</v>
      </c>
      <c r="EQ73" s="597">
        <v>50</v>
      </c>
      <c r="ER73" s="597">
        <v>100</v>
      </c>
      <c r="ET73" s="507">
        <v>1</v>
      </c>
      <c r="EU73" s="507">
        <v>1</v>
      </c>
      <c r="EV73" s="507">
        <v>1</v>
      </c>
      <c r="EW73" s="507">
        <v>2</v>
      </c>
      <c r="EX73" s="507">
        <v>6</v>
      </c>
      <c r="EY73" s="507">
        <v>8</v>
      </c>
      <c r="FA73" s="596">
        <v>2</v>
      </c>
      <c r="FB73" s="596">
        <v>3</v>
      </c>
      <c r="FC73" s="596">
        <v>5</v>
      </c>
      <c r="FD73" s="596">
        <v>7</v>
      </c>
      <c r="FE73" s="596">
        <v>10</v>
      </c>
      <c r="FF73" s="596">
        <v>15</v>
      </c>
      <c r="FH73" s="596">
        <v>3</v>
      </c>
      <c r="FI73" s="596">
        <v>3</v>
      </c>
      <c r="FJ73" s="596">
        <v>4</v>
      </c>
      <c r="FK73" s="596">
        <v>5</v>
      </c>
      <c r="FL73" s="596">
        <v>7</v>
      </c>
      <c r="FM73" s="596">
        <v>10</v>
      </c>
      <c r="FO73" s="597">
        <v>1</v>
      </c>
      <c r="FP73" s="597">
        <v>12</v>
      </c>
      <c r="FQ73" s="597">
        <v>24</v>
      </c>
      <c r="FR73" s="597">
        <v>54</v>
      </c>
      <c r="FS73" s="570"/>
      <c r="FT73" s="570"/>
    </row>
    <row r="74" spans="1:176" s="36" customFormat="1" ht="15" customHeight="1" x14ac:dyDescent="0.3">
      <c r="Q74" s="112"/>
      <c r="R74" s="112"/>
      <c r="S74" s="112"/>
      <c r="T74" s="112"/>
      <c r="U74" s="112"/>
      <c r="V74" s="112"/>
      <c r="X74" s="155"/>
      <c r="Y74" s="155"/>
      <c r="Z74" s="155"/>
      <c r="AA74" s="155"/>
      <c r="AB74" s="155"/>
      <c r="AC74" s="155"/>
      <c r="BN74" s="144"/>
      <c r="BO74" s="144"/>
      <c r="BP74" s="144"/>
      <c r="BQ74" s="144"/>
      <c r="BR74" s="144"/>
      <c r="BS74" s="144"/>
      <c r="BU74" s="215"/>
      <c r="BV74" s="215"/>
      <c r="BW74" s="215"/>
      <c r="BX74" s="215"/>
      <c r="BY74" s="215"/>
      <c r="BZ74" s="215"/>
      <c r="CB74" s="236"/>
      <c r="CC74" s="236"/>
      <c r="CD74" s="236"/>
      <c r="CE74" s="236"/>
      <c r="CF74" s="236"/>
      <c r="CG74" s="236"/>
      <c r="CI74" s="296"/>
      <c r="CJ74" s="296"/>
      <c r="CK74" s="296"/>
      <c r="CL74" s="296"/>
      <c r="CM74" s="296"/>
      <c r="CN74" s="296"/>
      <c r="CW74" s="322"/>
      <c r="CX74" s="322"/>
      <c r="CY74" s="322"/>
      <c r="CZ74" s="322"/>
      <c r="DA74" s="322"/>
      <c r="DB74" s="322"/>
      <c r="DD74" s="333"/>
      <c r="DE74" s="333"/>
      <c r="DF74" s="333"/>
      <c r="DG74" s="333"/>
      <c r="DH74" s="333"/>
      <c r="DI74" s="333"/>
      <c r="DR74" s="108"/>
      <c r="DS74" s="108"/>
      <c r="DT74" s="108"/>
      <c r="DU74" s="108"/>
      <c r="DV74" s="108"/>
      <c r="DW74" s="108"/>
      <c r="DY74" s="410"/>
      <c r="DZ74" s="410"/>
      <c r="EA74" s="410"/>
      <c r="EB74" s="410"/>
      <c r="EC74" s="410"/>
      <c r="ED74" s="410"/>
      <c r="EF74" s="456"/>
      <c r="EG74" s="456"/>
      <c r="EH74" s="456"/>
      <c r="EI74" s="456"/>
      <c r="EJ74" s="456"/>
      <c r="EK74" s="456"/>
      <c r="ET74" s="505"/>
      <c r="EU74" s="505"/>
      <c r="EV74" s="505"/>
      <c r="EW74" s="505"/>
      <c r="EX74" s="505"/>
      <c r="EY74" s="505"/>
      <c r="FA74" s="521"/>
      <c r="FB74" s="521"/>
      <c r="FC74" s="521"/>
      <c r="FD74" s="521"/>
      <c r="FE74" s="521"/>
      <c r="FF74" s="521"/>
      <c r="FH74" s="535"/>
      <c r="FI74" s="535"/>
      <c r="FJ74" s="535"/>
      <c r="FK74" s="535"/>
      <c r="FL74" s="535"/>
      <c r="FM74" s="535"/>
      <c r="FO74" s="568"/>
      <c r="FP74" s="568"/>
      <c r="FQ74" s="568"/>
      <c r="FR74" s="568"/>
      <c r="FS74" s="568"/>
      <c r="FT74" s="568"/>
    </row>
    <row r="75" spans="1:176" s="36" customFormat="1" ht="15" customHeight="1" x14ac:dyDescent="0.3">
      <c r="A75" s="620" t="s">
        <v>47</v>
      </c>
      <c r="B75" s="621"/>
      <c r="C75" s="621"/>
      <c r="D75" s="621"/>
      <c r="E75" s="621"/>
      <c r="F75" s="621"/>
      <c r="G75" s="621"/>
      <c r="H75" s="622"/>
      <c r="J75" s="602" t="s">
        <v>32</v>
      </c>
      <c r="K75" s="602"/>
      <c r="L75" s="602"/>
      <c r="M75" s="602"/>
      <c r="N75" s="602"/>
      <c r="O75" s="602"/>
      <c r="Q75" s="615" t="s">
        <v>32</v>
      </c>
      <c r="R75" s="615"/>
      <c r="S75" s="615"/>
      <c r="T75" s="615"/>
      <c r="U75" s="615"/>
      <c r="V75" s="615"/>
      <c r="X75" s="602" t="s">
        <v>32</v>
      </c>
      <c r="Y75" s="602"/>
      <c r="Z75" s="602"/>
      <c r="AA75" s="602"/>
      <c r="AB75" s="602"/>
      <c r="AC75" s="602"/>
      <c r="AE75" s="602" t="s">
        <v>32</v>
      </c>
      <c r="AF75" s="602"/>
      <c r="AG75" s="602"/>
      <c r="AH75" s="602"/>
      <c r="AI75" s="602"/>
      <c r="AJ75" s="602"/>
      <c r="AL75" s="602" t="s">
        <v>32</v>
      </c>
      <c r="AM75" s="602"/>
      <c r="AN75" s="602"/>
      <c r="AO75" s="602"/>
      <c r="AP75" s="602"/>
      <c r="AQ75" s="602"/>
      <c r="AS75" s="602" t="s">
        <v>32</v>
      </c>
      <c r="AT75" s="602"/>
      <c r="AU75" s="602"/>
      <c r="AV75" s="602"/>
      <c r="AW75" s="602"/>
      <c r="AX75" s="602"/>
      <c r="AZ75" s="602" t="s">
        <v>32</v>
      </c>
      <c r="BA75" s="602"/>
      <c r="BB75" s="602"/>
      <c r="BC75" s="602"/>
      <c r="BD75" s="602"/>
      <c r="BE75" s="602"/>
      <c r="BG75" s="602" t="s">
        <v>32</v>
      </c>
      <c r="BH75" s="602"/>
      <c r="BI75" s="602"/>
      <c r="BJ75" s="602"/>
      <c r="BK75" s="602"/>
      <c r="BL75" s="602"/>
      <c r="BN75" s="602" t="s">
        <v>32</v>
      </c>
      <c r="BO75" s="602"/>
      <c r="BP75" s="602"/>
      <c r="BQ75" s="602"/>
      <c r="BR75" s="602"/>
      <c r="BS75" s="602"/>
      <c r="BU75" s="602" t="s">
        <v>32</v>
      </c>
      <c r="BV75" s="602"/>
      <c r="BW75" s="602"/>
      <c r="BX75" s="602"/>
      <c r="BY75" s="602"/>
      <c r="BZ75" s="602"/>
      <c r="CB75" s="602" t="s">
        <v>32</v>
      </c>
      <c r="CC75" s="602"/>
      <c r="CD75" s="602"/>
      <c r="CE75" s="602"/>
      <c r="CF75" s="602"/>
      <c r="CG75" s="602"/>
      <c r="CI75" s="602" t="s">
        <v>32</v>
      </c>
      <c r="CJ75" s="602"/>
      <c r="CK75" s="602"/>
      <c r="CL75" s="602"/>
      <c r="CM75" s="602"/>
      <c r="CN75" s="602"/>
      <c r="CP75" s="602" t="s">
        <v>32</v>
      </c>
      <c r="CQ75" s="602"/>
      <c r="CR75" s="602"/>
      <c r="CS75" s="602"/>
      <c r="CT75" s="602"/>
      <c r="CU75" s="602"/>
      <c r="CW75" s="602" t="s">
        <v>32</v>
      </c>
      <c r="CX75" s="602"/>
      <c r="CY75" s="602"/>
      <c r="CZ75" s="602"/>
      <c r="DA75" s="602"/>
      <c r="DB75" s="602"/>
      <c r="DD75" s="602" t="s">
        <v>32</v>
      </c>
      <c r="DE75" s="602"/>
      <c r="DF75" s="602"/>
      <c r="DG75" s="602"/>
      <c r="DH75" s="602"/>
      <c r="DI75" s="602"/>
      <c r="DK75" s="602" t="s">
        <v>32</v>
      </c>
      <c r="DL75" s="602"/>
      <c r="DM75" s="602"/>
      <c r="DN75" s="602"/>
      <c r="DO75" s="602"/>
      <c r="DP75" s="602"/>
      <c r="DR75" s="603" t="s">
        <v>32</v>
      </c>
      <c r="DS75" s="603"/>
      <c r="DT75" s="603"/>
      <c r="DU75" s="603"/>
      <c r="DV75" s="603"/>
      <c r="DW75" s="603"/>
      <c r="DY75" s="602" t="s">
        <v>32</v>
      </c>
      <c r="DZ75" s="602"/>
      <c r="EA75" s="602"/>
      <c r="EB75" s="602"/>
      <c r="EC75" s="602"/>
      <c r="ED75" s="602"/>
      <c r="EF75" s="602" t="s">
        <v>32</v>
      </c>
      <c r="EG75" s="602"/>
      <c r="EH75" s="602"/>
      <c r="EI75" s="602"/>
      <c r="EJ75" s="602"/>
      <c r="EK75" s="602"/>
      <c r="EM75" s="602" t="s">
        <v>32</v>
      </c>
      <c r="EN75" s="602"/>
      <c r="EO75" s="602"/>
      <c r="EP75" s="602"/>
      <c r="EQ75" s="602"/>
      <c r="ER75" s="602"/>
      <c r="ET75" s="623" t="s">
        <v>32</v>
      </c>
      <c r="EU75" s="624"/>
      <c r="EV75" s="624"/>
      <c r="EW75" s="624"/>
      <c r="EX75" s="624"/>
      <c r="EY75" s="625"/>
      <c r="FA75" s="602" t="s">
        <v>32</v>
      </c>
      <c r="FB75" s="602"/>
      <c r="FC75" s="602"/>
      <c r="FD75" s="602"/>
      <c r="FE75" s="602"/>
      <c r="FF75" s="602"/>
      <c r="FH75" s="602" t="s">
        <v>32</v>
      </c>
      <c r="FI75" s="602"/>
      <c r="FJ75" s="602"/>
      <c r="FK75" s="602"/>
      <c r="FL75" s="602"/>
      <c r="FM75" s="602"/>
      <c r="FO75" s="602" t="s">
        <v>32</v>
      </c>
      <c r="FP75" s="602"/>
      <c r="FQ75" s="602"/>
      <c r="FR75" s="602"/>
      <c r="FS75" s="602"/>
      <c r="FT75" s="602"/>
    </row>
    <row r="76" spans="1:176" s="36" customFormat="1" ht="15" customHeight="1" x14ac:dyDescent="0.3">
      <c r="A76" s="618" t="s">
        <v>58</v>
      </c>
      <c r="B76" s="44" t="s">
        <v>35</v>
      </c>
      <c r="C76" s="44" t="s">
        <v>36</v>
      </c>
      <c r="D76" s="44" t="s">
        <v>27</v>
      </c>
      <c r="E76" s="21" t="s">
        <v>3</v>
      </c>
      <c r="F76" s="21" t="s">
        <v>4</v>
      </c>
      <c r="G76" s="21" t="s">
        <v>5</v>
      </c>
      <c r="H76" s="21" t="s">
        <v>6</v>
      </c>
      <c r="J76" s="21" t="s">
        <v>26</v>
      </c>
      <c r="K76" s="21" t="s">
        <v>12</v>
      </c>
      <c r="L76" s="21" t="s">
        <v>13</v>
      </c>
      <c r="M76" s="21" t="s">
        <v>14</v>
      </c>
      <c r="N76" s="21" t="s">
        <v>15</v>
      </c>
      <c r="O76" s="21" t="s">
        <v>16</v>
      </c>
      <c r="Q76" s="135" t="s">
        <v>26</v>
      </c>
      <c r="R76" s="135" t="s">
        <v>12</v>
      </c>
      <c r="S76" s="135" t="s">
        <v>13</v>
      </c>
      <c r="T76" s="135" t="s">
        <v>14</v>
      </c>
      <c r="U76" s="135" t="s">
        <v>15</v>
      </c>
      <c r="V76" s="135" t="s">
        <v>16</v>
      </c>
      <c r="X76" s="154" t="s">
        <v>26</v>
      </c>
      <c r="Y76" s="154" t="s">
        <v>12</v>
      </c>
      <c r="Z76" s="154" t="s">
        <v>13</v>
      </c>
      <c r="AA76" s="154" t="s">
        <v>14</v>
      </c>
      <c r="AB76" s="154" t="s">
        <v>15</v>
      </c>
      <c r="AC76" s="154" t="s">
        <v>16</v>
      </c>
      <c r="AE76" s="21" t="s">
        <v>26</v>
      </c>
      <c r="AF76" s="21" t="s">
        <v>12</v>
      </c>
      <c r="AG76" s="21" t="s">
        <v>13</v>
      </c>
      <c r="AH76" s="21" t="s">
        <v>14</v>
      </c>
      <c r="AI76" s="21" t="s">
        <v>15</v>
      </c>
      <c r="AJ76" s="21" t="s">
        <v>16</v>
      </c>
      <c r="AL76" s="21" t="s">
        <v>26</v>
      </c>
      <c r="AM76" s="21" t="s">
        <v>12</v>
      </c>
      <c r="AN76" s="21" t="s">
        <v>13</v>
      </c>
      <c r="AO76" s="21" t="s">
        <v>14</v>
      </c>
      <c r="AP76" s="21" t="s">
        <v>15</v>
      </c>
      <c r="AQ76" s="21" t="s">
        <v>16</v>
      </c>
      <c r="AS76" s="21" t="s">
        <v>26</v>
      </c>
      <c r="AT76" s="21" t="s">
        <v>12</v>
      </c>
      <c r="AU76" s="21" t="s">
        <v>13</v>
      </c>
      <c r="AV76" s="21" t="s">
        <v>14</v>
      </c>
      <c r="AW76" s="21" t="s">
        <v>15</v>
      </c>
      <c r="AX76" s="21" t="s">
        <v>16</v>
      </c>
      <c r="AZ76" s="21" t="s">
        <v>26</v>
      </c>
      <c r="BA76" s="21" t="s">
        <v>12</v>
      </c>
      <c r="BB76" s="21" t="s">
        <v>13</v>
      </c>
      <c r="BC76" s="21" t="s">
        <v>14</v>
      </c>
      <c r="BD76" s="21" t="s">
        <v>15</v>
      </c>
      <c r="BE76" s="21" t="s">
        <v>16</v>
      </c>
      <c r="BG76" s="21" t="s">
        <v>26</v>
      </c>
      <c r="BH76" s="21" t="s">
        <v>12</v>
      </c>
      <c r="BI76" s="21" t="s">
        <v>13</v>
      </c>
      <c r="BJ76" s="21" t="s">
        <v>14</v>
      </c>
      <c r="BK76" s="21" t="s">
        <v>15</v>
      </c>
      <c r="BL76" s="21" t="s">
        <v>16</v>
      </c>
      <c r="BN76" s="142" t="s">
        <v>26</v>
      </c>
      <c r="BO76" s="142" t="s">
        <v>12</v>
      </c>
      <c r="BP76" s="142" t="s">
        <v>13</v>
      </c>
      <c r="BQ76" s="142" t="s">
        <v>14</v>
      </c>
      <c r="BR76" s="142" t="s">
        <v>15</v>
      </c>
      <c r="BS76" s="142" t="s">
        <v>16</v>
      </c>
      <c r="BU76" s="216" t="s">
        <v>26</v>
      </c>
      <c r="BV76" s="216" t="s">
        <v>12</v>
      </c>
      <c r="BW76" s="216" t="s">
        <v>13</v>
      </c>
      <c r="BX76" s="216" t="s">
        <v>14</v>
      </c>
      <c r="BY76" s="216" t="s">
        <v>15</v>
      </c>
      <c r="BZ76" s="216" t="s">
        <v>16</v>
      </c>
      <c r="CB76" s="235" t="s">
        <v>26</v>
      </c>
      <c r="CC76" s="235" t="s">
        <v>12</v>
      </c>
      <c r="CD76" s="235" t="s">
        <v>13</v>
      </c>
      <c r="CE76" s="235" t="s">
        <v>14</v>
      </c>
      <c r="CF76" s="235" t="s">
        <v>15</v>
      </c>
      <c r="CG76" s="235" t="s">
        <v>16</v>
      </c>
      <c r="CI76" s="295" t="s">
        <v>26</v>
      </c>
      <c r="CJ76" s="295" t="s">
        <v>12</v>
      </c>
      <c r="CK76" s="295" t="s">
        <v>13</v>
      </c>
      <c r="CL76" s="295" t="s">
        <v>14</v>
      </c>
      <c r="CM76" s="295" t="s">
        <v>15</v>
      </c>
      <c r="CN76" s="295" t="s">
        <v>16</v>
      </c>
      <c r="CP76" s="21" t="s">
        <v>26</v>
      </c>
      <c r="CQ76" s="21" t="s">
        <v>12</v>
      </c>
      <c r="CR76" s="21" t="s">
        <v>13</v>
      </c>
      <c r="CS76" s="21" t="s">
        <v>14</v>
      </c>
      <c r="CT76" s="21" t="s">
        <v>15</v>
      </c>
      <c r="CU76" s="21" t="s">
        <v>16</v>
      </c>
      <c r="CW76" s="321" t="s">
        <v>26</v>
      </c>
      <c r="CX76" s="321" t="s">
        <v>12</v>
      </c>
      <c r="CY76" s="321" t="s">
        <v>13</v>
      </c>
      <c r="CZ76" s="321" t="s">
        <v>14</v>
      </c>
      <c r="DA76" s="321" t="s">
        <v>15</v>
      </c>
      <c r="DB76" s="321" t="s">
        <v>16</v>
      </c>
      <c r="DD76" s="334" t="s">
        <v>26</v>
      </c>
      <c r="DE76" s="334" t="s">
        <v>12</v>
      </c>
      <c r="DF76" s="334" t="s">
        <v>13</v>
      </c>
      <c r="DG76" s="334" t="s">
        <v>14</v>
      </c>
      <c r="DH76" s="334" t="s">
        <v>15</v>
      </c>
      <c r="DI76" s="334" t="s">
        <v>16</v>
      </c>
      <c r="DK76" s="21" t="s">
        <v>26</v>
      </c>
      <c r="DL76" s="21" t="s">
        <v>12</v>
      </c>
      <c r="DM76" s="21" t="s">
        <v>13</v>
      </c>
      <c r="DN76" s="21" t="s">
        <v>14</v>
      </c>
      <c r="DO76" s="21" t="s">
        <v>15</v>
      </c>
      <c r="DP76" s="21" t="s">
        <v>16</v>
      </c>
      <c r="DR76" s="107" t="s">
        <v>26</v>
      </c>
      <c r="DS76" s="107" t="s">
        <v>12</v>
      </c>
      <c r="DT76" s="107" t="s">
        <v>13</v>
      </c>
      <c r="DU76" s="107" t="s">
        <v>14</v>
      </c>
      <c r="DV76" s="107" t="s">
        <v>15</v>
      </c>
      <c r="DW76" s="107" t="s">
        <v>16</v>
      </c>
      <c r="DY76" s="409" t="s">
        <v>26</v>
      </c>
      <c r="DZ76" s="409" t="s">
        <v>12</v>
      </c>
      <c r="EA76" s="409" t="s">
        <v>13</v>
      </c>
      <c r="EB76" s="409" t="s">
        <v>14</v>
      </c>
      <c r="EC76" s="409" t="s">
        <v>15</v>
      </c>
      <c r="ED76" s="409" t="s">
        <v>16</v>
      </c>
      <c r="EF76" s="455" t="s">
        <v>26</v>
      </c>
      <c r="EG76" s="455" t="s">
        <v>12</v>
      </c>
      <c r="EH76" s="455" t="s">
        <v>13</v>
      </c>
      <c r="EI76" s="455" t="s">
        <v>14</v>
      </c>
      <c r="EJ76" s="455" t="s">
        <v>15</v>
      </c>
      <c r="EK76" s="455" t="s">
        <v>16</v>
      </c>
      <c r="EM76" s="21" t="s">
        <v>26</v>
      </c>
      <c r="EN76" s="21" t="s">
        <v>12</v>
      </c>
      <c r="EO76" s="21" t="s">
        <v>13</v>
      </c>
      <c r="EP76" s="21" t="s">
        <v>14</v>
      </c>
      <c r="EQ76" s="21" t="s">
        <v>15</v>
      </c>
      <c r="ER76" s="21" t="s">
        <v>16</v>
      </c>
      <c r="ET76" s="504" t="s">
        <v>26</v>
      </c>
      <c r="EU76" s="504" t="s">
        <v>12</v>
      </c>
      <c r="EV76" s="504" t="s">
        <v>13</v>
      </c>
      <c r="EW76" s="504" t="s">
        <v>14</v>
      </c>
      <c r="EX76" s="504" t="s">
        <v>15</v>
      </c>
      <c r="EY76" s="504" t="s">
        <v>16</v>
      </c>
      <c r="FA76" s="520" t="s">
        <v>26</v>
      </c>
      <c r="FB76" s="520" t="s">
        <v>12</v>
      </c>
      <c r="FC76" s="520" t="s">
        <v>13</v>
      </c>
      <c r="FD76" s="520" t="s">
        <v>14</v>
      </c>
      <c r="FE76" s="520" t="s">
        <v>15</v>
      </c>
      <c r="FF76" s="520" t="s">
        <v>16</v>
      </c>
      <c r="FH76" s="534" t="s">
        <v>26</v>
      </c>
      <c r="FI76" s="534" t="s">
        <v>12</v>
      </c>
      <c r="FJ76" s="534" t="s">
        <v>13</v>
      </c>
      <c r="FK76" s="534" t="s">
        <v>14</v>
      </c>
      <c r="FL76" s="534" t="s">
        <v>15</v>
      </c>
      <c r="FM76" s="534" t="s">
        <v>16</v>
      </c>
      <c r="FO76" s="567" t="s">
        <v>26</v>
      </c>
      <c r="FP76" s="567" t="s">
        <v>12</v>
      </c>
      <c r="FQ76" s="567" t="s">
        <v>13</v>
      </c>
      <c r="FR76" s="567" t="s">
        <v>14</v>
      </c>
      <c r="FS76" s="567" t="s">
        <v>15</v>
      </c>
      <c r="FT76" s="567" t="s">
        <v>16</v>
      </c>
    </row>
    <row r="77" spans="1:176" s="36" customFormat="1" ht="15" customHeight="1" x14ac:dyDescent="0.3">
      <c r="A77" s="619"/>
      <c r="B77" s="2"/>
      <c r="C77" s="2"/>
      <c r="D77" s="2"/>
      <c r="E77" s="2">
        <v>1</v>
      </c>
      <c r="F77" s="2"/>
      <c r="G77" s="2"/>
      <c r="H77" s="2"/>
      <c r="J77" s="37">
        <f>(SMALL((Q77,X77,AE77,AL77,AS77,AZ77,BG77,BN77,BU77,CB77,CI77,CP77,CW77,DD77,DK77,DR77,DY77,EF77,EM77,ET77,FA77,FH77,FO77),5)+SMALL((Q77,X77,AE77,AL77,AS77,AZ77,BG77,BN77,BU77,CB77,CI77,CP77,CW77,DD77,DK77,DR77,DY77,EF77,EM77,ET77,FA77,FH77,FO77),6)+SMALL((Q77,X77,AE77,AL77,AS77,AZ77,BG77,BN77,BU77,CB77,CI77,CP77,CW77,DD77,DK77,DR77,DY77,EF77,EM77,ET77,FA77,FH77,FO77),7))/3</f>
        <v>0.5</v>
      </c>
      <c r="K77" s="37">
        <f>(SMALL((R77,Y77,AF77,AM77,AT77,BA77,BH77,BO77,BV77,CC77,CJ77,CQ77,CX77,DE77,DL77,DS77,DZ77,EG77,EN77,EU77,FB77,FI77,FP77),5)+SMALL((R77,Y77,AF77,AM77,AT77,BA77,BH77,BO77,BV77,CC77,CJ77,CQ77,CX77,DE77,DL77,DS77,DZ77,EG77,EN77,EU77,FB77,FI77,FP77),6)+SMALL((R77,Y77,AF77,AM77,AT77,BA77,BH77,BO77,BV77,CC77,CJ77,CQ77,CX77,DE77,DL77,DS77,DZ77,EG77,EN77,EU77,FB77,FI77,FP77),7))/3</f>
        <v>1</v>
      </c>
      <c r="L77" s="37">
        <f>(SMALL((S77,Z77,AG77,AN77,AU77,BB77,BI77,BP77,BW77,CD77,CK77,CR77,CY77,DF77,DM77,DT77,EA77,EH77,EO77,EV77,FC77,FJ77,FQ77),5)+SMALL((S77,Z77,AG77,AN77,AU77,BB77,BI77,BP77,BW77,CD77,CK77,CR77,CY77,DF77,DM77,DT77,EA77,EH77,EO77,EV77,FC77,FJ77,FQ77),6)+SMALL((S77,Z77,AG77,AN77,AU77,BB77,BI77,BP77,BW77,CD77,CK77,CR77,CY77,DF77,DM77,DT77,EA77,EH77,EO77,EV77,FC77,FJ77,FQ77),7))/3</f>
        <v>1.5416666666666667</v>
      </c>
      <c r="M77" s="37">
        <f>(SMALL((T77,AA77,AH77,AO77,AV77,BC77,BJ77,BQ77,BX77,CE77,CL77,CS77,CZ77,DG77,DN77,DU77,EB77,EI77,EP77,EW77,FD77,FK77,FR77),5)+SMALL((T77,AA77,AH77,AO77,AV77,BC77,BJ77,BQ77,BX77,CE77,CL77,CS77,CZ77,DG77,DN77,DU77,EB77,EI77,EP77,EW77,FD77,FK77,FR77),6)+SMALL((T77,AA77,AH77,AO77,AV77,BC77,BJ77,BQ77,BX77,CE77,CL77,CS77,CZ77,DG77,DN77,DU77,EB77,EI77,EP77,EW77,FD77,FK77,FR77),7))/3</f>
        <v>2.3333333333333335</v>
      </c>
      <c r="N77" s="37">
        <f>(SMALL((U77,AB77,AI77,AP77,AW77,BD77,BK77,BR77,BY77,CF77,CM77,CT77,DA77,DH77,DO77,DV77,EC77,EJ77,EQ77,EX77,FE77,FL77,FS77),5)+SMALL((U77,AB77,AI77,AP77,AW77,BD77,BK77,BR77,BY77,CF77,CM77,CT77,DA77,DH77,DO77,DV77,EC77,EJ77,EQ77,EX77,FE77,FL77,FS77),6)+SMALL((U77,AB77,AI77,AP77,AW77,BD77,BK77,BR77,BY77,CF77,CM77,CT77,DA77,DH77,DO77,DV77,EC77,EJ77,EQ77,EX77,FE77,FL77,FS77),7))/3</f>
        <v>3.3333333333333335</v>
      </c>
      <c r="O77" s="37">
        <f>(SMALL((V77,AC77,AJ77,AQ77,AX77,BE77,BL77,BS77,BZ77,CG77,CN77,CU77,DB77,DI77,DP77,DW77,ED77,EK77,ER77,EY77,FF77,FM77,FT77),5)+SMALL((V77,AC77,AJ77,AQ77,AX77,BE77,BL77,BS77,BZ77,CG77,CN77,CU77,DB77,DI77,DP77,DW77,ED77,EK77,ER77,EY77,FF77,FM77,FT77),6)+SMALL((V77,AC77,AJ77,AQ77,AX77,BE77,BL77,BS77,BZ77,CG77,CN77,CU77,DB77,DI77,DP77,DW77,ED77,EK77,ER77,EY77,FF77,FM77,FT77),7))/3</f>
        <v>5.333333333333333</v>
      </c>
      <c r="Q77" s="596">
        <v>0.2</v>
      </c>
      <c r="R77" s="596">
        <v>0.6</v>
      </c>
      <c r="S77" s="596">
        <v>0.8</v>
      </c>
      <c r="T77" s="596">
        <v>1</v>
      </c>
      <c r="U77" s="596">
        <v>2.5</v>
      </c>
      <c r="V77" s="596">
        <v>5</v>
      </c>
      <c r="X77" s="593">
        <v>1</v>
      </c>
      <c r="Y77" s="593">
        <v>1</v>
      </c>
      <c r="Z77" s="593">
        <v>2</v>
      </c>
      <c r="AA77" s="593">
        <v>2</v>
      </c>
      <c r="AB77" s="593">
        <v>3</v>
      </c>
      <c r="AC77" s="593">
        <v>4</v>
      </c>
      <c r="AE77" s="37"/>
      <c r="AF77" s="37"/>
      <c r="AG77" s="37"/>
      <c r="AH77" s="37"/>
      <c r="AI77" s="37"/>
      <c r="AJ77" s="37"/>
      <c r="AL77" s="37">
        <v>1</v>
      </c>
      <c r="AM77" s="37">
        <v>2</v>
      </c>
      <c r="AN77" s="37">
        <v>4</v>
      </c>
      <c r="AO77" s="37">
        <v>6</v>
      </c>
      <c r="AP77" s="37">
        <v>8</v>
      </c>
      <c r="AQ77" s="37">
        <v>10</v>
      </c>
      <c r="AS77" s="37">
        <v>3</v>
      </c>
      <c r="AT77" s="37">
        <v>4</v>
      </c>
      <c r="AU77" s="37">
        <v>5</v>
      </c>
      <c r="AV77" s="37">
        <v>7</v>
      </c>
      <c r="AW77" s="37">
        <v>12</v>
      </c>
      <c r="AX77" s="37">
        <v>18</v>
      </c>
      <c r="AZ77" s="596">
        <v>1</v>
      </c>
      <c r="BA77" s="596">
        <v>2</v>
      </c>
      <c r="BB77" s="596">
        <v>3</v>
      </c>
      <c r="BC77" s="596">
        <v>4</v>
      </c>
      <c r="BD77" s="596">
        <v>5</v>
      </c>
      <c r="BE77" s="596">
        <v>7</v>
      </c>
      <c r="BG77" s="37">
        <v>1</v>
      </c>
      <c r="BH77" s="37">
        <v>2</v>
      </c>
      <c r="BI77" s="37">
        <v>3</v>
      </c>
      <c r="BJ77" s="37">
        <v>4</v>
      </c>
      <c r="BK77" s="37">
        <v>5</v>
      </c>
      <c r="BL77" s="37">
        <v>6</v>
      </c>
      <c r="BN77" s="145">
        <v>1</v>
      </c>
      <c r="BO77" s="145">
        <v>1</v>
      </c>
      <c r="BP77" s="145">
        <v>1</v>
      </c>
      <c r="BQ77" s="145">
        <v>1</v>
      </c>
      <c r="BR77" s="145">
        <v>2</v>
      </c>
      <c r="BS77" s="145">
        <v>3</v>
      </c>
      <c r="BU77" s="217">
        <v>10</v>
      </c>
      <c r="BV77" s="217">
        <v>15</v>
      </c>
      <c r="BW77" s="217">
        <v>20</v>
      </c>
      <c r="BX77" s="217">
        <v>25</v>
      </c>
      <c r="BY77" s="217">
        <v>30</v>
      </c>
      <c r="BZ77" s="217"/>
      <c r="CB77" s="237">
        <v>0.5</v>
      </c>
      <c r="CC77" s="237">
        <v>1</v>
      </c>
      <c r="CD77" s="237">
        <v>2</v>
      </c>
      <c r="CE77" s="237">
        <v>3</v>
      </c>
      <c r="CF77" s="237">
        <v>4</v>
      </c>
      <c r="CG77" s="237">
        <v>5</v>
      </c>
      <c r="CI77" s="297"/>
      <c r="CJ77" s="297"/>
      <c r="CK77" s="297"/>
      <c r="CL77" s="297"/>
      <c r="CM77" s="297"/>
      <c r="CN77" s="297"/>
      <c r="CP77" s="37">
        <v>0.8</v>
      </c>
      <c r="CQ77" s="37">
        <v>1</v>
      </c>
      <c r="CR77" s="37">
        <v>1.5</v>
      </c>
      <c r="CS77" s="37">
        <v>3</v>
      </c>
      <c r="CT77" s="37">
        <v>5</v>
      </c>
      <c r="CU77" s="37">
        <v>8</v>
      </c>
      <c r="CW77" s="325">
        <v>0.5</v>
      </c>
      <c r="CX77" s="325">
        <v>1</v>
      </c>
      <c r="CY77" s="323">
        <v>2</v>
      </c>
      <c r="CZ77" s="325">
        <v>3</v>
      </c>
      <c r="DA77" s="323">
        <v>6</v>
      </c>
      <c r="DB77" s="323">
        <v>10</v>
      </c>
      <c r="DD77" s="335">
        <v>2</v>
      </c>
      <c r="DE77" s="335">
        <v>3</v>
      </c>
      <c r="DF77" s="335">
        <v>4</v>
      </c>
      <c r="DG77" s="335">
        <v>8</v>
      </c>
      <c r="DH77" s="335">
        <v>15</v>
      </c>
      <c r="DI77" s="335">
        <v>18</v>
      </c>
      <c r="DK77" s="37">
        <v>2</v>
      </c>
      <c r="DL77" s="37">
        <v>3.4</v>
      </c>
      <c r="DM77" s="37">
        <v>5.7799999999999994</v>
      </c>
      <c r="DN77" s="37">
        <v>9.8259999999999987</v>
      </c>
      <c r="DO77" s="37">
        <v>16.704199999999997</v>
      </c>
      <c r="DP77" s="37">
        <v>28.397139999999993</v>
      </c>
      <c r="DR77" s="400">
        <v>0.375</v>
      </c>
      <c r="DS77" s="400">
        <v>0.75</v>
      </c>
      <c r="DT77" s="400">
        <v>1.125</v>
      </c>
      <c r="DU77" s="400">
        <v>1.5</v>
      </c>
      <c r="DV77" s="400">
        <v>3</v>
      </c>
      <c r="DW77" s="400">
        <v>4.5</v>
      </c>
      <c r="DY77" s="413">
        <v>0.5</v>
      </c>
      <c r="DZ77" s="413">
        <v>0.5</v>
      </c>
      <c r="EA77" s="413">
        <v>0.7</v>
      </c>
      <c r="EB77" s="413">
        <v>1.25</v>
      </c>
      <c r="EC77" s="413">
        <v>1.5</v>
      </c>
      <c r="ED77" s="413">
        <v>3</v>
      </c>
      <c r="EF77" s="457">
        <v>2</v>
      </c>
      <c r="EG77" s="457">
        <v>3</v>
      </c>
      <c r="EH77" s="457">
        <v>4</v>
      </c>
      <c r="EI77" s="457">
        <v>7</v>
      </c>
      <c r="EJ77" s="457">
        <v>10</v>
      </c>
      <c r="EK77" s="457">
        <v>15</v>
      </c>
      <c r="EM77" s="597">
        <v>1</v>
      </c>
      <c r="EN77" s="597">
        <v>3</v>
      </c>
      <c r="EO77" s="597">
        <v>5</v>
      </c>
      <c r="EP77" s="597">
        <v>7</v>
      </c>
      <c r="EQ77" s="597">
        <v>10</v>
      </c>
      <c r="ER77" s="597">
        <v>13</v>
      </c>
      <c r="ET77" s="506">
        <v>1</v>
      </c>
      <c r="EU77" s="506">
        <v>1</v>
      </c>
      <c r="EV77" s="506">
        <v>1</v>
      </c>
      <c r="EW77" s="506">
        <v>2</v>
      </c>
      <c r="EX77" s="506">
        <v>3</v>
      </c>
      <c r="EY77" s="506">
        <v>6</v>
      </c>
      <c r="FA77" s="596">
        <v>0.5</v>
      </c>
      <c r="FB77" s="596">
        <v>1</v>
      </c>
      <c r="FC77" s="596">
        <v>2</v>
      </c>
      <c r="FD77" s="596">
        <v>5</v>
      </c>
      <c r="FE77" s="596">
        <v>7</v>
      </c>
      <c r="FF77" s="596">
        <v>10</v>
      </c>
      <c r="FH77" s="596">
        <v>1</v>
      </c>
      <c r="FI77" s="596">
        <v>1</v>
      </c>
      <c r="FJ77" s="596">
        <v>2</v>
      </c>
      <c r="FK77" s="596">
        <v>3</v>
      </c>
      <c r="FL77" s="596">
        <v>4</v>
      </c>
      <c r="FM77" s="596">
        <v>6</v>
      </c>
      <c r="FO77" s="597">
        <v>0.25</v>
      </c>
      <c r="FP77" s="597">
        <v>0.5</v>
      </c>
      <c r="FQ77" s="597">
        <v>5</v>
      </c>
      <c r="FR77" s="597">
        <v>15</v>
      </c>
      <c r="FS77" s="570"/>
      <c r="FT77" s="570"/>
    </row>
    <row r="78" spans="1:176" s="36" customFormat="1" ht="15" customHeight="1" x14ac:dyDescent="0.3">
      <c r="A78" s="619"/>
      <c r="B78" s="3"/>
      <c r="C78" s="3"/>
      <c r="D78" s="3"/>
      <c r="E78" s="3"/>
      <c r="F78" s="3">
        <v>1</v>
      </c>
      <c r="G78" s="3"/>
      <c r="H78" s="3"/>
      <c r="J78" s="38">
        <f>(SMALL((Q78,X78,AE78,AL78,AS78,AZ78,BG78,BN78,BU78,CB78,CI78,CP78,CW78,DD78,DK78,DR78,DY78,EF78,EM78,ET78,FA78,FH78,FO78),5)+SMALL((Q78,X78,AE78,AL78,AS78,AZ78,BG78,BN78,BU78,CB78,CI78,CP78,CW78,DD78,DK78,DR78,DY78,EF78,EM78,ET78,FA78,FH78,FO78),6)+SMALL((Q78,X78,AE78,AL78,AS78,AZ78,BG78,BN78,BU78,CB78,CI78,CP78,CW78,DD78,DK78,DR78,DY78,EF78,EM78,ET78,FA78,FH78,FO78),7))/3</f>
        <v>0.53333333333333333</v>
      </c>
      <c r="K78" s="38">
        <f>(SMALL((R78,Y78,AF78,AM78,AT78,BA78,BH78,BO78,BV78,CC78,CJ78,CQ78,CX78,DE78,DL78,DS78,DZ78,EG78,EN78,EU78,FB78,FI78,FP78),5)+SMALL((R78,Y78,AF78,AM78,AT78,BA78,BH78,BO78,BV78,CC78,CJ78,CQ78,CX78,DE78,DL78,DS78,DZ78,EG78,EN78,EU78,FB78,FI78,FP78),6)+SMALL((R78,Y78,AF78,AM78,AT78,BA78,BH78,BO78,BV78,CC78,CJ78,CQ78,CX78,DE78,DL78,DS78,DZ78,EG78,EN78,EU78,FB78,FI78,FP78),7))/3</f>
        <v>1</v>
      </c>
      <c r="L78" s="38">
        <f>(SMALL((S78,Z78,AG78,AN78,AU78,BB78,BI78,BP78,BW78,CD78,CK78,CR78,CY78,DF78,DM78,DT78,EA78,EH78,EO78,EV78,FC78,FJ78,FQ78),5)+SMALL((S78,Z78,AG78,AN78,AU78,BB78,BI78,BP78,BW78,CD78,CK78,CR78,CY78,DF78,DM78,DT78,EA78,EH78,EO78,EV78,FC78,FJ78,FQ78),6)+SMALL((S78,Z78,AG78,AN78,AU78,BB78,BI78,BP78,BW78,CD78,CK78,CR78,CY78,DF78,DM78,DT78,EA78,EH78,EO78,EV78,FC78,FJ78,FQ78),7))/3</f>
        <v>2</v>
      </c>
      <c r="M78" s="38">
        <f>(SMALL((T78,AA78,AH78,AO78,AV78,BC78,BJ78,BQ78,BX78,CE78,CL78,CS78,CZ78,DG78,DN78,DU78,EB78,EI78,EP78,EW78,FD78,FK78,FR78),5)+SMALL((T78,AA78,AH78,AO78,AV78,BC78,BJ78,BQ78,BX78,CE78,CL78,CS78,CZ78,DG78,DN78,DU78,EB78,EI78,EP78,EW78,FD78,FK78,FR78),6)+SMALL((T78,AA78,AH78,AO78,AV78,BC78,BJ78,BQ78,BX78,CE78,CL78,CS78,CZ78,DG78,DN78,DU78,EB78,EI78,EP78,EW78,FD78,FK78,FR78),7))/3</f>
        <v>2.6666666666666665</v>
      </c>
      <c r="N78" s="38">
        <f>(SMALL((U78,AB78,AI78,AP78,AW78,BD78,BK78,BR78,BY78,CF78,CM78,CT78,DA78,DH78,DO78,DV78,EC78,EJ78,EQ78,EX78,FE78,FL78,FS78),5)+SMALL((U78,AB78,AI78,AP78,AW78,BD78,BK78,BR78,BY78,CF78,CM78,CT78,DA78,DH78,DO78,DV78,EC78,EJ78,EQ78,EX78,FE78,FL78,FS78),6)+SMALL((U78,AB78,AI78,AP78,AW78,BD78,BK78,BR78,BY78,CF78,CM78,CT78,DA78,DH78,DO78,DV78,EC78,EJ78,EQ78,EX78,FE78,FL78,FS78),7))/3</f>
        <v>3.6666666666666665</v>
      </c>
      <c r="O78" s="38">
        <f>(SMALL((V78,AC78,AJ78,AQ78,AX78,BE78,BL78,BS78,BZ78,CG78,CN78,CU78,DB78,DI78,DP78,DW78,ED78,EK78,ER78,EY78,FF78,FM78,FT78),5)+SMALL((V78,AC78,AJ78,AQ78,AX78,BE78,BL78,BS78,BZ78,CG78,CN78,CU78,DB78,DI78,DP78,DW78,ED78,EK78,ER78,EY78,FF78,FM78,FT78),6)+SMALL((V78,AC78,AJ78,AQ78,AX78,BE78,BL78,BS78,BZ78,CG78,CN78,CU78,DB78,DI78,DP78,DW78,ED78,EK78,ER78,EY78,FF78,FM78,FT78),7))/3</f>
        <v>5.666666666666667</v>
      </c>
      <c r="Q78" s="596">
        <v>0.2</v>
      </c>
      <c r="R78" s="596">
        <v>0.6</v>
      </c>
      <c r="S78" s="596">
        <v>0.8</v>
      </c>
      <c r="T78" s="596">
        <v>1</v>
      </c>
      <c r="U78" s="596">
        <v>2.5</v>
      </c>
      <c r="V78" s="596">
        <v>5</v>
      </c>
      <c r="X78" s="592">
        <v>1</v>
      </c>
      <c r="Y78" s="592">
        <v>1</v>
      </c>
      <c r="Z78" s="592">
        <v>2</v>
      </c>
      <c r="AA78" s="592">
        <v>2</v>
      </c>
      <c r="AB78" s="592">
        <v>3</v>
      </c>
      <c r="AC78" s="592">
        <v>4</v>
      </c>
      <c r="AE78" s="38"/>
      <c r="AF78" s="38"/>
      <c r="AG78" s="38"/>
      <c r="AH78" s="38"/>
      <c r="AI78" s="38"/>
      <c r="AJ78" s="38"/>
      <c r="AL78" s="38">
        <v>1</v>
      </c>
      <c r="AM78" s="38">
        <v>2</v>
      </c>
      <c r="AN78" s="38">
        <v>4</v>
      </c>
      <c r="AO78" s="38">
        <v>6</v>
      </c>
      <c r="AP78" s="38">
        <v>8</v>
      </c>
      <c r="AQ78" s="38">
        <v>10</v>
      </c>
      <c r="AS78" s="38">
        <v>2</v>
      </c>
      <c r="AT78" s="38">
        <v>3</v>
      </c>
      <c r="AU78" s="38">
        <v>4</v>
      </c>
      <c r="AV78" s="38">
        <v>6</v>
      </c>
      <c r="AW78" s="38">
        <v>10</v>
      </c>
      <c r="AX78" s="38">
        <v>18</v>
      </c>
      <c r="AZ78" s="596">
        <v>1</v>
      </c>
      <c r="BA78" s="596">
        <v>2</v>
      </c>
      <c r="BB78" s="596">
        <v>3</v>
      </c>
      <c r="BC78" s="596">
        <v>4</v>
      </c>
      <c r="BD78" s="596">
        <v>5</v>
      </c>
      <c r="BE78" s="596">
        <v>7</v>
      </c>
      <c r="BG78" s="38">
        <v>2</v>
      </c>
      <c r="BH78" s="38">
        <v>3</v>
      </c>
      <c r="BI78" s="38">
        <v>5</v>
      </c>
      <c r="BJ78" s="38">
        <v>6</v>
      </c>
      <c r="BK78" s="38">
        <v>7</v>
      </c>
      <c r="BL78" s="38">
        <v>8</v>
      </c>
      <c r="BN78" s="146">
        <v>2</v>
      </c>
      <c r="BO78" s="146">
        <v>3</v>
      </c>
      <c r="BP78" s="146">
        <v>5</v>
      </c>
      <c r="BQ78" s="146">
        <v>7</v>
      </c>
      <c r="BR78" s="146">
        <v>12</v>
      </c>
      <c r="BS78" s="146">
        <v>15</v>
      </c>
      <c r="BU78" s="218">
        <v>10</v>
      </c>
      <c r="BV78" s="218">
        <v>15</v>
      </c>
      <c r="BW78" s="218">
        <v>20</v>
      </c>
      <c r="BX78" s="218">
        <v>25</v>
      </c>
      <c r="BY78" s="218">
        <v>30</v>
      </c>
      <c r="BZ78" s="218"/>
      <c r="CB78" s="238">
        <v>0.5</v>
      </c>
      <c r="CC78" s="238">
        <v>1</v>
      </c>
      <c r="CD78" s="238">
        <v>2</v>
      </c>
      <c r="CE78" s="238">
        <v>3</v>
      </c>
      <c r="CF78" s="238">
        <v>4</v>
      </c>
      <c r="CG78" s="238">
        <v>5</v>
      </c>
      <c r="CI78" s="298"/>
      <c r="CJ78" s="298"/>
      <c r="CK78" s="298"/>
      <c r="CL78" s="298"/>
      <c r="CM78" s="298"/>
      <c r="CN78" s="298"/>
      <c r="CP78" s="38">
        <v>1</v>
      </c>
      <c r="CQ78" s="38">
        <v>1.5</v>
      </c>
      <c r="CR78" s="38">
        <v>2</v>
      </c>
      <c r="CS78" s="38">
        <v>5</v>
      </c>
      <c r="CT78" s="38">
        <v>8</v>
      </c>
      <c r="CU78" s="38">
        <v>10</v>
      </c>
      <c r="CW78" s="326">
        <v>0.5</v>
      </c>
      <c r="CX78" s="326">
        <v>1</v>
      </c>
      <c r="CY78" s="324">
        <v>2</v>
      </c>
      <c r="CZ78" s="326">
        <v>3</v>
      </c>
      <c r="DA78" s="324">
        <v>6</v>
      </c>
      <c r="DB78" s="324">
        <v>10</v>
      </c>
      <c r="DD78" s="336">
        <v>2</v>
      </c>
      <c r="DE78" s="336">
        <v>4</v>
      </c>
      <c r="DF78" s="336">
        <v>6</v>
      </c>
      <c r="DG78" s="336">
        <v>12</v>
      </c>
      <c r="DH78" s="336">
        <v>18</v>
      </c>
      <c r="DI78" s="336">
        <v>20</v>
      </c>
      <c r="DK78" s="38">
        <v>2.2000000000000002</v>
      </c>
      <c r="DL78" s="38">
        <v>3.74</v>
      </c>
      <c r="DM78" s="38">
        <v>6.3579999999999997</v>
      </c>
      <c r="DN78" s="38">
        <v>10.8086</v>
      </c>
      <c r="DO78" s="38">
        <v>18.374619999999997</v>
      </c>
      <c r="DP78" s="38">
        <v>31.236853999999994</v>
      </c>
      <c r="DR78" s="401">
        <v>0.375</v>
      </c>
      <c r="DS78" s="401">
        <v>0.75</v>
      </c>
      <c r="DT78" s="401">
        <v>1.125</v>
      </c>
      <c r="DU78" s="401">
        <v>1.5</v>
      </c>
      <c r="DV78" s="401">
        <v>3</v>
      </c>
      <c r="DW78" s="401">
        <v>4.5</v>
      </c>
      <c r="DY78" s="414">
        <v>0.6</v>
      </c>
      <c r="DZ78" s="414">
        <v>0.7</v>
      </c>
      <c r="EA78" s="414">
        <v>0.8</v>
      </c>
      <c r="EB78" s="414">
        <v>1.4</v>
      </c>
      <c r="EC78" s="414">
        <v>1.7</v>
      </c>
      <c r="ED78" s="414">
        <v>3.5</v>
      </c>
      <c r="EF78" s="458">
        <v>1</v>
      </c>
      <c r="EG78" s="458">
        <v>2</v>
      </c>
      <c r="EH78" s="458">
        <v>3</v>
      </c>
      <c r="EI78" s="458">
        <v>5</v>
      </c>
      <c r="EJ78" s="458">
        <v>6</v>
      </c>
      <c r="EK78" s="458">
        <v>12</v>
      </c>
      <c r="EM78" s="597">
        <v>2</v>
      </c>
      <c r="EN78" s="597">
        <v>5</v>
      </c>
      <c r="EO78" s="597">
        <v>7</v>
      </c>
      <c r="EP78" s="597">
        <v>10</v>
      </c>
      <c r="EQ78" s="597">
        <v>15</v>
      </c>
      <c r="ER78" s="597">
        <v>17</v>
      </c>
      <c r="ET78" s="507">
        <v>1</v>
      </c>
      <c r="EU78" s="507">
        <v>1</v>
      </c>
      <c r="EV78" s="507">
        <v>1</v>
      </c>
      <c r="EW78" s="507">
        <v>2</v>
      </c>
      <c r="EX78" s="507">
        <v>3</v>
      </c>
      <c r="EY78" s="507">
        <v>6</v>
      </c>
      <c r="FA78" s="596">
        <v>0.5</v>
      </c>
      <c r="FB78" s="596">
        <v>1</v>
      </c>
      <c r="FC78" s="596">
        <v>2</v>
      </c>
      <c r="FD78" s="596">
        <v>5</v>
      </c>
      <c r="FE78" s="596">
        <v>7</v>
      </c>
      <c r="FF78" s="596">
        <v>10</v>
      </c>
      <c r="FH78" s="596">
        <v>1</v>
      </c>
      <c r="FI78" s="596">
        <v>1</v>
      </c>
      <c r="FJ78" s="596">
        <v>2</v>
      </c>
      <c r="FK78" s="596">
        <v>3</v>
      </c>
      <c r="FL78" s="596">
        <v>4</v>
      </c>
      <c r="FM78" s="596">
        <v>6</v>
      </c>
      <c r="FO78" s="597">
        <v>0.25</v>
      </c>
      <c r="FP78" s="597">
        <v>0.5</v>
      </c>
      <c r="FQ78" s="597">
        <v>5</v>
      </c>
      <c r="FR78" s="597">
        <v>15</v>
      </c>
      <c r="FS78" s="570"/>
      <c r="FT78" s="570"/>
    </row>
    <row r="79" spans="1:176" s="36" customFormat="1" ht="15" customHeight="1" x14ac:dyDescent="0.3">
      <c r="A79" s="619"/>
      <c r="B79" s="2"/>
      <c r="C79" s="2"/>
      <c r="D79" s="2"/>
      <c r="E79" s="2"/>
      <c r="F79" s="2"/>
      <c r="G79" s="2">
        <v>1</v>
      </c>
      <c r="H79" s="2"/>
      <c r="J79" s="37">
        <f>(SMALL((Q79,X79,AE79,AL79,AS79,AZ79,BG79,BN79,BU79,CB79,CI79,CP79,CW79,DD79,DK79,DR79,DY79,EF79,EM79,ET79,FA79,FH79,FO79),5)+SMALL((Q79,X79,AE79,AL79,AS79,AZ79,BG79,BN79,BU79,CB79,CI79,CP79,CW79,DD79,DK79,DR79,DY79,EF79,EM79,ET79,FA79,FH79,FO79),6)+SMALL((Q79,X79,AE79,AL79,AS79,AZ79,BG79,BN79,BU79,CB79,CI79,CP79,CW79,DD79,DK79,DR79,DY79,EF79,EM79,ET79,FA79,FH79,FO79),7))/3</f>
        <v>0.8666666666666667</v>
      </c>
      <c r="K79" s="37">
        <f>(SMALL((R79,Y79,AF79,AM79,AT79,BA79,BH79,BO79,BV79,CC79,CJ79,CQ79,CX79,DE79,DL79,DS79,DZ79,EG79,EN79,EU79,FB79,FI79,FP79),5)+SMALL((R79,Y79,AF79,AM79,AT79,BA79,BH79,BO79,BV79,CC79,CJ79,CQ79,CX79,DE79,DL79,DS79,DZ79,EG79,EN79,EU79,FB79,FI79,FP79),6)+SMALL((R79,Y79,AF79,AM79,AT79,BA79,BH79,BO79,BV79,CC79,CJ79,CQ79,CX79,DE79,DL79,DS79,DZ79,EG79,EN79,EU79,FB79,FI79,FP79),7))/3</f>
        <v>1</v>
      </c>
      <c r="L79" s="37">
        <f>(SMALL((S79,Z79,AG79,AN79,AU79,BB79,BI79,BP79,BW79,CD79,CK79,CR79,CY79,DF79,DM79,DT79,EA79,EH79,EO79,EV79,FC79,FJ79,FQ79),5)+SMALL((S79,Z79,AG79,AN79,AU79,BB79,BI79,BP79,BW79,CD79,CK79,CR79,CY79,DF79,DM79,DT79,EA79,EH79,EO79,EV79,FC79,FJ79,FQ79),6)+SMALL((S79,Z79,AG79,AN79,AU79,BB79,BI79,BP79,BW79,CD79,CK79,CR79,CY79,DF79,DM79,DT79,EA79,EH79,EO79,EV79,FC79,FJ79,FQ79),7))/3</f>
        <v>2</v>
      </c>
      <c r="M79" s="37">
        <f>(SMALL((T79,AA79,AH79,AO79,AV79,BC79,BJ79,BQ79,BX79,CE79,CL79,CS79,CZ79,DG79,DN79,DU79,EB79,EI79,EP79,EW79,FD79,FK79,FR79),5)+SMALL((T79,AA79,AH79,AO79,AV79,BC79,BJ79,BQ79,BX79,CE79,CL79,CS79,CZ79,DG79,DN79,DU79,EB79,EI79,EP79,EW79,FD79,FK79,FR79),6)+SMALL((T79,AA79,AH79,AO79,AV79,BC79,BJ79,BQ79,BX79,CE79,CL79,CS79,CZ79,DG79,DN79,DU79,EB79,EI79,EP79,EW79,FD79,FK79,FR79),7))/3</f>
        <v>3</v>
      </c>
      <c r="N79" s="37">
        <f>(SMALL((U79,AB79,AI79,AP79,AW79,BD79,BK79,BR79,BY79,CF79,CM79,CT79,DA79,DH79,DO79,DV79,EC79,EJ79,EQ79,EX79,FE79,FL79,FS79),5)+SMALL((U79,AB79,AI79,AP79,AW79,BD79,BK79,BR79,BY79,CF79,CM79,CT79,DA79,DH79,DO79,DV79,EC79,EJ79,EQ79,EX79,FE79,FL79,FS79),6)+SMALL((U79,AB79,AI79,AP79,AW79,BD79,BK79,BR79,BY79,CF79,CM79,CT79,DA79,DH79,DO79,DV79,EC79,EJ79,EQ79,EX79,FE79,FL79,FS79),7))/3</f>
        <v>4.333333333333333</v>
      </c>
      <c r="O79" s="37">
        <f>(SMALL((V79,AC79,AJ79,AQ79,AX79,BE79,BL79,BS79,BZ79,CG79,CN79,CU79,DB79,DI79,DP79,DW79,ED79,EK79,ER79,EY79,FF79,FM79,FT79),5)+SMALL((V79,AC79,AJ79,AQ79,AX79,BE79,BL79,BS79,BZ79,CG79,CN79,CU79,DB79,DI79,DP79,DW79,ED79,EK79,ER79,EY79,FF79,FM79,FT79),6)+SMALL((V79,AC79,AJ79,AQ79,AX79,BE79,BL79,BS79,BZ79,CG79,CN79,CU79,DB79,DI79,DP79,DW79,ED79,EK79,ER79,EY79,FF79,FM79,FT79),7))/3</f>
        <v>6.333333333333333</v>
      </c>
      <c r="Q79" s="596">
        <v>0.2</v>
      </c>
      <c r="R79" s="596">
        <v>0.6</v>
      </c>
      <c r="S79" s="596">
        <v>0.8</v>
      </c>
      <c r="T79" s="596">
        <v>1</v>
      </c>
      <c r="U79" s="596">
        <v>2.5</v>
      </c>
      <c r="V79" s="596">
        <v>5</v>
      </c>
      <c r="X79" s="593">
        <v>1</v>
      </c>
      <c r="Y79" s="593">
        <v>1</v>
      </c>
      <c r="Z79" s="593">
        <v>2</v>
      </c>
      <c r="AA79" s="593">
        <v>2</v>
      </c>
      <c r="AB79" s="593">
        <v>3</v>
      </c>
      <c r="AC79" s="593">
        <v>4</v>
      </c>
      <c r="AE79" s="37"/>
      <c r="AF79" s="37"/>
      <c r="AG79" s="37"/>
      <c r="AH79" s="37"/>
      <c r="AI79" s="37"/>
      <c r="AJ79" s="37"/>
      <c r="AL79" s="37">
        <v>2</v>
      </c>
      <c r="AM79" s="37">
        <v>3</v>
      </c>
      <c r="AN79" s="37">
        <v>6</v>
      </c>
      <c r="AO79" s="37">
        <v>10</v>
      </c>
      <c r="AP79" s="37">
        <v>12</v>
      </c>
      <c r="AQ79" s="37">
        <v>16</v>
      </c>
      <c r="AS79" s="37">
        <v>2</v>
      </c>
      <c r="AT79" s="37">
        <v>3</v>
      </c>
      <c r="AU79" s="37">
        <v>5</v>
      </c>
      <c r="AV79" s="37">
        <v>7</v>
      </c>
      <c r="AW79" s="37">
        <v>12</v>
      </c>
      <c r="AX79" s="37">
        <v>18</v>
      </c>
      <c r="AZ79" s="596">
        <v>1</v>
      </c>
      <c r="BA79" s="596">
        <v>2</v>
      </c>
      <c r="BB79" s="596">
        <v>3</v>
      </c>
      <c r="BC79" s="596">
        <v>4</v>
      </c>
      <c r="BD79" s="596">
        <v>5</v>
      </c>
      <c r="BE79" s="596">
        <v>7</v>
      </c>
      <c r="BG79" s="37">
        <v>2</v>
      </c>
      <c r="BH79" s="37">
        <v>3</v>
      </c>
      <c r="BI79" s="37">
        <v>5</v>
      </c>
      <c r="BJ79" s="37">
        <v>6</v>
      </c>
      <c r="BK79" s="37">
        <v>7</v>
      </c>
      <c r="BL79" s="37">
        <v>8</v>
      </c>
      <c r="BN79" s="145">
        <v>2</v>
      </c>
      <c r="BO79" s="145">
        <v>3</v>
      </c>
      <c r="BP79" s="145">
        <v>5</v>
      </c>
      <c r="BQ79" s="145">
        <v>7</v>
      </c>
      <c r="BR79" s="145">
        <v>12</v>
      </c>
      <c r="BS79" s="145">
        <v>15</v>
      </c>
      <c r="BU79" s="217">
        <v>10</v>
      </c>
      <c r="BV79" s="217">
        <v>15</v>
      </c>
      <c r="BW79" s="217">
        <v>20</v>
      </c>
      <c r="BX79" s="217">
        <v>25</v>
      </c>
      <c r="BY79" s="217">
        <v>30</v>
      </c>
      <c r="BZ79" s="217"/>
      <c r="CB79" s="237">
        <v>0.5</v>
      </c>
      <c r="CC79" s="237">
        <v>1</v>
      </c>
      <c r="CD79" s="237">
        <v>2</v>
      </c>
      <c r="CE79" s="237">
        <v>3</v>
      </c>
      <c r="CF79" s="237">
        <v>4</v>
      </c>
      <c r="CG79" s="237">
        <v>5</v>
      </c>
      <c r="CI79" s="297"/>
      <c r="CJ79" s="297"/>
      <c r="CK79" s="297"/>
      <c r="CL79" s="297"/>
      <c r="CM79" s="297"/>
      <c r="CN79" s="297"/>
      <c r="CP79" s="37">
        <v>1</v>
      </c>
      <c r="CQ79" s="37">
        <v>2</v>
      </c>
      <c r="CR79" s="37">
        <v>3</v>
      </c>
      <c r="CS79" s="37">
        <v>6.5</v>
      </c>
      <c r="CT79" s="37">
        <v>10</v>
      </c>
      <c r="CU79" s="37">
        <v>15</v>
      </c>
      <c r="CW79" s="325">
        <v>0.5</v>
      </c>
      <c r="CX79" s="325">
        <v>1</v>
      </c>
      <c r="CY79" s="323">
        <v>2</v>
      </c>
      <c r="CZ79" s="325">
        <v>3</v>
      </c>
      <c r="DA79" s="323">
        <v>6</v>
      </c>
      <c r="DB79" s="323">
        <v>10</v>
      </c>
      <c r="DD79" s="335">
        <v>2</v>
      </c>
      <c r="DE79" s="335">
        <v>4</v>
      </c>
      <c r="DF79" s="335">
        <v>6</v>
      </c>
      <c r="DG79" s="335">
        <v>14</v>
      </c>
      <c r="DH79" s="335">
        <v>20</v>
      </c>
      <c r="DI79" s="335">
        <v>24</v>
      </c>
      <c r="DK79" s="37">
        <v>2.4200000000000004</v>
      </c>
      <c r="DL79" s="37">
        <v>4.1140000000000008</v>
      </c>
      <c r="DM79" s="37">
        <v>6.9938000000000002</v>
      </c>
      <c r="DN79" s="37">
        <v>11.889460000000001</v>
      </c>
      <c r="DO79" s="37">
        <v>20.212081999999999</v>
      </c>
      <c r="DP79" s="37">
        <v>34.360539399999993</v>
      </c>
      <c r="DR79" s="400">
        <v>1.125</v>
      </c>
      <c r="DS79" s="400">
        <v>1.5</v>
      </c>
      <c r="DT79" s="400">
        <v>2.25</v>
      </c>
      <c r="DU79" s="400">
        <v>3</v>
      </c>
      <c r="DV79" s="400">
        <v>6</v>
      </c>
      <c r="DW79" s="400">
        <v>9</v>
      </c>
      <c r="DY79" s="413">
        <v>0.6</v>
      </c>
      <c r="DZ79" s="413">
        <v>0.7</v>
      </c>
      <c r="EA79" s="413">
        <v>0.8</v>
      </c>
      <c r="EB79" s="413">
        <v>1.5</v>
      </c>
      <c r="EC79" s="413">
        <v>1.8</v>
      </c>
      <c r="ED79" s="413">
        <v>3.9</v>
      </c>
      <c r="EF79" s="457">
        <v>1</v>
      </c>
      <c r="EG79" s="457">
        <v>2</v>
      </c>
      <c r="EH79" s="457">
        <v>3</v>
      </c>
      <c r="EI79" s="457">
        <v>5</v>
      </c>
      <c r="EJ79" s="457">
        <v>6</v>
      </c>
      <c r="EK79" s="457">
        <v>12</v>
      </c>
      <c r="EM79" s="597">
        <v>4</v>
      </c>
      <c r="EN79" s="597">
        <v>7</v>
      </c>
      <c r="EO79" s="597">
        <v>9</v>
      </c>
      <c r="EP79" s="597">
        <v>14</v>
      </c>
      <c r="EQ79" s="597">
        <v>19</v>
      </c>
      <c r="ER79" s="597">
        <v>25</v>
      </c>
      <c r="ET79" s="506">
        <v>1</v>
      </c>
      <c r="EU79" s="506">
        <v>1</v>
      </c>
      <c r="EV79" s="506">
        <v>1</v>
      </c>
      <c r="EW79" s="506">
        <v>2</v>
      </c>
      <c r="EX79" s="506">
        <v>3</v>
      </c>
      <c r="EY79" s="506">
        <v>6</v>
      </c>
      <c r="FA79" s="596">
        <v>2</v>
      </c>
      <c r="FB79" s="596">
        <v>3</v>
      </c>
      <c r="FC79" s="596">
        <v>5</v>
      </c>
      <c r="FD79" s="596">
        <v>7</v>
      </c>
      <c r="FE79" s="596">
        <v>10</v>
      </c>
      <c r="FF79" s="596">
        <v>15</v>
      </c>
      <c r="FH79" s="596">
        <v>1</v>
      </c>
      <c r="FI79" s="596">
        <v>1</v>
      </c>
      <c r="FJ79" s="596">
        <v>2</v>
      </c>
      <c r="FK79" s="596">
        <v>3</v>
      </c>
      <c r="FL79" s="596">
        <v>4</v>
      </c>
      <c r="FM79" s="596">
        <v>6</v>
      </c>
      <c r="FO79" s="597">
        <v>0.25</v>
      </c>
      <c r="FP79" s="597">
        <v>0.5</v>
      </c>
      <c r="FQ79" s="597">
        <v>5</v>
      </c>
      <c r="FR79" s="597">
        <v>15</v>
      </c>
      <c r="FS79" s="570"/>
      <c r="FT79" s="570"/>
    </row>
    <row r="80" spans="1:176" s="36" customFormat="1" ht="15" customHeight="1" x14ac:dyDescent="0.3">
      <c r="A80" s="619"/>
      <c r="B80" s="3"/>
      <c r="C80" s="3"/>
      <c r="D80" s="3"/>
      <c r="E80" s="3"/>
      <c r="F80" s="3"/>
      <c r="G80" s="3"/>
      <c r="H80" s="3">
        <v>1</v>
      </c>
      <c r="J80" s="38">
        <f>(SMALL((Q80,X80,AE80,AL80,AS80,AZ80,BG80,BN80,BU80,CB80,CI80,CP80,CW80,DD80,DK80,DR80,DY80,EF80,EM80,ET80,FA80,FH80,FO80),5)+SMALL((Q80,X80,AE80,AL80,AS80,AZ80,BG80,BN80,BU80,CB80,CI80,CP80,CW80,DD80,DK80,DR80,DY80,EF80,EM80,ET80,FA80,FH80,FO80),6)+SMALL((Q80,X80,AE80,AL80,AS80,AZ80,BG80,BN80,BU80,CB80,CI80,CP80,CW80,DD80,DK80,DR80,DY80,EF80,EM80,ET80,FA80,FH80,FO80),7))/3</f>
        <v>1</v>
      </c>
      <c r="K80" s="38">
        <f>(SMALL((R80,Y80,AF80,AM80,AT80,BA80,BH80,BO80,BV80,CC80,CJ80,CQ80,CX80,DE80,DL80,DS80,DZ80,EG80,EN80,EU80,FB80,FI80,FP80),5)+SMALL((R80,Y80,AF80,AM80,AT80,BA80,BH80,BO80,BV80,CC80,CJ80,CQ80,CX80,DE80,DL80,DS80,DZ80,EG80,EN80,EU80,FB80,FI80,FP80),6)+SMALL((R80,Y80,AF80,AM80,AT80,BA80,BH80,BO80,BV80,CC80,CJ80,CQ80,CX80,DE80,DL80,DS80,DZ80,EG80,EN80,EU80,FB80,FI80,FP80),7))/3</f>
        <v>1</v>
      </c>
      <c r="L80" s="38">
        <f>(SMALL((S80,Z80,AG80,AN80,AU80,BB80,BI80,BP80,BW80,CD80,CK80,CR80,CY80,DF80,DM80,DT80,EA80,EH80,EO80,EV80,FC80,FJ80,FQ80),5)+SMALL((S80,Z80,AG80,AN80,AU80,BB80,BI80,BP80,BW80,CD80,CK80,CR80,CY80,DF80,DM80,DT80,EA80,EH80,EO80,EV80,FC80,FJ80,FQ80),6)+SMALL((S80,Z80,AG80,AN80,AU80,BB80,BI80,BP80,BW80,CD80,CK80,CR80,CY80,DF80,DM80,DT80,EA80,EH80,EO80,EV80,FC80,FJ80,FQ80),7))/3</f>
        <v>2.3333333333333335</v>
      </c>
      <c r="M80" s="38">
        <f>(SMALL((T80,AA80,AH80,AO80,AV80,BC80,BJ80,BQ80,BX80,CE80,CL80,CS80,CZ80,DG80,DN80,DU80,EB80,EI80,EP80,EW80,FD80,FK80,FR80),5)+SMALL((T80,AA80,AH80,AO80,AV80,BC80,BJ80,BQ80,BX80,CE80,CL80,CS80,CZ80,DG80,DN80,DU80,EB80,EI80,EP80,EW80,FD80,FK80,FR80),6)+SMALL((T80,AA80,AH80,AO80,AV80,BC80,BJ80,BQ80,BX80,CE80,CL80,CS80,CZ80,DG80,DN80,DU80,EB80,EI80,EP80,EW80,FD80,FK80,FR80),7))/3</f>
        <v>3.3333333333333335</v>
      </c>
      <c r="N80" s="38">
        <f>(SMALL((U80,AB80,AI80,AP80,AW80,BD80,BK80,BR80,BY80,CF80,CM80,CT80,DA80,DH80,DO80,DV80,EC80,EJ80,EQ80,EX80,FE80,FL80,FS80),5)+SMALL((U80,AB80,AI80,AP80,AW80,BD80,BK80,BR80,BY80,CF80,CM80,CT80,DA80,DH80,DO80,DV80,EC80,EJ80,EQ80,EX80,FE80,FL80,FS80),6)+SMALL((U80,AB80,AI80,AP80,AW80,BD80,BK80,BR80,BY80,CF80,CM80,CT80,DA80,DH80,DO80,DV80,EC80,EJ80,EQ80,EX80,FE80,FL80,FS80),7))/3</f>
        <v>5</v>
      </c>
      <c r="O80" s="38">
        <f>(SMALL((V80,AC80,AJ80,AQ80,AX80,BE80,BL80,BS80,BZ80,CG80,CN80,CU80,DB80,DI80,DP80,DW80,ED80,EK80,ER80,EY80,FF80,FM80,FT80),5)+SMALL((V80,AC80,AJ80,AQ80,AX80,BE80,BL80,BS80,BZ80,CG80,CN80,CU80,DB80,DI80,DP80,DW80,ED80,EK80,ER80,EY80,FF80,FM80,FT80),6)+SMALL((V80,AC80,AJ80,AQ80,AX80,BE80,BL80,BS80,BZ80,CG80,CN80,CU80,DB80,DI80,DP80,DW80,ED80,EK80,ER80,EY80,FF80,FM80,FT80),7))/3</f>
        <v>7</v>
      </c>
      <c r="Q80" s="596">
        <v>0.2</v>
      </c>
      <c r="R80" s="596">
        <v>0.6</v>
      </c>
      <c r="S80" s="596">
        <v>0.8</v>
      </c>
      <c r="T80" s="596">
        <v>1</v>
      </c>
      <c r="U80" s="596">
        <v>2.5</v>
      </c>
      <c r="V80" s="596">
        <v>5</v>
      </c>
      <c r="X80" s="592">
        <v>1.5</v>
      </c>
      <c r="Y80" s="592">
        <v>1</v>
      </c>
      <c r="Z80" s="592">
        <v>1.5</v>
      </c>
      <c r="AA80" s="592">
        <v>3</v>
      </c>
      <c r="AB80" s="592">
        <v>4</v>
      </c>
      <c r="AC80" s="592">
        <v>7</v>
      </c>
      <c r="AE80" s="38"/>
      <c r="AF80" s="38"/>
      <c r="AG80" s="38"/>
      <c r="AH80" s="38"/>
      <c r="AI80" s="38"/>
      <c r="AJ80" s="38"/>
      <c r="AL80" s="38">
        <v>2</v>
      </c>
      <c r="AM80" s="38">
        <v>3</v>
      </c>
      <c r="AN80" s="38">
        <v>6</v>
      </c>
      <c r="AO80" s="38">
        <v>10</v>
      </c>
      <c r="AP80" s="38">
        <v>12</v>
      </c>
      <c r="AQ80" s="38">
        <v>16</v>
      </c>
      <c r="AS80" s="38">
        <v>2</v>
      </c>
      <c r="AT80" s="38">
        <v>3</v>
      </c>
      <c r="AU80" s="38">
        <v>5</v>
      </c>
      <c r="AV80" s="38">
        <v>7</v>
      </c>
      <c r="AW80" s="38">
        <v>12</v>
      </c>
      <c r="AX80" s="38">
        <v>18</v>
      </c>
      <c r="AZ80" s="596">
        <v>1</v>
      </c>
      <c r="BA80" s="596">
        <v>2</v>
      </c>
      <c r="BB80" s="596">
        <v>3</v>
      </c>
      <c r="BC80" s="596">
        <v>4</v>
      </c>
      <c r="BD80" s="596">
        <v>5</v>
      </c>
      <c r="BE80" s="596">
        <v>7</v>
      </c>
      <c r="BG80" s="38">
        <v>3</v>
      </c>
      <c r="BH80" s="38">
        <v>4</v>
      </c>
      <c r="BI80" s="38">
        <v>6</v>
      </c>
      <c r="BJ80" s="38">
        <v>7</v>
      </c>
      <c r="BK80" s="38">
        <v>8</v>
      </c>
      <c r="BL80" s="38">
        <v>10</v>
      </c>
      <c r="BN80" s="146">
        <v>2</v>
      </c>
      <c r="BO80" s="146">
        <v>5</v>
      </c>
      <c r="BP80" s="146">
        <v>5</v>
      </c>
      <c r="BQ80" s="146">
        <v>7</v>
      </c>
      <c r="BR80" s="146">
        <v>12</v>
      </c>
      <c r="BS80" s="146">
        <v>15</v>
      </c>
      <c r="BU80" s="218">
        <v>10</v>
      </c>
      <c r="BV80" s="218">
        <v>15</v>
      </c>
      <c r="BW80" s="218">
        <v>20</v>
      </c>
      <c r="BX80" s="218">
        <v>25</v>
      </c>
      <c r="BY80" s="218">
        <v>30</v>
      </c>
      <c r="BZ80" s="218"/>
      <c r="CB80" s="238">
        <v>1</v>
      </c>
      <c r="CC80" s="238">
        <v>2</v>
      </c>
      <c r="CD80" s="238">
        <v>4</v>
      </c>
      <c r="CE80" s="238">
        <v>5</v>
      </c>
      <c r="CF80" s="238">
        <v>5</v>
      </c>
      <c r="CG80" s="238">
        <v>6</v>
      </c>
      <c r="CI80" s="298"/>
      <c r="CJ80" s="298"/>
      <c r="CK80" s="298"/>
      <c r="CL80" s="298"/>
      <c r="CM80" s="298"/>
      <c r="CN80" s="298"/>
      <c r="CP80" s="38">
        <v>1</v>
      </c>
      <c r="CQ80" s="38">
        <v>2.5</v>
      </c>
      <c r="CR80" s="38">
        <v>4</v>
      </c>
      <c r="CS80" s="38">
        <v>8</v>
      </c>
      <c r="CT80" s="38">
        <v>15</v>
      </c>
      <c r="CU80" s="38">
        <v>25</v>
      </c>
      <c r="CW80" s="326">
        <v>0.5</v>
      </c>
      <c r="CX80" s="326">
        <v>1</v>
      </c>
      <c r="CY80" s="324">
        <v>2</v>
      </c>
      <c r="CZ80" s="326">
        <v>3</v>
      </c>
      <c r="DA80" s="324">
        <v>6</v>
      </c>
      <c r="DB80" s="324">
        <v>10</v>
      </c>
      <c r="DD80" s="336">
        <v>3</v>
      </c>
      <c r="DE80" s="336">
        <v>6</v>
      </c>
      <c r="DF80" s="336">
        <v>8</v>
      </c>
      <c r="DG80" s="336">
        <v>18</v>
      </c>
      <c r="DH80" s="336">
        <v>25</v>
      </c>
      <c r="DI80" s="336">
        <v>30</v>
      </c>
      <c r="DK80" s="38">
        <v>2.6620000000000008</v>
      </c>
      <c r="DL80" s="38">
        <v>4.5254000000000012</v>
      </c>
      <c r="DM80" s="38">
        <v>7.6931800000000008</v>
      </c>
      <c r="DN80" s="38">
        <v>13.078406000000003</v>
      </c>
      <c r="DO80" s="38">
        <v>22.233290199999999</v>
      </c>
      <c r="DP80" s="38">
        <v>37.796593339999994</v>
      </c>
      <c r="DR80" s="401">
        <v>1.5</v>
      </c>
      <c r="DS80" s="401">
        <v>3</v>
      </c>
      <c r="DT80" s="401">
        <v>4.5</v>
      </c>
      <c r="DU80" s="401">
        <v>6</v>
      </c>
      <c r="DV80" s="401">
        <v>9</v>
      </c>
      <c r="DW80" s="401">
        <v>12</v>
      </c>
      <c r="DY80" s="414">
        <v>0.7</v>
      </c>
      <c r="DZ80" s="414">
        <v>0.8</v>
      </c>
      <c r="EA80" s="414">
        <v>1</v>
      </c>
      <c r="EB80" s="414">
        <v>1.7</v>
      </c>
      <c r="EC80" s="414">
        <v>2.1</v>
      </c>
      <c r="ED80" s="414">
        <v>6</v>
      </c>
      <c r="EF80" s="458">
        <v>1</v>
      </c>
      <c r="EG80" s="458">
        <v>2</v>
      </c>
      <c r="EH80" s="458">
        <v>4</v>
      </c>
      <c r="EI80" s="458">
        <v>7</v>
      </c>
      <c r="EJ80" s="458">
        <v>12</v>
      </c>
      <c r="EK80" s="458">
        <v>20</v>
      </c>
      <c r="EM80" s="597">
        <v>7</v>
      </c>
      <c r="EN80" s="597">
        <v>10</v>
      </c>
      <c r="EO80" s="597">
        <v>15</v>
      </c>
      <c r="EP80" s="597">
        <v>20</v>
      </c>
      <c r="EQ80" s="597">
        <v>30</v>
      </c>
      <c r="ER80" s="597">
        <v>40</v>
      </c>
      <c r="ET80" s="507">
        <v>1</v>
      </c>
      <c r="EU80" s="507">
        <v>1</v>
      </c>
      <c r="EV80" s="507">
        <v>1</v>
      </c>
      <c r="EW80" s="507">
        <v>2</v>
      </c>
      <c r="EX80" s="507">
        <v>3</v>
      </c>
      <c r="EY80" s="507">
        <v>6</v>
      </c>
      <c r="FA80" s="596">
        <v>2</v>
      </c>
      <c r="FB80" s="596">
        <v>3</v>
      </c>
      <c r="FC80" s="596">
        <v>5</v>
      </c>
      <c r="FD80" s="596">
        <v>7</v>
      </c>
      <c r="FE80" s="596">
        <v>10</v>
      </c>
      <c r="FF80" s="596">
        <v>15</v>
      </c>
      <c r="FH80" s="596">
        <v>1</v>
      </c>
      <c r="FI80" s="596">
        <v>1</v>
      </c>
      <c r="FJ80" s="596">
        <v>2</v>
      </c>
      <c r="FK80" s="596">
        <v>3</v>
      </c>
      <c r="FL80" s="596">
        <v>5</v>
      </c>
      <c r="FM80" s="596">
        <v>7</v>
      </c>
      <c r="FO80" s="597">
        <v>0.5</v>
      </c>
      <c r="FP80" s="597">
        <v>1</v>
      </c>
      <c r="FQ80" s="597">
        <v>7.5</v>
      </c>
      <c r="FR80" s="597">
        <v>20</v>
      </c>
      <c r="FS80" s="570"/>
      <c r="FT80" s="570"/>
    </row>
    <row r="81" spans="1:176" x14ac:dyDescent="0.3">
      <c r="Q81" s="112"/>
      <c r="R81" s="112"/>
      <c r="S81" s="112"/>
      <c r="T81" s="112"/>
      <c r="U81" s="112"/>
      <c r="V81" s="112"/>
      <c r="X81" s="108"/>
      <c r="Y81" s="108"/>
      <c r="Z81" s="108"/>
      <c r="AA81" s="108"/>
      <c r="AB81" s="108"/>
      <c r="AC81" s="108"/>
      <c r="AE81" s="36"/>
      <c r="AF81" s="36"/>
      <c r="AG81" s="36"/>
      <c r="AH81" s="36"/>
      <c r="AI81" s="36"/>
      <c r="AJ81" s="36"/>
      <c r="AL81" s="36"/>
      <c r="AM81" s="36"/>
      <c r="AN81" s="36"/>
      <c r="AO81" s="36"/>
      <c r="AP81" s="36"/>
      <c r="AQ81" s="36"/>
      <c r="AS81" s="36"/>
      <c r="AT81" s="36"/>
      <c r="AU81" s="36"/>
      <c r="AV81" s="36"/>
      <c r="AW81" s="36"/>
      <c r="AX81" s="36"/>
      <c r="AZ81" s="36"/>
      <c r="BA81" s="36"/>
      <c r="BB81" s="36"/>
      <c r="BC81" s="36"/>
      <c r="BD81" s="36"/>
      <c r="BE81" s="36"/>
      <c r="BG81" s="36"/>
      <c r="BH81" s="36"/>
      <c r="BI81" s="36"/>
      <c r="BJ81" s="36"/>
      <c r="BK81" s="36"/>
      <c r="BL81" s="36"/>
      <c r="BN81" s="36"/>
      <c r="BO81" s="36"/>
      <c r="BP81" s="36"/>
      <c r="BQ81" s="36"/>
      <c r="BR81" s="36"/>
      <c r="BS81" s="36"/>
      <c r="BU81" s="215"/>
      <c r="BV81" s="215"/>
      <c r="BW81" s="215"/>
      <c r="BX81" s="215"/>
      <c r="BY81" s="215"/>
      <c r="BZ81" s="215"/>
      <c r="CB81" s="236"/>
      <c r="CC81" s="236"/>
      <c r="CD81" s="236"/>
      <c r="CE81" s="236"/>
      <c r="CF81" s="236"/>
      <c r="CG81" s="236"/>
      <c r="CI81" s="284"/>
      <c r="CJ81" s="284"/>
      <c r="CK81" s="284"/>
      <c r="CL81" s="284"/>
      <c r="CM81" s="284"/>
      <c r="CN81" s="284"/>
      <c r="CP81" s="36"/>
      <c r="CQ81" s="36"/>
      <c r="CR81" s="36"/>
      <c r="CS81" s="36"/>
      <c r="CT81" s="36"/>
      <c r="CU81" s="36"/>
      <c r="CW81" s="309"/>
      <c r="CX81" s="309"/>
      <c r="CY81" s="309"/>
      <c r="CZ81" s="309"/>
      <c r="DA81" s="309"/>
      <c r="DB81" s="309"/>
      <c r="DD81" s="332"/>
      <c r="DE81" s="332"/>
      <c r="DF81" s="332"/>
      <c r="DG81" s="332"/>
      <c r="DH81" s="332"/>
      <c r="DI81" s="332"/>
      <c r="DK81" s="36"/>
      <c r="DL81" s="36"/>
      <c r="DM81" s="36"/>
      <c r="DN81" s="36"/>
      <c r="DO81" s="36"/>
      <c r="DP81" s="36"/>
      <c r="DR81" s="108"/>
      <c r="DS81" s="108"/>
      <c r="DT81" s="108"/>
      <c r="DU81" s="108"/>
      <c r="DV81" s="108"/>
      <c r="DW81" s="108"/>
      <c r="DY81" s="408"/>
      <c r="DZ81" s="408"/>
      <c r="EA81" s="408"/>
      <c r="EB81" s="408"/>
      <c r="EC81" s="408"/>
      <c r="ED81" s="408"/>
      <c r="EF81" s="456"/>
      <c r="EG81" s="456"/>
      <c r="EH81" s="456"/>
      <c r="EI81" s="456"/>
      <c r="EJ81" s="456"/>
      <c r="EK81" s="456"/>
      <c r="EM81" s="36"/>
      <c r="EN81" s="36"/>
      <c r="EO81" s="36"/>
      <c r="EP81" s="36"/>
      <c r="EQ81" s="36"/>
      <c r="ER81" s="36"/>
      <c r="ET81" s="505"/>
      <c r="EU81" s="505"/>
      <c r="EV81" s="505"/>
      <c r="EW81" s="505"/>
      <c r="EX81" s="505"/>
      <c r="EY81" s="505"/>
      <c r="FA81" s="521"/>
      <c r="FB81" s="521"/>
      <c r="FC81" s="521"/>
      <c r="FD81" s="521"/>
      <c r="FE81" s="521"/>
      <c r="FF81" s="521"/>
      <c r="FH81" s="49"/>
      <c r="FI81" s="49"/>
      <c r="FJ81" s="49"/>
      <c r="FK81" s="49"/>
      <c r="FL81" s="49"/>
      <c r="FM81" s="49"/>
      <c r="FO81" s="565"/>
      <c r="FP81" s="565"/>
      <c r="FQ81" s="565"/>
      <c r="FR81" s="565"/>
      <c r="FS81" s="565"/>
      <c r="FT81" s="565"/>
    </row>
    <row r="82" spans="1:176" x14ac:dyDescent="0.3">
      <c r="A82" s="608" t="s">
        <v>7</v>
      </c>
      <c r="B82" s="608"/>
      <c r="C82" s="608"/>
      <c r="D82" s="608"/>
      <c r="E82" s="608"/>
      <c r="F82" s="608"/>
      <c r="G82" s="608"/>
      <c r="H82" s="608"/>
      <c r="J82" s="602" t="s">
        <v>32</v>
      </c>
      <c r="K82" s="602"/>
      <c r="L82" s="602"/>
      <c r="M82" s="602"/>
      <c r="N82" s="602"/>
      <c r="O82" s="602"/>
      <c r="Q82" s="615" t="s">
        <v>32</v>
      </c>
      <c r="R82" s="615"/>
      <c r="S82" s="615"/>
      <c r="T82" s="615"/>
      <c r="U82" s="615"/>
      <c r="V82" s="615"/>
      <c r="X82" s="602" t="s">
        <v>32</v>
      </c>
      <c r="Y82" s="602"/>
      <c r="Z82" s="602"/>
      <c r="AA82" s="602"/>
      <c r="AB82" s="602"/>
      <c r="AC82" s="602"/>
      <c r="AE82" s="602" t="s">
        <v>32</v>
      </c>
      <c r="AF82" s="602"/>
      <c r="AG82" s="602"/>
      <c r="AH82" s="602"/>
      <c r="AI82" s="602"/>
      <c r="AJ82" s="602"/>
      <c r="AL82" s="602" t="s">
        <v>32</v>
      </c>
      <c r="AM82" s="602"/>
      <c r="AN82" s="602"/>
      <c r="AO82" s="602"/>
      <c r="AP82" s="602"/>
      <c r="AQ82" s="602"/>
      <c r="AS82" s="602" t="s">
        <v>32</v>
      </c>
      <c r="AT82" s="602"/>
      <c r="AU82" s="602"/>
      <c r="AV82" s="602"/>
      <c r="AW82" s="602"/>
      <c r="AX82" s="602"/>
      <c r="AZ82" s="602" t="s">
        <v>32</v>
      </c>
      <c r="BA82" s="602"/>
      <c r="BB82" s="602"/>
      <c r="BC82" s="602"/>
      <c r="BD82" s="602"/>
      <c r="BE82" s="602"/>
      <c r="BG82" s="602" t="s">
        <v>32</v>
      </c>
      <c r="BH82" s="602"/>
      <c r="BI82" s="602"/>
      <c r="BJ82" s="602"/>
      <c r="BK82" s="602"/>
      <c r="BL82" s="602"/>
      <c r="BN82" s="602" t="s">
        <v>32</v>
      </c>
      <c r="BO82" s="602"/>
      <c r="BP82" s="602"/>
      <c r="BQ82" s="602"/>
      <c r="BR82" s="602"/>
      <c r="BS82" s="602"/>
      <c r="BU82" s="602" t="s">
        <v>32</v>
      </c>
      <c r="BV82" s="602"/>
      <c r="BW82" s="602"/>
      <c r="BX82" s="602"/>
      <c r="BY82" s="602"/>
      <c r="BZ82" s="602"/>
      <c r="CB82" s="602" t="s">
        <v>32</v>
      </c>
      <c r="CC82" s="602"/>
      <c r="CD82" s="602"/>
      <c r="CE82" s="602"/>
      <c r="CF82" s="602"/>
      <c r="CG82" s="602"/>
      <c r="CI82" s="602" t="s">
        <v>32</v>
      </c>
      <c r="CJ82" s="602"/>
      <c r="CK82" s="602"/>
      <c r="CL82" s="602"/>
      <c r="CM82" s="602"/>
      <c r="CN82" s="602"/>
      <c r="CP82" s="602" t="s">
        <v>32</v>
      </c>
      <c r="CQ82" s="602"/>
      <c r="CR82" s="602"/>
      <c r="CS82" s="602"/>
      <c r="CT82" s="602"/>
      <c r="CU82" s="602"/>
      <c r="CW82" s="602" t="s">
        <v>32</v>
      </c>
      <c r="CX82" s="602"/>
      <c r="CY82" s="602"/>
      <c r="CZ82" s="602"/>
      <c r="DA82" s="602"/>
      <c r="DB82" s="602"/>
      <c r="DD82" s="602" t="s">
        <v>32</v>
      </c>
      <c r="DE82" s="602"/>
      <c r="DF82" s="602"/>
      <c r="DG82" s="602"/>
      <c r="DH82" s="602"/>
      <c r="DI82" s="602"/>
      <c r="DK82" s="602" t="s">
        <v>32</v>
      </c>
      <c r="DL82" s="602"/>
      <c r="DM82" s="602"/>
      <c r="DN82" s="602"/>
      <c r="DO82" s="602"/>
      <c r="DP82" s="602"/>
      <c r="DR82" s="603" t="s">
        <v>32</v>
      </c>
      <c r="DS82" s="603"/>
      <c r="DT82" s="603"/>
      <c r="DU82" s="603"/>
      <c r="DV82" s="603"/>
      <c r="DW82" s="603"/>
      <c r="DY82" s="602" t="s">
        <v>32</v>
      </c>
      <c r="DZ82" s="602"/>
      <c r="EA82" s="602"/>
      <c r="EB82" s="602"/>
      <c r="EC82" s="602"/>
      <c r="ED82" s="602"/>
      <c r="EF82" s="602" t="s">
        <v>32</v>
      </c>
      <c r="EG82" s="602"/>
      <c r="EH82" s="602"/>
      <c r="EI82" s="602"/>
      <c r="EJ82" s="602"/>
      <c r="EK82" s="602"/>
      <c r="EM82" s="602" t="s">
        <v>32</v>
      </c>
      <c r="EN82" s="602"/>
      <c r="EO82" s="602"/>
      <c r="EP82" s="602"/>
      <c r="EQ82" s="602"/>
      <c r="ER82" s="602"/>
      <c r="ET82" s="623" t="s">
        <v>32</v>
      </c>
      <c r="EU82" s="624"/>
      <c r="EV82" s="624"/>
      <c r="EW82" s="624"/>
      <c r="EX82" s="624"/>
      <c r="EY82" s="625"/>
      <c r="FA82" s="602" t="s">
        <v>32</v>
      </c>
      <c r="FB82" s="602"/>
      <c r="FC82" s="602"/>
      <c r="FD82" s="602"/>
      <c r="FE82" s="602"/>
      <c r="FF82" s="602"/>
      <c r="FH82" s="602" t="s">
        <v>32</v>
      </c>
      <c r="FI82" s="602"/>
      <c r="FJ82" s="602"/>
      <c r="FK82" s="602"/>
      <c r="FL82" s="602"/>
      <c r="FM82" s="602"/>
      <c r="FO82" s="602" t="s">
        <v>32</v>
      </c>
      <c r="FP82" s="602"/>
      <c r="FQ82" s="602"/>
      <c r="FR82" s="602"/>
      <c r="FS82" s="602"/>
      <c r="FT82" s="602"/>
    </row>
    <row r="83" spans="1:176" x14ac:dyDescent="0.3">
      <c r="A83" s="8"/>
      <c r="B83" s="4" t="s">
        <v>35</v>
      </c>
      <c r="C83" s="4" t="s">
        <v>36</v>
      </c>
      <c r="D83" s="4" t="s">
        <v>27</v>
      </c>
      <c r="E83" s="4" t="s">
        <v>3</v>
      </c>
      <c r="F83" s="4" t="s">
        <v>4</v>
      </c>
      <c r="G83" s="4" t="s">
        <v>5</v>
      </c>
      <c r="H83" s="4" t="s">
        <v>6</v>
      </c>
      <c r="J83" s="21" t="s">
        <v>26</v>
      </c>
      <c r="K83" s="21" t="s">
        <v>12</v>
      </c>
      <c r="L83" s="21" t="s">
        <v>13</v>
      </c>
      <c r="M83" s="21" t="s">
        <v>14</v>
      </c>
      <c r="N83" s="21" t="s">
        <v>15</v>
      </c>
      <c r="O83" s="21" t="s">
        <v>16</v>
      </c>
      <c r="Q83" s="135" t="s">
        <v>26</v>
      </c>
      <c r="R83" s="135" t="s">
        <v>12</v>
      </c>
      <c r="S83" s="135" t="s">
        <v>13</v>
      </c>
      <c r="T83" s="135" t="s">
        <v>14</v>
      </c>
      <c r="U83" s="135" t="s">
        <v>15</v>
      </c>
      <c r="V83" s="135" t="s">
        <v>16</v>
      </c>
      <c r="X83" s="154" t="s">
        <v>26</v>
      </c>
      <c r="Y83" s="154" t="s">
        <v>12</v>
      </c>
      <c r="Z83" s="154" t="s">
        <v>13</v>
      </c>
      <c r="AA83" s="154" t="s">
        <v>14</v>
      </c>
      <c r="AB83" s="154" t="s">
        <v>15</v>
      </c>
      <c r="AC83" s="154" t="s">
        <v>16</v>
      </c>
      <c r="AE83" s="21" t="s">
        <v>26</v>
      </c>
      <c r="AF83" s="21" t="s">
        <v>12</v>
      </c>
      <c r="AG83" s="21" t="s">
        <v>13</v>
      </c>
      <c r="AH83" s="21" t="s">
        <v>14</v>
      </c>
      <c r="AI83" s="21" t="s">
        <v>15</v>
      </c>
      <c r="AJ83" s="21" t="s">
        <v>16</v>
      </c>
      <c r="AL83" s="21" t="s">
        <v>26</v>
      </c>
      <c r="AM83" s="21" t="s">
        <v>12</v>
      </c>
      <c r="AN83" s="21" t="s">
        <v>13</v>
      </c>
      <c r="AO83" s="21" t="s">
        <v>14</v>
      </c>
      <c r="AP83" s="21" t="s">
        <v>15</v>
      </c>
      <c r="AQ83" s="21" t="s">
        <v>16</v>
      </c>
      <c r="AS83" s="21" t="s">
        <v>26</v>
      </c>
      <c r="AT83" s="21" t="s">
        <v>12</v>
      </c>
      <c r="AU83" s="21" t="s">
        <v>13</v>
      </c>
      <c r="AV83" s="21" t="s">
        <v>14</v>
      </c>
      <c r="AW83" s="21" t="s">
        <v>15</v>
      </c>
      <c r="AX83" s="21" t="s">
        <v>16</v>
      </c>
      <c r="AZ83" s="21" t="s">
        <v>26</v>
      </c>
      <c r="BA83" s="21" t="s">
        <v>12</v>
      </c>
      <c r="BB83" s="21" t="s">
        <v>13</v>
      </c>
      <c r="BC83" s="21" t="s">
        <v>14</v>
      </c>
      <c r="BD83" s="21" t="s">
        <v>15</v>
      </c>
      <c r="BE83" s="21" t="s">
        <v>16</v>
      </c>
      <c r="BG83" s="21" t="s">
        <v>26</v>
      </c>
      <c r="BH83" s="21" t="s">
        <v>12</v>
      </c>
      <c r="BI83" s="21" t="s">
        <v>13</v>
      </c>
      <c r="BJ83" s="21" t="s">
        <v>14</v>
      </c>
      <c r="BK83" s="21" t="s">
        <v>15</v>
      </c>
      <c r="BL83" s="21" t="s">
        <v>16</v>
      </c>
      <c r="BN83" s="142" t="s">
        <v>26</v>
      </c>
      <c r="BO83" s="142" t="s">
        <v>12</v>
      </c>
      <c r="BP83" s="142" t="s">
        <v>13</v>
      </c>
      <c r="BQ83" s="142" t="s">
        <v>14</v>
      </c>
      <c r="BR83" s="142" t="s">
        <v>15</v>
      </c>
      <c r="BS83" s="142" t="s">
        <v>16</v>
      </c>
      <c r="BU83" s="216" t="s">
        <v>26</v>
      </c>
      <c r="BV83" s="216" t="s">
        <v>12</v>
      </c>
      <c r="BW83" s="216" t="s">
        <v>13</v>
      </c>
      <c r="BX83" s="216" t="s">
        <v>14</v>
      </c>
      <c r="BY83" s="216" t="s">
        <v>15</v>
      </c>
      <c r="BZ83" s="216" t="s">
        <v>16</v>
      </c>
      <c r="CB83" s="235" t="s">
        <v>26</v>
      </c>
      <c r="CC83" s="235" t="s">
        <v>12</v>
      </c>
      <c r="CD83" s="235" t="s">
        <v>13</v>
      </c>
      <c r="CE83" s="235" t="s">
        <v>14</v>
      </c>
      <c r="CF83" s="235" t="s">
        <v>15</v>
      </c>
      <c r="CG83" s="235" t="s">
        <v>16</v>
      </c>
      <c r="CI83" s="295" t="s">
        <v>26</v>
      </c>
      <c r="CJ83" s="295" t="s">
        <v>12</v>
      </c>
      <c r="CK83" s="295" t="s">
        <v>13</v>
      </c>
      <c r="CL83" s="295" t="s">
        <v>14</v>
      </c>
      <c r="CM83" s="295" t="s">
        <v>15</v>
      </c>
      <c r="CN83" s="295" t="s">
        <v>16</v>
      </c>
      <c r="CP83" s="21" t="s">
        <v>26</v>
      </c>
      <c r="CQ83" s="21" t="s">
        <v>12</v>
      </c>
      <c r="CR83" s="21" t="s">
        <v>13</v>
      </c>
      <c r="CS83" s="21" t="s">
        <v>14</v>
      </c>
      <c r="CT83" s="21" t="s">
        <v>15</v>
      </c>
      <c r="CU83" s="21" t="s">
        <v>16</v>
      </c>
      <c r="CW83" s="321" t="s">
        <v>26</v>
      </c>
      <c r="CX83" s="321" t="s">
        <v>12</v>
      </c>
      <c r="CY83" s="321" t="s">
        <v>13</v>
      </c>
      <c r="CZ83" s="321" t="s">
        <v>14</v>
      </c>
      <c r="DA83" s="321" t="s">
        <v>15</v>
      </c>
      <c r="DB83" s="321" t="s">
        <v>16</v>
      </c>
      <c r="DD83" s="334" t="s">
        <v>26</v>
      </c>
      <c r="DE83" s="334" t="s">
        <v>12</v>
      </c>
      <c r="DF83" s="334" t="s">
        <v>13</v>
      </c>
      <c r="DG83" s="334" t="s">
        <v>14</v>
      </c>
      <c r="DH83" s="334" t="s">
        <v>15</v>
      </c>
      <c r="DI83" s="334" t="s">
        <v>16</v>
      </c>
      <c r="DK83" s="21" t="s">
        <v>26</v>
      </c>
      <c r="DL83" s="21" t="s">
        <v>12</v>
      </c>
      <c r="DM83" s="21" t="s">
        <v>13</v>
      </c>
      <c r="DN83" s="21" t="s">
        <v>14</v>
      </c>
      <c r="DO83" s="21" t="s">
        <v>15</v>
      </c>
      <c r="DP83" s="21" t="s">
        <v>16</v>
      </c>
      <c r="DR83" s="107" t="s">
        <v>26</v>
      </c>
      <c r="DS83" s="107" t="s">
        <v>12</v>
      </c>
      <c r="DT83" s="107" t="s">
        <v>13</v>
      </c>
      <c r="DU83" s="107" t="s">
        <v>14</v>
      </c>
      <c r="DV83" s="107" t="s">
        <v>15</v>
      </c>
      <c r="DW83" s="107" t="s">
        <v>16</v>
      </c>
      <c r="DY83" s="409" t="s">
        <v>26</v>
      </c>
      <c r="DZ83" s="409" t="s">
        <v>12</v>
      </c>
      <c r="EA83" s="409" t="s">
        <v>13</v>
      </c>
      <c r="EB83" s="409" t="s">
        <v>14</v>
      </c>
      <c r="EC83" s="409" t="s">
        <v>15</v>
      </c>
      <c r="ED83" s="409" t="s">
        <v>16</v>
      </c>
      <c r="EF83" s="455" t="s">
        <v>26</v>
      </c>
      <c r="EG83" s="455" t="s">
        <v>12</v>
      </c>
      <c r="EH83" s="455" t="s">
        <v>13</v>
      </c>
      <c r="EI83" s="455" t="s">
        <v>14</v>
      </c>
      <c r="EJ83" s="455" t="s">
        <v>15</v>
      </c>
      <c r="EK83" s="455" t="s">
        <v>16</v>
      </c>
      <c r="EM83" s="21" t="s">
        <v>26</v>
      </c>
      <c r="EN83" s="21" t="s">
        <v>12</v>
      </c>
      <c r="EO83" s="21" t="s">
        <v>13</v>
      </c>
      <c r="EP83" s="21" t="s">
        <v>14</v>
      </c>
      <c r="EQ83" s="21" t="s">
        <v>15</v>
      </c>
      <c r="ER83" s="21" t="s">
        <v>16</v>
      </c>
      <c r="ET83" s="504" t="s">
        <v>26</v>
      </c>
      <c r="EU83" s="504" t="s">
        <v>12</v>
      </c>
      <c r="EV83" s="504" t="s">
        <v>13</v>
      </c>
      <c r="EW83" s="504" t="s">
        <v>14</v>
      </c>
      <c r="EX83" s="504" t="s">
        <v>15</v>
      </c>
      <c r="EY83" s="504" t="s">
        <v>16</v>
      </c>
      <c r="FA83" s="520" t="s">
        <v>26</v>
      </c>
      <c r="FB83" s="520" t="s">
        <v>12</v>
      </c>
      <c r="FC83" s="520" t="s">
        <v>13</v>
      </c>
      <c r="FD83" s="520" t="s">
        <v>14</v>
      </c>
      <c r="FE83" s="520" t="s">
        <v>15</v>
      </c>
      <c r="FF83" s="520" t="s">
        <v>16</v>
      </c>
      <c r="FH83" s="534" t="s">
        <v>26</v>
      </c>
      <c r="FI83" s="534" t="s">
        <v>12</v>
      </c>
      <c r="FJ83" s="534" t="s">
        <v>13</v>
      </c>
      <c r="FK83" s="534" t="s">
        <v>14</v>
      </c>
      <c r="FL83" s="534" t="s">
        <v>15</v>
      </c>
      <c r="FM83" s="534" t="s">
        <v>16</v>
      </c>
      <c r="FO83" s="567" t="s">
        <v>26</v>
      </c>
      <c r="FP83" s="567" t="s">
        <v>12</v>
      </c>
      <c r="FQ83" s="567" t="s">
        <v>13</v>
      </c>
      <c r="FR83" s="567" t="s">
        <v>14</v>
      </c>
      <c r="FS83" s="567" t="s">
        <v>15</v>
      </c>
      <c r="FT83" s="567" t="s">
        <v>16</v>
      </c>
    </row>
    <row r="84" spans="1:176" ht="15" customHeight="1" x14ac:dyDescent="0.3">
      <c r="A84" s="609" t="s">
        <v>24</v>
      </c>
      <c r="B84" s="2"/>
      <c r="C84" s="2"/>
      <c r="D84" s="2">
        <v>2</v>
      </c>
      <c r="E84" s="2"/>
      <c r="F84" s="2"/>
      <c r="G84" s="2"/>
      <c r="H84" s="2"/>
      <c r="J84" s="37">
        <f>(SMALL((Q84,X84,AE84,AL84,AS84,AZ84,BG84,BN84,BU84,CB84,CI84,CP84,CW84,DD84,DK84,DR84,DY84,EF84,EM84,ET84,FA84,FH84,FO84),5)+SMALL((Q84,X84,AE84,AL84,AS84,AZ84,BG84,BN84,BU84,CB84,CI84,CP84,CW84,DD84,DK84,DR84,DY84,EF84,EM84,ET84,FA84,FH84,FO84),6)+SMALL((Q84,X84,AE84,AL84,AS84,AZ84,BG84,BN84,BU84,CB84,CI84,CP84,CW84,DD84,DK84,DR84,DY84,EF84,EM84,ET84,FA84,FH84,FO84),7))/3</f>
        <v>1</v>
      </c>
      <c r="K84" s="37">
        <f>(SMALL((R84,Y84,AF84,AM84,AT84,BA84,BH84,BO84,BV84,CC84,CJ84,CQ84,CX84,DE84,DL84,DS84,DZ84,EG84,EN84,EU84,FB84,FI84,FP84),5)+SMALL((R84,Y84,AF84,AM84,AT84,BA84,BH84,BO84,BV84,CC84,CJ84,CQ84,CX84,DE84,DL84,DS84,DZ84,EG84,EN84,EU84,FB84,FI84,FP84),6)+SMALL((R84,Y84,AF84,AM84,AT84,BA84,BH84,BO84,BV84,CC84,CJ84,CQ84,CX84,DE84,DL84,DS84,DZ84,EG84,EN84,EU84,FB84,FI84,FP84),7))/3</f>
        <v>1</v>
      </c>
      <c r="L84" s="37">
        <f>(SMALL((S84,Z84,AG84,AN84,AU84,BB84,BI84,BP84,BW84,CD84,CK84,CR84,CY84,DF84,DM84,DT84,EA84,EH84,EO84,EV84,FC84,FJ84,FQ84),5)+SMALL((S84,Z84,AG84,AN84,AU84,BB84,BI84,BP84,BW84,CD84,CK84,CR84,CY84,DF84,DM84,DT84,EA84,EH84,EO84,EV84,FC84,FJ84,FQ84),6)+SMALL((S84,Z84,AG84,AN84,AU84,BB84,BI84,BP84,BW84,CD84,CK84,CR84,CY84,DF84,DM84,DT84,EA84,EH84,EO84,EV84,FC84,FJ84,FQ84),7))/3</f>
        <v>2</v>
      </c>
      <c r="M84" s="37">
        <f>(SMALL((T84,AA84,AH84,AO84,AV84,BC84,BJ84,BQ84,BX84,CE84,CL84,CS84,CZ84,DG84,DN84,DU84,EB84,EI84,EP84,EW84,FD84,FK84,FR84),5)+SMALL((T84,AA84,AH84,AO84,AV84,BC84,BJ84,BQ84,BX84,CE84,CL84,CS84,CZ84,DG84,DN84,DU84,EB84,EI84,EP84,EW84,FD84,FK84,FR84),6)+SMALL((T84,AA84,AH84,AO84,AV84,BC84,BJ84,BQ84,BX84,CE84,CL84,CS84,CZ84,DG84,DN84,DU84,EB84,EI84,EP84,EW84,FD84,FK84,FR84),7))/3</f>
        <v>3.3333333333333335</v>
      </c>
      <c r="N84" s="37">
        <f>(SMALL((U84,AB84,AI84,AP84,AW84,BD84,BK84,BR84,BY84,CF84,CM84,CT84,DA84,DH84,DO84,DV84,EC84,EJ84,EQ84,EX84,FE84,FL84,FS84),5)+SMALL((U84,AB84,AI84,AP84,AW84,BD84,BK84,BR84,BY84,CF84,CM84,CT84,DA84,DH84,DO84,DV84,EC84,EJ84,EQ84,EX84,FE84,FL84,FS84),6)+SMALL((U84,AB84,AI84,AP84,AW84,BD84,BK84,BR84,BY84,CF84,CM84,CT84,DA84,DH84,DO84,DV84,EC84,EJ84,EQ84,EX84,FE84,FL84,FS84),7))/3</f>
        <v>5</v>
      </c>
      <c r="O84" s="37">
        <f>(SMALL((V84,AC84,AJ84,AQ84,AX84,BE84,BL84,BS84,BZ84,CG84,CN84,CU84,DB84,DI84,DP84,DW84,ED84,EK84,ER84,EY84,FF84,FM84,FT84),5)+SMALL((V84,AC84,AJ84,AQ84,AX84,BE84,BL84,BS84,BZ84,CG84,CN84,CU84,DB84,DI84,DP84,DW84,ED84,EK84,ER84,EY84,FF84,FM84,FT84),6)+SMALL((V84,AC84,AJ84,AQ84,AX84,BE84,BL84,BS84,BZ84,CG84,CN84,CU84,DB84,DI84,DP84,DW84,ED84,EK84,ER84,EY84,FF84,FM84,FT84),7))/3</f>
        <v>7.333333333333333</v>
      </c>
      <c r="Q84" s="596">
        <v>0.2</v>
      </c>
      <c r="R84" s="596">
        <v>0.6</v>
      </c>
      <c r="S84" s="596">
        <v>0.8</v>
      </c>
      <c r="T84" s="596">
        <v>1</v>
      </c>
      <c r="U84" s="596">
        <v>2.5</v>
      </c>
      <c r="V84" s="596">
        <v>5</v>
      </c>
      <c r="X84" s="593">
        <v>1</v>
      </c>
      <c r="Y84" s="593">
        <v>2</v>
      </c>
      <c r="Z84" s="593">
        <v>3</v>
      </c>
      <c r="AA84" s="593">
        <v>4</v>
      </c>
      <c r="AB84" s="593">
        <v>5</v>
      </c>
      <c r="AC84" s="593">
        <v>8</v>
      </c>
      <c r="AE84" s="37">
        <v>10</v>
      </c>
      <c r="AF84" s="37">
        <v>12</v>
      </c>
      <c r="AG84" s="37">
        <v>13</v>
      </c>
      <c r="AH84" s="37">
        <v>14</v>
      </c>
      <c r="AI84" s="37">
        <v>15</v>
      </c>
      <c r="AJ84" s="37">
        <v>16</v>
      </c>
      <c r="AL84" s="37">
        <v>1</v>
      </c>
      <c r="AM84" s="37">
        <v>2</v>
      </c>
      <c r="AN84" s="37">
        <v>4</v>
      </c>
      <c r="AO84" s="37">
        <v>6</v>
      </c>
      <c r="AP84" s="37">
        <v>8</v>
      </c>
      <c r="AQ84" s="37">
        <v>12</v>
      </c>
      <c r="AS84" s="37">
        <v>4</v>
      </c>
      <c r="AT84" s="37">
        <v>5</v>
      </c>
      <c r="AU84" s="37">
        <v>6</v>
      </c>
      <c r="AV84" s="37">
        <v>10</v>
      </c>
      <c r="AW84" s="37">
        <v>15</v>
      </c>
      <c r="AX84" s="37">
        <v>20</v>
      </c>
      <c r="AZ84" s="596">
        <v>1</v>
      </c>
      <c r="BA84" s="596">
        <v>2</v>
      </c>
      <c r="BB84" s="596">
        <v>3</v>
      </c>
      <c r="BC84" s="596">
        <v>4</v>
      </c>
      <c r="BD84" s="596">
        <v>6</v>
      </c>
      <c r="BE84" s="596">
        <v>8</v>
      </c>
      <c r="BG84" s="37">
        <v>2</v>
      </c>
      <c r="BH84" s="37">
        <v>3</v>
      </c>
      <c r="BI84" s="37">
        <v>4</v>
      </c>
      <c r="BJ84" s="37">
        <v>5</v>
      </c>
      <c r="BK84" s="37">
        <v>6</v>
      </c>
      <c r="BL84" s="37">
        <v>7</v>
      </c>
      <c r="BN84" s="145">
        <v>1</v>
      </c>
      <c r="BO84" s="145">
        <v>1</v>
      </c>
      <c r="BP84" s="145">
        <v>2</v>
      </c>
      <c r="BQ84" s="145">
        <v>2</v>
      </c>
      <c r="BR84" s="145">
        <v>3</v>
      </c>
      <c r="BS84" s="145">
        <v>4</v>
      </c>
      <c r="BU84" s="217">
        <v>3</v>
      </c>
      <c r="BV84" s="217">
        <v>5</v>
      </c>
      <c r="BW84" s="217">
        <v>6</v>
      </c>
      <c r="BX84" s="217">
        <v>10</v>
      </c>
      <c r="BY84" s="217">
        <v>12</v>
      </c>
      <c r="BZ84" s="217"/>
      <c r="CB84" s="237">
        <v>2.5</v>
      </c>
      <c r="CC84" s="237">
        <v>3</v>
      </c>
      <c r="CD84" s="237">
        <v>5</v>
      </c>
      <c r="CE84" s="237">
        <v>5</v>
      </c>
      <c r="CF84" s="237">
        <v>7</v>
      </c>
      <c r="CG84" s="237">
        <v>10</v>
      </c>
      <c r="CI84" s="297">
        <v>4</v>
      </c>
      <c r="CJ84" s="297">
        <v>5</v>
      </c>
      <c r="CK84" s="297">
        <v>7</v>
      </c>
      <c r="CL84" s="297">
        <v>9</v>
      </c>
      <c r="CM84" s="297">
        <v>14</v>
      </c>
      <c r="CN84" s="297">
        <v>17</v>
      </c>
      <c r="CP84" s="37">
        <v>1</v>
      </c>
      <c r="CQ84" s="37">
        <v>1</v>
      </c>
      <c r="CR84" s="37">
        <v>2</v>
      </c>
      <c r="CS84" s="37">
        <v>3</v>
      </c>
      <c r="CT84" s="37">
        <v>6</v>
      </c>
      <c r="CU84" s="37">
        <v>9</v>
      </c>
      <c r="CW84" s="325">
        <v>1</v>
      </c>
      <c r="CX84" s="325">
        <v>1.5</v>
      </c>
      <c r="CY84" s="325">
        <v>2.5</v>
      </c>
      <c r="CZ84" s="323">
        <v>4</v>
      </c>
      <c r="DA84" s="323">
        <v>7</v>
      </c>
      <c r="DB84" s="323">
        <v>10</v>
      </c>
      <c r="DD84" s="335">
        <v>2</v>
      </c>
      <c r="DE84" s="335">
        <v>3</v>
      </c>
      <c r="DF84" s="335">
        <v>6</v>
      </c>
      <c r="DG84" s="335">
        <v>10</v>
      </c>
      <c r="DH84" s="335">
        <v>16</v>
      </c>
      <c r="DI84" s="335">
        <v>20</v>
      </c>
      <c r="DK84" s="37">
        <v>3</v>
      </c>
      <c r="DL84" s="37">
        <v>5.0999999999999996</v>
      </c>
      <c r="DM84" s="37">
        <v>8.6699999999999982</v>
      </c>
      <c r="DN84" s="37">
        <v>14.738999999999997</v>
      </c>
      <c r="DO84" s="37">
        <v>25.056299999999993</v>
      </c>
      <c r="DP84" s="37">
        <v>42.59570999999999</v>
      </c>
      <c r="DR84" s="400">
        <v>4.5</v>
      </c>
      <c r="DS84" s="400">
        <v>6</v>
      </c>
      <c r="DT84" s="400">
        <v>7.5</v>
      </c>
      <c r="DU84" s="400">
        <v>10.5</v>
      </c>
      <c r="DV84" s="400">
        <v>15</v>
      </c>
      <c r="DW84" s="400">
        <v>27</v>
      </c>
      <c r="DY84" s="413">
        <v>0.6</v>
      </c>
      <c r="DZ84" s="413">
        <v>0.6</v>
      </c>
      <c r="EA84" s="413">
        <v>0.7</v>
      </c>
      <c r="EB84" s="413">
        <v>0.9</v>
      </c>
      <c r="EC84" s="413">
        <v>1.2</v>
      </c>
      <c r="ED84" s="413">
        <v>7</v>
      </c>
      <c r="EF84" s="457">
        <v>2</v>
      </c>
      <c r="EG84" s="457">
        <v>3</v>
      </c>
      <c r="EH84" s="457">
        <v>5</v>
      </c>
      <c r="EI84" s="457">
        <v>7</v>
      </c>
      <c r="EJ84" s="457">
        <v>10</v>
      </c>
      <c r="EK84" s="457">
        <v>15</v>
      </c>
      <c r="EM84" s="597">
        <v>3</v>
      </c>
      <c r="EN84" s="597">
        <v>9</v>
      </c>
      <c r="EO84" s="597">
        <v>15</v>
      </c>
      <c r="EP84" s="597">
        <v>21</v>
      </c>
      <c r="EQ84" s="597">
        <v>30</v>
      </c>
      <c r="ER84" s="597">
        <v>39</v>
      </c>
      <c r="ET84" s="506">
        <v>1</v>
      </c>
      <c r="EU84" s="506">
        <v>1</v>
      </c>
      <c r="EV84" s="506">
        <v>1</v>
      </c>
      <c r="EW84" s="506">
        <v>2</v>
      </c>
      <c r="EX84" s="506">
        <v>3</v>
      </c>
      <c r="EY84" s="506">
        <v>6</v>
      </c>
      <c r="FA84" s="596">
        <v>0.5</v>
      </c>
      <c r="FB84" s="596">
        <v>1</v>
      </c>
      <c r="FC84" s="596">
        <v>2</v>
      </c>
      <c r="FD84" s="596">
        <v>5</v>
      </c>
      <c r="FE84" s="596">
        <v>7</v>
      </c>
      <c r="FF84" s="596">
        <v>10</v>
      </c>
      <c r="FH84" s="596">
        <v>1</v>
      </c>
      <c r="FI84" s="596">
        <v>1</v>
      </c>
      <c r="FJ84" s="596">
        <v>2</v>
      </c>
      <c r="FK84" s="596">
        <v>3</v>
      </c>
      <c r="FL84" s="596">
        <v>4</v>
      </c>
      <c r="FM84" s="596">
        <v>6</v>
      </c>
      <c r="FO84" s="597">
        <v>0.5</v>
      </c>
      <c r="FP84" s="597">
        <v>2</v>
      </c>
      <c r="FQ84" s="597">
        <v>6</v>
      </c>
      <c r="FR84" s="597">
        <v>15</v>
      </c>
      <c r="FS84" s="570"/>
      <c r="FT84" s="570"/>
    </row>
    <row r="85" spans="1:176" x14ac:dyDescent="0.3">
      <c r="A85" s="616"/>
      <c r="B85" s="3"/>
      <c r="C85" s="3"/>
      <c r="D85" s="3"/>
      <c r="E85" s="3">
        <v>2</v>
      </c>
      <c r="F85" s="3"/>
      <c r="G85" s="3"/>
      <c r="H85" s="3"/>
      <c r="J85" s="38">
        <f>(SMALL((Q85,X85,AE85,AL85,AS85,AZ85,BG85,BN85,BU85,CB85,CI85,CP85,CW85,DD85,DK85,DR85,DY85,EF85,EM85,ET85,FA85,FH85,FO85),5)+SMALL((Q85,X85,AE85,AL85,AS85,AZ85,BG85,BN85,BU85,CB85,CI85,CP85,CW85,DD85,DK85,DR85,DY85,EF85,EM85,ET85,FA85,FH85,FO85),6)+SMALL((Q85,X85,AE85,AL85,AS85,AZ85,BG85,BN85,BU85,CB85,CI85,CP85,CW85,DD85,DK85,DR85,DY85,EF85,EM85,ET85,FA85,FH85,FO85),7))/3</f>
        <v>1</v>
      </c>
      <c r="K85" s="38">
        <f>(SMALL((R85,Y85,AF85,AM85,AT85,BA85,BH85,BO85,BV85,CC85,CJ85,CQ85,CX85,DE85,DL85,DS85,DZ85,EG85,EN85,EU85,FB85,FI85,FP85),5)+SMALL((R85,Y85,AF85,AM85,AT85,BA85,BH85,BO85,BV85,CC85,CJ85,CQ85,CX85,DE85,DL85,DS85,DZ85,EG85,EN85,EU85,FB85,FI85,FP85),6)+SMALL((R85,Y85,AF85,AM85,AT85,BA85,BH85,BO85,BV85,CC85,CJ85,CQ85,CX85,DE85,DL85,DS85,DZ85,EG85,EN85,EU85,FB85,FI85,FP85),7))/3</f>
        <v>1.5</v>
      </c>
      <c r="L85" s="38">
        <f>(SMALL((S85,Z85,AG85,AN85,AU85,BB85,BI85,BP85,BW85,CD85,CK85,CR85,CY85,DF85,DM85,DT85,EA85,EH85,EO85,EV85,FC85,FJ85,FQ85),5)+SMALL((S85,Z85,AG85,AN85,AU85,BB85,BI85,BP85,BW85,CD85,CK85,CR85,CY85,DF85,DM85,DT85,EA85,EH85,EO85,EV85,FC85,FJ85,FQ85),6)+SMALL((S85,Z85,AG85,AN85,AU85,BB85,BI85,BP85,BW85,CD85,CK85,CR85,CY85,DF85,DM85,DT85,EA85,EH85,EO85,EV85,FC85,FJ85,FQ85),7))/3</f>
        <v>2.1666666666666665</v>
      </c>
      <c r="M85" s="38">
        <f>(SMALL((T85,AA85,AH85,AO85,AV85,BC85,BJ85,BQ85,BX85,CE85,CL85,CS85,CZ85,DG85,DN85,DU85,EB85,EI85,EP85,EW85,FD85,FK85,FR85),5)+SMALL((T85,AA85,AH85,AO85,AV85,BC85,BJ85,BQ85,BX85,CE85,CL85,CS85,CZ85,DG85,DN85,DU85,EB85,EI85,EP85,EW85,FD85,FK85,FR85),6)+SMALL((T85,AA85,AH85,AO85,AV85,BC85,BJ85,BQ85,BX85,CE85,CL85,CS85,CZ85,DG85,DN85,DU85,EB85,EI85,EP85,EW85,FD85,FK85,FR85),7))/3</f>
        <v>4</v>
      </c>
      <c r="N85" s="38">
        <f>(SMALL((U85,AB85,AI85,AP85,AW85,BD85,BK85,BR85,BY85,CF85,CM85,CT85,DA85,DH85,DO85,DV85,EC85,EJ85,EQ85,EX85,FE85,FL85,FS85),5)+SMALL((U85,AB85,AI85,AP85,AW85,BD85,BK85,BR85,BY85,CF85,CM85,CT85,DA85,DH85,DO85,DV85,EC85,EJ85,EQ85,EX85,FE85,FL85,FS85),6)+SMALL((U85,AB85,AI85,AP85,AW85,BD85,BK85,BR85,BY85,CF85,CM85,CT85,DA85,DH85,DO85,DV85,EC85,EJ85,EQ85,EX85,FE85,FL85,FS85),7))/3</f>
        <v>5.666666666666667</v>
      </c>
      <c r="O85" s="38">
        <f>(SMALL((V85,AC85,AJ85,AQ85,AX85,BE85,BL85,BS85,BZ85,CG85,CN85,CU85,DB85,DI85,DP85,DW85,ED85,EK85,ER85,EY85,FF85,FM85,FT85),5)+SMALL((V85,AC85,AJ85,AQ85,AX85,BE85,BL85,BS85,BZ85,CG85,CN85,CU85,DB85,DI85,DP85,DW85,ED85,EK85,ER85,EY85,FF85,FM85,FT85),6)+SMALL((V85,AC85,AJ85,AQ85,AX85,BE85,BL85,BS85,BZ85,CG85,CN85,CU85,DB85,DI85,DP85,DW85,ED85,EK85,ER85,EY85,FF85,FM85,FT85),7))/3</f>
        <v>7.833333333333333</v>
      </c>
      <c r="Q85" s="596">
        <v>0.2</v>
      </c>
      <c r="R85" s="596">
        <v>0.6</v>
      </c>
      <c r="S85" s="596">
        <v>0.8</v>
      </c>
      <c r="T85" s="596">
        <v>1</v>
      </c>
      <c r="U85" s="596">
        <v>2.5</v>
      </c>
      <c r="V85" s="596">
        <v>5</v>
      </c>
      <c r="X85" s="592">
        <v>1</v>
      </c>
      <c r="Y85" s="592">
        <v>2</v>
      </c>
      <c r="Z85" s="592">
        <v>3</v>
      </c>
      <c r="AA85" s="592">
        <v>4</v>
      </c>
      <c r="AB85" s="592">
        <v>5</v>
      </c>
      <c r="AC85" s="592">
        <v>8</v>
      </c>
      <c r="AE85" s="38">
        <v>8</v>
      </c>
      <c r="AF85" s="38">
        <v>10</v>
      </c>
      <c r="AG85" s="38">
        <v>11</v>
      </c>
      <c r="AH85" s="38">
        <v>12</v>
      </c>
      <c r="AI85" s="38">
        <v>13</v>
      </c>
      <c r="AJ85" s="38">
        <v>14</v>
      </c>
      <c r="AL85" s="38">
        <v>1</v>
      </c>
      <c r="AM85" s="38">
        <v>2</v>
      </c>
      <c r="AN85" s="38">
        <v>4</v>
      </c>
      <c r="AO85" s="38">
        <v>6</v>
      </c>
      <c r="AP85" s="38">
        <v>8</v>
      </c>
      <c r="AQ85" s="38">
        <v>12</v>
      </c>
      <c r="AS85" s="38">
        <v>4</v>
      </c>
      <c r="AT85" s="38">
        <v>5</v>
      </c>
      <c r="AU85" s="38">
        <v>6</v>
      </c>
      <c r="AV85" s="38">
        <v>10</v>
      </c>
      <c r="AW85" s="38">
        <v>15</v>
      </c>
      <c r="AX85" s="38">
        <v>20</v>
      </c>
      <c r="AZ85" s="596">
        <v>1</v>
      </c>
      <c r="BA85" s="596">
        <v>2</v>
      </c>
      <c r="BB85" s="596">
        <v>3</v>
      </c>
      <c r="BC85" s="596">
        <v>4</v>
      </c>
      <c r="BD85" s="596">
        <v>6</v>
      </c>
      <c r="BE85" s="596">
        <v>8</v>
      </c>
      <c r="BG85" s="38">
        <v>2</v>
      </c>
      <c r="BH85" s="38">
        <v>3</v>
      </c>
      <c r="BI85" s="38">
        <v>4</v>
      </c>
      <c r="BJ85" s="38">
        <v>5</v>
      </c>
      <c r="BK85" s="38">
        <v>6</v>
      </c>
      <c r="BL85" s="38">
        <v>7</v>
      </c>
      <c r="BN85" s="146">
        <v>3</v>
      </c>
      <c r="BO85" s="146">
        <v>5</v>
      </c>
      <c r="BP85" s="146">
        <v>7</v>
      </c>
      <c r="BQ85" s="146">
        <v>10</v>
      </c>
      <c r="BR85" s="146">
        <v>15</v>
      </c>
      <c r="BS85" s="146">
        <v>20</v>
      </c>
      <c r="BU85" s="218">
        <v>3</v>
      </c>
      <c r="BV85" s="218">
        <v>5</v>
      </c>
      <c r="BW85" s="218">
        <v>6</v>
      </c>
      <c r="BX85" s="218">
        <v>10</v>
      </c>
      <c r="BY85" s="218">
        <v>12</v>
      </c>
      <c r="BZ85" s="218"/>
      <c r="CB85" s="238">
        <v>2.5</v>
      </c>
      <c r="CC85" s="238">
        <v>3</v>
      </c>
      <c r="CD85" s="238">
        <v>5</v>
      </c>
      <c r="CE85" s="238">
        <v>5</v>
      </c>
      <c r="CF85" s="238">
        <v>7</v>
      </c>
      <c r="CG85" s="238">
        <v>10</v>
      </c>
      <c r="CI85" s="298">
        <v>4</v>
      </c>
      <c r="CJ85" s="298">
        <v>5</v>
      </c>
      <c r="CK85" s="298">
        <v>7</v>
      </c>
      <c r="CL85" s="298">
        <v>9</v>
      </c>
      <c r="CM85" s="298">
        <v>14</v>
      </c>
      <c r="CN85" s="298">
        <v>18</v>
      </c>
      <c r="CP85" s="38">
        <v>1</v>
      </c>
      <c r="CQ85" s="38">
        <v>2</v>
      </c>
      <c r="CR85" s="38">
        <v>2</v>
      </c>
      <c r="CS85" s="38">
        <v>5</v>
      </c>
      <c r="CT85" s="38">
        <v>8</v>
      </c>
      <c r="CU85" s="38">
        <v>12</v>
      </c>
      <c r="CW85" s="326">
        <v>1</v>
      </c>
      <c r="CX85" s="326">
        <v>1.5</v>
      </c>
      <c r="CY85" s="326">
        <v>2.5</v>
      </c>
      <c r="CZ85" s="324">
        <v>4</v>
      </c>
      <c r="DA85" s="324">
        <v>7</v>
      </c>
      <c r="DB85" s="324">
        <v>10</v>
      </c>
      <c r="DD85" s="336">
        <v>2</v>
      </c>
      <c r="DE85" s="336">
        <v>3</v>
      </c>
      <c r="DF85" s="336">
        <v>6</v>
      </c>
      <c r="DG85" s="336">
        <v>10</v>
      </c>
      <c r="DH85" s="336">
        <v>16</v>
      </c>
      <c r="DI85" s="336">
        <v>20</v>
      </c>
      <c r="DK85" s="38">
        <v>3.3000000000000003</v>
      </c>
      <c r="DL85" s="38">
        <v>5.61</v>
      </c>
      <c r="DM85" s="38">
        <v>9.536999999999999</v>
      </c>
      <c r="DN85" s="38">
        <v>16.212900000000001</v>
      </c>
      <c r="DO85" s="38">
        <v>27.561929999999997</v>
      </c>
      <c r="DP85" s="38">
        <v>46.855280999999991</v>
      </c>
      <c r="DR85" s="401">
        <v>4.5</v>
      </c>
      <c r="DS85" s="401">
        <v>6</v>
      </c>
      <c r="DT85" s="401">
        <v>7.5</v>
      </c>
      <c r="DU85" s="401">
        <v>10.5</v>
      </c>
      <c r="DV85" s="401">
        <v>15</v>
      </c>
      <c r="DW85" s="401">
        <v>27</v>
      </c>
      <c r="DY85" s="413">
        <v>0.7</v>
      </c>
      <c r="DZ85" s="413">
        <v>0.72</v>
      </c>
      <c r="EA85" s="413">
        <v>0.84</v>
      </c>
      <c r="EB85" s="413">
        <v>1.08</v>
      </c>
      <c r="EC85" s="413">
        <v>1.44</v>
      </c>
      <c r="ED85" s="413">
        <v>7.5</v>
      </c>
      <c r="EF85" s="458">
        <v>1</v>
      </c>
      <c r="EG85" s="458">
        <v>2</v>
      </c>
      <c r="EH85" s="458">
        <v>4</v>
      </c>
      <c r="EI85" s="458">
        <v>6</v>
      </c>
      <c r="EJ85" s="458">
        <v>9</v>
      </c>
      <c r="EK85" s="458">
        <v>12</v>
      </c>
      <c r="EM85" s="597">
        <v>3</v>
      </c>
      <c r="EN85" s="597">
        <v>9</v>
      </c>
      <c r="EO85" s="597">
        <v>15</v>
      </c>
      <c r="EP85" s="597">
        <v>21</v>
      </c>
      <c r="EQ85" s="597">
        <v>30</v>
      </c>
      <c r="ER85" s="597">
        <v>39</v>
      </c>
      <c r="ET85" s="507">
        <v>1</v>
      </c>
      <c r="EU85" s="507">
        <v>1</v>
      </c>
      <c r="EV85" s="507">
        <v>1</v>
      </c>
      <c r="EW85" s="507">
        <v>2</v>
      </c>
      <c r="EX85" s="507">
        <v>3</v>
      </c>
      <c r="EY85" s="507">
        <v>6</v>
      </c>
      <c r="FA85" s="596">
        <v>0.5</v>
      </c>
      <c r="FB85" s="596">
        <v>1</v>
      </c>
      <c r="FC85" s="596">
        <v>2</v>
      </c>
      <c r="FD85" s="596">
        <v>5</v>
      </c>
      <c r="FE85" s="596">
        <v>7</v>
      </c>
      <c r="FF85" s="596">
        <v>10</v>
      </c>
      <c r="FH85" s="596">
        <v>1</v>
      </c>
      <c r="FI85" s="596">
        <v>1</v>
      </c>
      <c r="FJ85" s="596">
        <v>2</v>
      </c>
      <c r="FK85" s="596">
        <v>3</v>
      </c>
      <c r="FL85" s="596">
        <v>4</v>
      </c>
      <c r="FM85" s="596">
        <v>6</v>
      </c>
      <c r="FO85" s="597">
        <v>0.5</v>
      </c>
      <c r="FP85" s="597">
        <v>2</v>
      </c>
      <c r="FQ85" s="597">
        <v>6</v>
      </c>
      <c r="FR85" s="597">
        <v>15</v>
      </c>
      <c r="FS85" s="570"/>
      <c r="FT85" s="570"/>
    </row>
    <row r="86" spans="1:176" x14ac:dyDescent="0.3">
      <c r="A86" s="616"/>
      <c r="B86" s="2"/>
      <c r="C86" s="2"/>
      <c r="D86" s="2"/>
      <c r="E86" s="2"/>
      <c r="F86" s="2">
        <v>2</v>
      </c>
      <c r="G86" s="2"/>
      <c r="H86" s="2"/>
      <c r="J86" s="37">
        <f>(SMALL((Q86,X86,AE86,AL86,AS86,AZ86,BG86,BN86,BU86,CB86,CI86,CP86,CW86,DD86,DK86,DR86,DY86,EF86,EM86,ET86,FA86,FH86,FO86),5)+SMALL((Q86,X86,AE86,AL86,AS86,AZ86,BG86,BN86,BU86,CB86,CI86,CP86,CW86,DD86,DK86,DR86,DY86,EF86,EM86,ET86,FA86,FH86,FO86),6)+SMALL((Q86,X86,AE86,AL86,AS86,AZ86,BG86,BN86,BU86,CB86,CI86,CP86,CW86,DD86,DK86,DR86,DY86,EF86,EM86,ET86,FA86,FH86,FO86),7))/3</f>
        <v>1</v>
      </c>
      <c r="K86" s="37">
        <f>(SMALL((R86,Y86,AF86,AM86,AT86,BA86,BH86,BO86,BV86,CC86,CJ86,CQ86,CX86,DE86,DL86,DS86,DZ86,EG86,EN86,EU86,FB86,FI86,FP86),5)+SMALL((R86,Y86,AF86,AM86,AT86,BA86,BH86,BO86,BV86,CC86,CJ86,CQ86,CX86,DE86,DL86,DS86,DZ86,EG86,EN86,EU86,FB86,FI86,FP86),6)+SMALL((R86,Y86,AF86,AM86,AT86,BA86,BH86,BO86,BV86,CC86,CJ86,CQ86,CX86,DE86,DL86,DS86,DZ86,EG86,EN86,EU86,FB86,FI86,FP86),7))/3</f>
        <v>1.5</v>
      </c>
      <c r="L86" s="37">
        <f>(SMALL((S86,Z86,AG86,AN86,AU86,BB86,BI86,BP86,BW86,CD86,CK86,CR86,CY86,DF86,DM86,DT86,EA86,EH86,EO86,EV86,FC86,FJ86,FQ86),5)+SMALL((S86,Z86,AG86,AN86,AU86,BB86,BI86,BP86,BW86,CD86,CK86,CR86,CY86,DF86,DM86,DT86,EA86,EH86,EO86,EV86,FC86,FJ86,FQ86),6)+SMALL((S86,Z86,AG86,AN86,AU86,BB86,BI86,BP86,BW86,CD86,CK86,CR86,CY86,DF86,DM86,DT86,EA86,EH86,EO86,EV86,FC86,FJ86,FQ86),7))/3</f>
        <v>2.5</v>
      </c>
      <c r="M86" s="37">
        <f>(SMALL((T86,AA86,AH86,AO86,AV86,BC86,BJ86,BQ86,BX86,CE86,CL86,CS86,CZ86,DG86,DN86,DU86,EB86,EI86,EP86,EW86,FD86,FK86,FR86),5)+SMALL((T86,AA86,AH86,AO86,AV86,BC86,BJ86,BQ86,BX86,CE86,CL86,CS86,CZ86,DG86,DN86,DU86,EB86,EI86,EP86,EW86,FD86,FK86,FR86),6)+SMALL((T86,AA86,AH86,AO86,AV86,BC86,BJ86,BQ86,BX86,CE86,CL86,CS86,CZ86,DG86,DN86,DU86,EB86,EI86,EP86,EW86,FD86,FK86,FR86),7))/3</f>
        <v>4</v>
      </c>
      <c r="N86" s="37">
        <f>(SMALL((U86,AB86,AI86,AP86,AW86,BD86,BK86,BR86,BY86,CF86,CM86,CT86,DA86,DH86,DO86,DV86,EC86,EJ86,EQ86,EX86,FE86,FL86,FS86),5)+SMALL((U86,AB86,AI86,AP86,AW86,BD86,BK86,BR86,BY86,CF86,CM86,CT86,DA86,DH86,DO86,DV86,EC86,EJ86,EQ86,EX86,FE86,FL86,FS86),6)+SMALL((U86,AB86,AI86,AP86,AW86,BD86,BK86,BR86,BY86,CF86,CM86,CT86,DA86,DH86,DO86,DV86,EC86,EJ86,EQ86,EX86,FE86,FL86,FS86),7))/3</f>
        <v>5.666666666666667</v>
      </c>
      <c r="O86" s="37">
        <f>(SMALL((V86,AC86,AJ86,AQ86,AX86,BE86,BL86,BS86,BZ86,CG86,CN86,CU86,DB86,DI86,DP86,DW86,ED86,EK86,ER86,EY86,FF86,FM86,FT86),5)+SMALL((V86,AC86,AJ86,AQ86,AX86,BE86,BL86,BS86,BZ86,CG86,CN86,CU86,DB86,DI86,DP86,DW86,ED86,EK86,ER86,EY86,FF86,FM86,FT86),6)+SMALL((V86,AC86,AJ86,AQ86,AX86,BE86,BL86,BS86,BZ86,CG86,CN86,CU86,DB86,DI86,DP86,DW86,ED86,EK86,ER86,EY86,FF86,FM86,FT86),7))/3</f>
        <v>8</v>
      </c>
      <c r="Q86" s="596">
        <v>0.2</v>
      </c>
      <c r="R86" s="596">
        <v>0.6</v>
      </c>
      <c r="S86" s="596">
        <v>0.8</v>
      </c>
      <c r="T86" s="596">
        <v>1</v>
      </c>
      <c r="U86" s="596">
        <v>2.5</v>
      </c>
      <c r="V86" s="596">
        <v>5</v>
      </c>
      <c r="X86" s="593">
        <v>1</v>
      </c>
      <c r="Y86" s="593">
        <v>2</v>
      </c>
      <c r="Z86" s="593">
        <v>3</v>
      </c>
      <c r="AA86" s="593">
        <v>4</v>
      </c>
      <c r="AB86" s="593">
        <v>5</v>
      </c>
      <c r="AC86" s="593">
        <v>8</v>
      </c>
      <c r="AE86" s="37">
        <v>7</v>
      </c>
      <c r="AF86" s="37">
        <v>9</v>
      </c>
      <c r="AG86" s="37">
        <v>10</v>
      </c>
      <c r="AH86" s="37">
        <v>11</v>
      </c>
      <c r="AI86" s="37">
        <v>12</v>
      </c>
      <c r="AJ86" s="37">
        <v>13</v>
      </c>
      <c r="AL86" s="37">
        <v>2</v>
      </c>
      <c r="AM86" s="37">
        <v>3</v>
      </c>
      <c r="AN86" s="37">
        <v>5</v>
      </c>
      <c r="AO86" s="37">
        <v>8</v>
      </c>
      <c r="AP86" s="37">
        <v>10</v>
      </c>
      <c r="AQ86" s="37">
        <v>20</v>
      </c>
      <c r="AS86" s="37">
        <v>4</v>
      </c>
      <c r="AT86" s="37">
        <v>5</v>
      </c>
      <c r="AU86" s="37">
        <v>6</v>
      </c>
      <c r="AV86" s="37">
        <v>10</v>
      </c>
      <c r="AW86" s="37">
        <v>15</v>
      </c>
      <c r="AX86" s="37">
        <v>20</v>
      </c>
      <c r="AZ86" s="596">
        <v>1</v>
      </c>
      <c r="BA86" s="596">
        <v>2</v>
      </c>
      <c r="BB86" s="596">
        <v>3</v>
      </c>
      <c r="BC86" s="596">
        <v>4</v>
      </c>
      <c r="BD86" s="596">
        <v>6</v>
      </c>
      <c r="BE86" s="596">
        <v>8</v>
      </c>
      <c r="BG86" s="37">
        <v>3</v>
      </c>
      <c r="BH86" s="37">
        <v>5</v>
      </c>
      <c r="BI86" s="37">
        <v>6</v>
      </c>
      <c r="BJ86" s="37">
        <v>7</v>
      </c>
      <c r="BK86" s="37">
        <v>8</v>
      </c>
      <c r="BL86" s="37">
        <v>8</v>
      </c>
      <c r="BN86" s="145">
        <v>3</v>
      </c>
      <c r="BO86" s="145">
        <v>5</v>
      </c>
      <c r="BP86" s="145">
        <v>7</v>
      </c>
      <c r="BQ86" s="145">
        <v>10</v>
      </c>
      <c r="BR86" s="145">
        <v>15</v>
      </c>
      <c r="BS86" s="145">
        <v>20</v>
      </c>
      <c r="BU86" s="217">
        <v>3</v>
      </c>
      <c r="BV86" s="217">
        <v>5</v>
      </c>
      <c r="BW86" s="217">
        <v>6</v>
      </c>
      <c r="BX86" s="217">
        <v>10</v>
      </c>
      <c r="BY86" s="217">
        <v>12</v>
      </c>
      <c r="BZ86" s="217"/>
      <c r="CB86" s="237">
        <v>2.5</v>
      </c>
      <c r="CC86" s="237">
        <v>3</v>
      </c>
      <c r="CD86" s="237">
        <v>5</v>
      </c>
      <c r="CE86" s="237">
        <v>5</v>
      </c>
      <c r="CF86" s="237">
        <v>7</v>
      </c>
      <c r="CG86" s="237">
        <v>10</v>
      </c>
      <c r="CI86" s="297">
        <v>4</v>
      </c>
      <c r="CJ86" s="297">
        <v>5</v>
      </c>
      <c r="CK86" s="297">
        <v>8</v>
      </c>
      <c r="CL86" s="297">
        <v>11</v>
      </c>
      <c r="CM86" s="297">
        <v>15</v>
      </c>
      <c r="CN86" s="297">
        <v>23</v>
      </c>
      <c r="CP86" s="37">
        <v>1.5</v>
      </c>
      <c r="CQ86" s="37">
        <v>2.2999999999999998</v>
      </c>
      <c r="CR86" s="37">
        <v>3</v>
      </c>
      <c r="CS86" s="37">
        <v>7.5</v>
      </c>
      <c r="CT86" s="37">
        <v>12</v>
      </c>
      <c r="CU86" s="37">
        <v>15</v>
      </c>
      <c r="CW86" s="325">
        <v>1</v>
      </c>
      <c r="CX86" s="325">
        <v>1.5</v>
      </c>
      <c r="CY86" s="325">
        <v>2.5</v>
      </c>
      <c r="CZ86" s="323">
        <v>4</v>
      </c>
      <c r="DA86" s="323">
        <v>7</v>
      </c>
      <c r="DB86" s="323">
        <v>10</v>
      </c>
      <c r="DD86" s="335">
        <v>3</v>
      </c>
      <c r="DE86" s="335">
        <v>5</v>
      </c>
      <c r="DF86" s="335">
        <v>8</v>
      </c>
      <c r="DG86" s="335" t="s">
        <v>120</v>
      </c>
      <c r="DH86" s="335">
        <v>20</v>
      </c>
      <c r="DI86" s="335">
        <v>25</v>
      </c>
      <c r="DK86" s="37">
        <v>3.6300000000000008</v>
      </c>
      <c r="DL86" s="37">
        <v>6.1710000000000012</v>
      </c>
      <c r="DM86" s="37">
        <v>10.4907</v>
      </c>
      <c r="DN86" s="37">
        <v>17.834190000000003</v>
      </c>
      <c r="DO86" s="37">
        <v>30.318123</v>
      </c>
      <c r="DP86" s="37">
        <v>51.54080909999999</v>
      </c>
      <c r="DR86" s="400">
        <v>6</v>
      </c>
      <c r="DS86" s="400">
        <v>7.5</v>
      </c>
      <c r="DT86" s="400">
        <v>12</v>
      </c>
      <c r="DU86" s="400">
        <v>15</v>
      </c>
      <c r="DV86" s="400">
        <v>18</v>
      </c>
      <c r="DW86" s="400">
        <v>30</v>
      </c>
      <c r="DY86" s="413">
        <v>0.8</v>
      </c>
      <c r="DZ86" s="413">
        <v>0.89999999999999991</v>
      </c>
      <c r="EA86" s="413">
        <v>1.05</v>
      </c>
      <c r="EB86" s="413">
        <v>1.35</v>
      </c>
      <c r="EC86" s="413">
        <v>1.7999999999999998</v>
      </c>
      <c r="ED86" s="413">
        <v>8</v>
      </c>
      <c r="EF86" s="457">
        <v>1</v>
      </c>
      <c r="EG86" s="457">
        <v>2</v>
      </c>
      <c r="EH86" s="457">
        <v>3</v>
      </c>
      <c r="EI86" s="457">
        <v>4</v>
      </c>
      <c r="EJ86" s="457">
        <v>6</v>
      </c>
      <c r="EK86" s="457">
        <v>12</v>
      </c>
      <c r="EM86" s="597">
        <v>6</v>
      </c>
      <c r="EN86" s="597">
        <v>15</v>
      </c>
      <c r="EO86" s="597">
        <v>21</v>
      </c>
      <c r="EP86" s="597">
        <v>30</v>
      </c>
      <c r="EQ86" s="597">
        <v>45</v>
      </c>
      <c r="ER86" s="597">
        <v>51</v>
      </c>
      <c r="ET86" s="506">
        <v>1</v>
      </c>
      <c r="EU86" s="506">
        <v>1</v>
      </c>
      <c r="EV86" s="506">
        <v>1</v>
      </c>
      <c r="EW86" s="506">
        <v>2</v>
      </c>
      <c r="EX86" s="506">
        <v>3</v>
      </c>
      <c r="EY86" s="506">
        <v>6</v>
      </c>
      <c r="FA86" s="596">
        <v>0.5</v>
      </c>
      <c r="FB86" s="596">
        <v>1</v>
      </c>
      <c r="FC86" s="596">
        <v>2</v>
      </c>
      <c r="FD86" s="596">
        <v>5</v>
      </c>
      <c r="FE86" s="596">
        <v>7</v>
      </c>
      <c r="FF86" s="596">
        <v>10</v>
      </c>
      <c r="FH86" s="596">
        <v>1</v>
      </c>
      <c r="FI86" s="596">
        <v>1</v>
      </c>
      <c r="FJ86" s="596">
        <v>2</v>
      </c>
      <c r="FK86" s="596">
        <v>3</v>
      </c>
      <c r="FL86" s="596">
        <v>4</v>
      </c>
      <c r="FM86" s="596">
        <v>6</v>
      </c>
      <c r="FO86" s="597">
        <v>0.5</v>
      </c>
      <c r="FP86" s="597">
        <v>2</v>
      </c>
      <c r="FQ86" s="597">
        <v>6</v>
      </c>
      <c r="FR86" s="597">
        <v>15</v>
      </c>
      <c r="FS86" s="570"/>
      <c r="FT86" s="570"/>
    </row>
    <row r="87" spans="1:176" x14ac:dyDescent="0.3">
      <c r="A87" s="616"/>
      <c r="B87" s="3"/>
      <c r="C87" s="3"/>
      <c r="D87" s="3"/>
      <c r="E87" s="3"/>
      <c r="F87" s="3"/>
      <c r="G87" s="3">
        <v>2</v>
      </c>
      <c r="H87" s="3"/>
      <c r="J87" s="38">
        <f>(SMALL((Q87,X87,AE87,AL87,AS87,AZ87,BG87,BN87,BU87,CB87,CI87,CP87,CW87,DD87,DK87,DR87,DY87,EF87,EM87,ET87,FA87,FH87,FO87),5)+SMALL((Q87,X87,AE87,AL87,AS87,AZ87,BG87,BN87,BU87,CB87,CI87,CP87,CW87,DD87,DK87,DR87,DY87,EF87,EM87,ET87,FA87,FH87,FO87),6)+SMALL((Q87,X87,AE87,AL87,AS87,AZ87,BG87,BN87,BU87,CB87,CI87,CP87,CW87,DD87,DK87,DR87,DY87,EF87,EM87,ET87,FA87,FH87,FO87),7))/3</f>
        <v>1</v>
      </c>
      <c r="K87" s="38">
        <f>(SMALL((R87,Y87,AF87,AM87,AT87,BA87,BH87,BO87,BV87,CC87,CJ87,CQ87,CX87,DE87,DL87,DS87,DZ87,EG87,EN87,EU87,FB87,FI87,FP87),5)+SMALL((R87,Y87,AF87,AM87,AT87,BA87,BH87,BO87,BV87,CC87,CJ87,CQ87,CX87,DE87,DL87,DS87,DZ87,EG87,EN87,EU87,FB87,FI87,FP87),6)+SMALL((R87,Y87,AF87,AM87,AT87,BA87,BH87,BO87,BV87,CC87,CJ87,CQ87,CX87,DE87,DL87,DS87,DZ87,EG87,EN87,EU87,FB87,FI87,FP87),7))/3</f>
        <v>1.8333333333333333</v>
      </c>
      <c r="L87" s="38">
        <f>(SMALL((S87,Z87,AG87,AN87,AU87,BB87,BI87,BP87,BW87,CD87,CK87,CR87,CY87,DF87,DM87,DT87,EA87,EH87,EO87,EV87,FC87,FJ87,FQ87),5)+SMALL((S87,Z87,AG87,AN87,AU87,BB87,BI87,BP87,BW87,CD87,CK87,CR87,CY87,DF87,DM87,DT87,EA87,EH87,EO87,EV87,FC87,FJ87,FQ87),6)+SMALL((S87,Z87,AG87,AN87,AU87,BB87,BI87,BP87,BW87,CD87,CK87,CR87,CY87,DF87,DM87,DT87,EA87,EH87,EO87,EV87,FC87,FJ87,FQ87),7))/3</f>
        <v>2.8333333333333335</v>
      </c>
      <c r="M87" s="38">
        <f>(SMALL((T87,AA87,AH87,AO87,AV87,BC87,BJ87,BQ87,BX87,CE87,CL87,CS87,CZ87,DG87,DN87,DU87,EB87,EI87,EP87,EW87,FD87,FK87,FR87),5)+SMALL((T87,AA87,AH87,AO87,AV87,BC87,BJ87,BQ87,BX87,CE87,CL87,CS87,CZ87,DG87,DN87,DU87,EB87,EI87,EP87,EW87,FD87,FK87,FR87),6)+SMALL((T87,AA87,AH87,AO87,AV87,BC87,BJ87,BQ87,BX87,CE87,CL87,CS87,CZ87,DG87,DN87,DU87,EB87,EI87,EP87,EW87,FD87,FK87,FR87),7))/3</f>
        <v>4</v>
      </c>
      <c r="N87" s="38">
        <f>(SMALL((U87,AB87,AI87,AP87,AW87,BD87,BK87,BR87,BY87,CF87,CM87,CT87,DA87,DH87,DO87,DV87,EC87,EJ87,EQ87,EX87,FE87,FL87,FS87),5)+SMALL((U87,AB87,AI87,AP87,AW87,BD87,BK87,BR87,BY87,CF87,CM87,CT87,DA87,DH87,DO87,DV87,EC87,EJ87,EQ87,EX87,FE87,FL87,FS87),6)+SMALL((U87,AB87,AI87,AP87,AW87,BD87,BK87,BR87,BY87,CF87,CM87,CT87,DA87,DH87,DO87,DV87,EC87,EJ87,EQ87,EX87,FE87,FL87,FS87),7))/3</f>
        <v>5.666666666666667</v>
      </c>
      <c r="O87" s="38">
        <f>(SMALL((V87,AC87,AJ87,AQ87,AX87,BE87,BL87,BS87,BZ87,CG87,CN87,CU87,DB87,DI87,DP87,DW87,ED87,EK87,ER87,EY87,FF87,FM87,FT87),5)+SMALL((V87,AC87,AJ87,AQ87,AX87,BE87,BL87,BS87,BZ87,CG87,CN87,CU87,DB87,DI87,DP87,DW87,ED87,EK87,ER87,EY87,FF87,FM87,FT87),6)+SMALL((V87,AC87,AJ87,AQ87,AX87,BE87,BL87,BS87,BZ87,CG87,CN87,CU87,DB87,DI87,DP87,DW87,ED87,EK87,ER87,EY87,FF87,FM87,FT87),7))/3</f>
        <v>9</v>
      </c>
      <c r="Q87" s="596">
        <v>0.2</v>
      </c>
      <c r="R87" s="596">
        <v>0.6</v>
      </c>
      <c r="S87" s="596">
        <v>0.8</v>
      </c>
      <c r="T87" s="596">
        <v>1</v>
      </c>
      <c r="U87" s="596">
        <v>2.5</v>
      </c>
      <c r="V87" s="596">
        <v>5</v>
      </c>
      <c r="X87" s="592">
        <v>1</v>
      </c>
      <c r="Y87" s="592">
        <v>2</v>
      </c>
      <c r="Z87" s="592">
        <v>3</v>
      </c>
      <c r="AA87" s="592">
        <v>4</v>
      </c>
      <c r="AB87" s="592">
        <v>5</v>
      </c>
      <c r="AC87" s="592">
        <v>8</v>
      </c>
      <c r="AE87" s="38">
        <v>6</v>
      </c>
      <c r="AF87" s="38">
        <v>8</v>
      </c>
      <c r="AG87" s="38">
        <v>9</v>
      </c>
      <c r="AH87" s="38">
        <v>10</v>
      </c>
      <c r="AI87" s="38">
        <v>11</v>
      </c>
      <c r="AJ87" s="38">
        <v>12</v>
      </c>
      <c r="AL87" s="38">
        <v>2</v>
      </c>
      <c r="AM87" s="38">
        <v>4</v>
      </c>
      <c r="AN87" s="38">
        <v>6</v>
      </c>
      <c r="AO87" s="38">
        <v>10</v>
      </c>
      <c r="AP87" s="38">
        <v>10</v>
      </c>
      <c r="AQ87" s="38">
        <v>25</v>
      </c>
      <c r="AS87" s="38">
        <v>4</v>
      </c>
      <c r="AT87" s="38">
        <v>5</v>
      </c>
      <c r="AU87" s="38">
        <v>6</v>
      </c>
      <c r="AV87" s="38">
        <v>10</v>
      </c>
      <c r="AW87" s="38">
        <v>15</v>
      </c>
      <c r="AX87" s="38">
        <v>20</v>
      </c>
      <c r="AZ87" s="596">
        <v>1</v>
      </c>
      <c r="BA87" s="596">
        <v>2</v>
      </c>
      <c r="BB87" s="596">
        <v>3</v>
      </c>
      <c r="BC87" s="596">
        <v>4</v>
      </c>
      <c r="BD87" s="596">
        <v>6</v>
      </c>
      <c r="BE87" s="596">
        <v>8</v>
      </c>
      <c r="BG87" s="38">
        <v>3</v>
      </c>
      <c r="BH87" s="38">
        <v>5</v>
      </c>
      <c r="BI87" s="38">
        <v>6</v>
      </c>
      <c r="BJ87" s="38">
        <v>7</v>
      </c>
      <c r="BK87" s="38">
        <v>8</v>
      </c>
      <c r="BL87" s="38">
        <v>10</v>
      </c>
      <c r="BN87" s="146">
        <v>3</v>
      </c>
      <c r="BO87" s="146">
        <v>5</v>
      </c>
      <c r="BP87" s="146">
        <v>7</v>
      </c>
      <c r="BQ87" s="146">
        <v>10</v>
      </c>
      <c r="BR87" s="146">
        <v>15</v>
      </c>
      <c r="BS87" s="146">
        <v>20</v>
      </c>
      <c r="BU87" s="218">
        <v>3</v>
      </c>
      <c r="BV87" s="218">
        <v>5</v>
      </c>
      <c r="BW87" s="218">
        <v>6</v>
      </c>
      <c r="BX87" s="218">
        <v>10</v>
      </c>
      <c r="BY87" s="218">
        <v>12</v>
      </c>
      <c r="BZ87" s="218"/>
      <c r="CB87" s="238">
        <v>2.5</v>
      </c>
      <c r="CC87" s="238">
        <v>3</v>
      </c>
      <c r="CD87" s="238">
        <v>5</v>
      </c>
      <c r="CE87" s="238">
        <v>7</v>
      </c>
      <c r="CF87" s="238">
        <v>7</v>
      </c>
      <c r="CG87" s="238">
        <v>12</v>
      </c>
      <c r="CI87" s="298">
        <v>4</v>
      </c>
      <c r="CJ87" s="298">
        <v>5</v>
      </c>
      <c r="CK87" s="298">
        <v>10</v>
      </c>
      <c r="CL87" s="298">
        <v>14</v>
      </c>
      <c r="CM87" s="298">
        <v>20</v>
      </c>
      <c r="CN87" s="298">
        <v>30</v>
      </c>
      <c r="CP87" s="38">
        <v>1.5</v>
      </c>
      <c r="CQ87" s="38">
        <v>3</v>
      </c>
      <c r="CR87" s="38">
        <v>4.5</v>
      </c>
      <c r="CS87" s="38">
        <v>9.8000000000000007</v>
      </c>
      <c r="CT87" s="38">
        <v>15</v>
      </c>
      <c r="CU87" s="38">
        <v>22.5</v>
      </c>
      <c r="CW87" s="326">
        <v>1</v>
      </c>
      <c r="CX87" s="326">
        <v>1.5</v>
      </c>
      <c r="CY87" s="326">
        <v>2.5</v>
      </c>
      <c r="CZ87" s="324">
        <v>4</v>
      </c>
      <c r="DA87" s="324">
        <v>7</v>
      </c>
      <c r="DB87" s="324">
        <v>10</v>
      </c>
      <c r="DD87" s="336">
        <v>3</v>
      </c>
      <c r="DE87" s="336">
        <v>5</v>
      </c>
      <c r="DF87" s="336">
        <v>8</v>
      </c>
      <c r="DG87" s="336" t="s">
        <v>120</v>
      </c>
      <c r="DH87" s="336">
        <v>20</v>
      </c>
      <c r="DI87" s="336">
        <v>25</v>
      </c>
      <c r="DK87" s="38">
        <v>3.9930000000000012</v>
      </c>
      <c r="DL87" s="38">
        <v>6.7881000000000018</v>
      </c>
      <c r="DM87" s="38">
        <v>11.539770000000001</v>
      </c>
      <c r="DN87" s="38">
        <v>19.617609000000005</v>
      </c>
      <c r="DO87" s="38">
        <v>33.349935299999999</v>
      </c>
      <c r="DP87" s="38">
        <v>56.694890009999995</v>
      </c>
      <c r="DR87" s="401">
        <v>6</v>
      </c>
      <c r="DS87" s="401">
        <v>7.5</v>
      </c>
      <c r="DT87" s="401">
        <v>12</v>
      </c>
      <c r="DU87" s="401">
        <v>15</v>
      </c>
      <c r="DV87" s="401">
        <v>18</v>
      </c>
      <c r="DW87" s="401">
        <v>30</v>
      </c>
      <c r="DY87" s="413">
        <v>0.9</v>
      </c>
      <c r="DZ87" s="413">
        <v>1.3499999999999999</v>
      </c>
      <c r="EA87" s="413">
        <v>1.5750000000000002</v>
      </c>
      <c r="EB87" s="413">
        <v>2.0250000000000004</v>
      </c>
      <c r="EC87" s="413">
        <v>2.6999999999999997</v>
      </c>
      <c r="ED87" s="413">
        <v>9</v>
      </c>
      <c r="EF87" s="458">
        <v>1</v>
      </c>
      <c r="EG87" s="458">
        <v>2</v>
      </c>
      <c r="EH87" s="458">
        <v>3</v>
      </c>
      <c r="EI87" s="458">
        <v>4</v>
      </c>
      <c r="EJ87" s="458">
        <v>6</v>
      </c>
      <c r="EK87" s="458">
        <v>12</v>
      </c>
      <c r="EM87" s="597">
        <v>9</v>
      </c>
      <c r="EN87" s="597">
        <v>18</v>
      </c>
      <c r="EO87" s="597">
        <v>24</v>
      </c>
      <c r="EP87" s="597">
        <v>36</v>
      </c>
      <c r="EQ87" s="597">
        <v>51</v>
      </c>
      <c r="ER87" s="597">
        <v>75</v>
      </c>
      <c r="ET87" s="507">
        <v>1</v>
      </c>
      <c r="EU87" s="507">
        <v>1</v>
      </c>
      <c r="EV87" s="507">
        <v>1</v>
      </c>
      <c r="EW87" s="507">
        <v>2</v>
      </c>
      <c r="EX87" s="507">
        <v>4</v>
      </c>
      <c r="EY87" s="507">
        <v>6</v>
      </c>
      <c r="FA87" s="596">
        <v>2</v>
      </c>
      <c r="FB87" s="596">
        <v>3</v>
      </c>
      <c r="FC87" s="596">
        <v>5</v>
      </c>
      <c r="FD87" s="596">
        <v>7</v>
      </c>
      <c r="FE87" s="596">
        <v>10</v>
      </c>
      <c r="FF87" s="596">
        <v>15</v>
      </c>
      <c r="FH87" s="596">
        <v>1</v>
      </c>
      <c r="FI87" s="596">
        <v>1</v>
      </c>
      <c r="FJ87" s="596">
        <v>2</v>
      </c>
      <c r="FK87" s="596">
        <v>3</v>
      </c>
      <c r="FL87" s="596">
        <v>4</v>
      </c>
      <c r="FM87" s="596">
        <v>6</v>
      </c>
      <c r="FO87" s="597">
        <v>0.5</v>
      </c>
      <c r="FP87" s="597">
        <v>2</v>
      </c>
      <c r="FQ87" s="597">
        <v>6</v>
      </c>
      <c r="FR87" s="597">
        <v>15</v>
      </c>
      <c r="FS87" s="570"/>
      <c r="FT87" s="570"/>
    </row>
    <row r="88" spans="1:176" x14ac:dyDescent="0.3">
      <c r="A88" s="617"/>
      <c r="B88" s="2"/>
      <c r="C88" s="2"/>
      <c r="D88" s="2"/>
      <c r="E88" s="2"/>
      <c r="F88" s="2"/>
      <c r="G88" s="2"/>
      <c r="H88" s="2">
        <v>2</v>
      </c>
      <c r="J88" s="37">
        <f>(SMALL((Q88,X88,AE88,AL88,AS88,AZ88,BG88,BN88,BU88,CB88,CI88,CP88,CW88,DD88,DK88,DR88,DY88,EF88,EM88,ET88,FA88,FH88,FO88),5)+SMALL((Q88,X88,AE88,AL88,AS88,AZ88,BG88,BN88,BU88,CB88,CI88,CP88,CW88,DD88,DK88,DR88,DY88,EF88,EM88,ET88,FA88,FH88,FO88),6)+SMALL((Q88,X88,AE88,AL88,AS88,AZ88,BG88,BN88,BU88,CB88,CI88,CP88,CW88,DD88,DK88,DR88,DY88,EF88,EM88,ET88,FA88,FH88,FO88),7))/3</f>
        <v>1</v>
      </c>
      <c r="K88" s="37">
        <f>(SMALL((R88,Y88,AF88,AM88,AT88,BA88,BH88,BO88,BV88,CC88,CJ88,CQ88,CX88,DE88,DL88,DS88,DZ88,EG88,EN88,EU88,FB88,FI88,FP88),5)+SMALL((R88,Y88,AF88,AM88,AT88,BA88,BH88,BO88,BV88,CC88,CJ88,CQ88,CX88,DE88,DL88,DS88,DZ88,EG88,EN88,EU88,FB88,FI88,FP88),6)+SMALL((R88,Y88,AF88,AM88,AT88,BA88,BH88,BO88,BV88,CC88,CJ88,CQ88,CX88,DE88,DL88,DS88,DZ88,EG88,EN88,EU88,FB88,FI88,FP88),7))/3</f>
        <v>1.8333333333333333</v>
      </c>
      <c r="L88" s="37">
        <f>(SMALL((S88,Z88,AG88,AN88,AU88,BB88,BI88,BP88,BW88,CD88,CK88,CR88,CY88,DF88,DM88,DT88,EA88,EH88,EO88,EV88,FC88,FJ88,FQ88),5)+SMALL((S88,Z88,AG88,AN88,AU88,BB88,BI88,BP88,BW88,CD88,CK88,CR88,CY88,DF88,DM88,DT88,EA88,EH88,EO88,EV88,FC88,FJ88,FQ88),6)+SMALL((S88,Z88,AG88,AN88,AU88,BB88,BI88,BP88,BW88,CD88,CK88,CR88,CY88,DF88,DM88,DT88,EA88,EH88,EO88,EV88,FC88,FJ88,FQ88),7))/3</f>
        <v>2.8333333333333335</v>
      </c>
      <c r="M88" s="37">
        <f>(SMALL((T88,AA88,AH88,AO88,AV88,BC88,BJ88,BQ88,BX88,CE88,CL88,CS88,CZ88,DG88,DN88,DU88,EB88,EI88,EP88,EW88,FD88,FK88,FR88),5)+SMALL((T88,AA88,AH88,AO88,AV88,BC88,BJ88,BQ88,BX88,CE88,CL88,CS88,CZ88,DG88,DN88,DU88,EB88,EI88,EP88,EW88,FD88,FK88,FR88),6)+SMALL((T88,AA88,AH88,AO88,AV88,BC88,BJ88,BQ88,BX88,CE88,CL88,CS88,CZ88,DG88,DN88,DU88,EB88,EI88,EP88,EW88,FD88,FK88,FR88),7))/3</f>
        <v>4</v>
      </c>
      <c r="N88" s="37">
        <f>(SMALL((U88,AB88,AI88,AP88,AW88,BD88,BK88,BR88,BY88,CF88,CM88,CT88,DA88,DH88,DO88,DV88,EC88,EJ88,EQ88,EX88,FE88,FL88,FS88),5)+SMALL((U88,AB88,AI88,AP88,AW88,BD88,BK88,BR88,BY88,CF88,CM88,CT88,DA88,DH88,DO88,DV88,EC88,EJ88,EQ88,EX88,FE88,FL88,FS88),6)+SMALL((U88,AB88,AI88,AP88,AW88,BD88,BK88,BR88,BY88,CF88,CM88,CT88,DA88,DH88,DO88,DV88,EC88,EJ88,EQ88,EX88,FE88,FL88,FS88),7))/3</f>
        <v>6</v>
      </c>
      <c r="O88" s="37">
        <f>(SMALL((V88,AC88,AJ88,AQ88,AX88,BE88,BL88,BS88,BZ88,CG88,CN88,CU88,DB88,DI88,DP88,DW88,ED88,EK88,ER88,EY88,FF88,FM88,FT88),5)+SMALL((V88,AC88,AJ88,AQ88,AX88,BE88,BL88,BS88,BZ88,CG88,CN88,CU88,DB88,DI88,DP88,DW88,ED88,EK88,ER88,EY88,FF88,FM88,FT88),6)+SMALL((V88,AC88,AJ88,AQ88,AX88,BE88,BL88,BS88,BZ88,CG88,CN88,CU88,DB88,DI88,DP88,DW88,ED88,EK88,ER88,EY88,FF88,FM88,FT88),7))/3</f>
        <v>9.6666666666666661</v>
      </c>
      <c r="Q88" s="596">
        <v>0.2</v>
      </c>
      <c r="R88" s="596">
        <v>0.6</v>
      </c>
      <c r="S88" s="596">
        <v>0.8</v>
      </c>
      <c r="T88" s="596">
        <v>1</v>
      </c>
      <c r="U88" s="596">
        <v>2.5</v>
      </c>
      <c r="V88" s="596">
        <v>5</v>
      </c>
      <c r="X88" s="593">
        <v>1</v>
      </c>
      <c r="Y88" s="593">
        <v>2</v>
      </c>
      <c r="Z88" s="593">
        <v>3</v>
      </c>
      <c r="AA88" s="593">
        <v>4</v>
      </c>
      <c r="AB88" s="593">
        <v>5</v>
      </c>
      <c r="AC88" s="593">
        <v>8</v>
      </c>
      <c r="AE88" s="37">
        <v>5</v>
      </c>
      <c r="AF88" s="37">
        <v>7</v>
      </c>
      <c r="AG88" s="37">
        <v>8</v>
      </c>
      <c r="AH88" s="37">
        <v>9</v>
      </c>
      <c r="AI88" s="37">
        <v>10</v>
      </c>
      <c r="AJ88" s="37">
        <v>11</v>
      </c>
      <c r="AL88" s="37">
        <v>4</v>
      </c>
      <c r="AM88" s="37">
        <v>6</v>
      </c>
      <c r="AN88" s="37">
        <v>8</v>
      </c>
      <c r="AO88" s="37">
        <v>12</v>
      </c>
      <c r="AP88" s="37">
        <v>16</v>
      </c>
      <c r="AQ88" s="37">
        <v>30</v>
      </c>
      <c r="AS88" s="37">
        <v>7</v>
      </c>
      <c r="AT88" s="37">
        <v>9</v>
      </c>
      <c r="AU88" s="37">
        <v>12</v>
      </c>
      <c r="AV88" s="37">
        <v>15</v>
      </c>
      <c r="AW88" s="37">
        <v>20</v>
      </c>
      <c r="AX88" s="37">
        <v>25</v>
      </c>
      <c r="AZ88" s="596">
        <v>1</v>
      </c>
      <c r="BA88" s="596">
        <v>2</v>
      </c>
      <c r="BB88" s="596">
        <v>3</v>
      </c>
      <c r="BC88" s="596">
        <v>4</v>
      </c>
      <c r="BD88" s="596">
        <v>6</v>
      </c>
      <c r="BE88" s="596">
        <v>8</v>
      </c>
      <c r="BG88" s="37">
        <v>4</v>
      </c>
      <c r="BH88" s="37">
        <v>6</v>
      </c>
      <c r="BI88" s="37">
        <v>7</v>
      </c>
      <c r="BJ88" s="37">
        <v>8</v>
      </c>
      <c r="BK88" s="37">
        <v>10</v>
      </c>
      <c r="BL88" s="37">
        <v>12</v>
      </c>
      <c r="BN88" s="145">
        <v>3</v>
      </c>
      <c r="BO88" s="145">
        <v>5</v>
      </c>
      <c r="BP88" s="145">
        <v>7</v>
      </c>
      <c r="BQ88" s="145">
        <v>10</v>
      </c>
      <c r="BR88" s="145">
        <v>15</v>
      </c>
      <c r="BS88" s="145">
        <v>20</v>
      </c>
      <c r="BU88" s="217">
        <v>3</v>
      </c>
      <c r="BV88" s="217">
        <v>5</v>
      </c>
      <c r="BW88" s="217">
        <v>6</v>
      </c>
      <c r="BX88" s="217">
        <v>10</v>
      </c>
      <c r="BY88" s="217">
        <v>12</v>
      </c>
      <c r="BZ88" s="217"/>
      <c r="CB88" s="237">
        <v>2.5</v>
      </c>
      <c r="CC88" s="237">
        <v>3</v>
      </c>
      <c r="CD88" s="237">
        <v>5</v>
      </c>
      <c r="CE88" s="237">
        <v>7</v>
      </c>
      <c r="CF88" s="237">
        <v>7</v>
      </c>
      <c r="CG88" s="237">
        <v>12</v>
      </c>
      <c r="CI88" s="297">
        <v>6</v>
      </c>
      <c r="CJ88" s="297">
        <v>7</v>
      </c>
      <c r="CK88" s="297">
        <v>14</v>
      </c>
      <c r="CL88" s="297">
        <v>17</v>
      </c>
      <c r="CM88" s="297">
        <v>25</v>
      </c>
      <c r="CN88" s="297">
        <v>35</v>
      </c>
      <c r="CP88" s="37">
        <v>1.5</v>
      </c>
      <c r="CQ88" s="37">
        <v>3.8</v>
      </c>
      <c r="CR88" s="37">
        <v>6</v>
      </c>
      <c r="CS88" s="37">
        <v>12</v>
      </c>
      <c r="CT88" s="37">
        <v>22.5</v>
      </c>
      <c r="CU88" s="37">
        <v>37.5</v>
      </c>
      <c r="CW88" s="325">
        <v>1</v>
      </c>
      <c r="CX88" s="325">
        <v>1.5</v>
      </c>
      <c r="CY88" s="325">
        <v>2.5</v>
      </c>
      <c r="CZ88" s="323">
        <v>4</v>
      </c>
      <c r="DA88" s="323">
        <v>7</v>
      </c>
      <c r="DB88" s="323">
        <v>10</v>
      </c>
      <c r="DD88" s="335">
        <v>4</v>
      </c>
      <c r="DE88" s="335">
        <v>8</v>
      </c>
      <c r="DF88" s="335">
        <v>12</v>
      </c>
      <c r="DG88" s="335">
        <v>18</v>
      </c>
      <c r="DH88" s="335">
        <v>25</v>
      </c>
      <c r="DI88" s="335">
        <v>30</v>
      </c>
      <c r="DK88" s="37">
        <v>3.9930000000000012</v>
      </c>
      <c r="DL88" s="37">
        <v>6.7881000000000018</v>
      </c>
      <c r="DM88" s="37">
        <v>11.539770000000001</v>
      </c>
      <c r="DN88" s="37">
        <v>19.617609000000005</v>
      </c>
      <c r="DO88" s="37">
        <v>33.349935299999999</v>
      </c>
      <c r="DP88" s="37">
        <v>56.694890009999995</v>
      </c>
      <c r="DR88" s="400">
        <v>7.5</v>
      </c>
      <c r="DS88" s="400">
        <v>12</v>
      </c>
      <c r="DT88" s="400">
        <v>15</v>
      </c>
      <c r="DU88" s="400">
        <v>18</v>
      </c>
      <c r="DV88" s="400">
        <v>22.5</v>
      </c>
      <c r="DW88" s="400">
        <v>37.5</v>
      </c>
      <c r="DY88" s="413">
        <v>1</v>
      </c>
      <c r="DZ88" s="413">
        <v>1.5</v>
      </c>
      <c r="EA88" s="413">
        <v>2</v>
      </c>
      <c r="EB88" s="413">
        <v>3</v>
      </c>
      <c r="EC88" s="413">
        <v>5</v>
      </c>
      <c r="ED88" s="413">
        <v>12</v>
      </c>
      <c r="EF88" s="457">
        <v>1</v>
      </c>
      <c r="EG88" s="457">
        <v>2</v>
      </c>
      <c r="EH88" s="457">
        <v>4</v>
      </c>
      <c r="EI88" s="457">
        <v>6</v>
      </c>
      <c r="EJ88" s="457">
        <v>10</v>
      </c>
      <c r="EK88" s="457">
        <v>20</v>
      </c>
      <c r="EM88" s="597">
        <v>21</v>
      </c>
      <c r="EN88" s="597">
        <v>30</v>
      </c>
      <c r="EO88" s="597">
        <v>45</v>
      </c>
      <c r="EP88" s="597">
        <v>60</v>
      </c>
      <c r="EQ88" s="597">
        <v>90</v>
      </c>
      <c r="ER88" s="597">
        <v>120</v>
      </c>
      <c r="ET88" s="506">
        <v>1</v>
      </c>
      <c r="EU88" s="506">
        <v>1</v>
      </c>
      <c r="EV88" s="506">
        <v>1</v>
      </c>
      <c r="EW88" s="506">
        <v>2</v>
      </c>
      <c r="EX88" s="506">
        <v>4</v>
      </c>
      <c r="EY88" s="506">
        <v>7</v>
      </c>
      <c r="FA88" s="596">
        <v>2</v>
      </c>
      <c r="FB88" s="596">
        <v>3</v>
      </c>
      <c r="FC88" s="596">
        <v>5</v>
      </c>
      <c r="FD88" s="596">
        <v>7</v>
      </c>
      <c r="FE88" s="596">
        <v>10</v>
      </c>
      <c r="FF88" s="596">
        <v>15</v>
      </c>
      <c r="FH88" s="596">
        <v>1</v>
      </c>
      <c r="FI88" s="596">
        <v>1</v>
      </c>
      <c r="FJ88" s="596">
        <v>2</v>
      </c>
      <c r="FK88" s="596">
        <v>3</v>
      </c>
      <c r="FL88" s="596">
        <v>5</v>
      </c>
      <c r="FM88" s="596">
        <v>7</v>
      </c>
      <c r="FO88" s="597">
        <v>1</v>
      </c>
      <c r="FP88" s="597">
        <v>4</v>
      </c>
      <c r="FQ88" s="597">
        <v>10</v>
      </c>
      <c r="FR88" s="597">
        <v>25</v>
      </c>
      <c r="FS88" s="570"/>
      <c r="FT88" s="570"/>
    </row>
    <row r="89" spans="1:176" x14ac:dyDescent="0.3">
      <c r="A89" s="609" t="s">
        <v>25</v>
      </c>
      <c r="B89" s="3"/>
      <c r="C89" s="3"/>
      <c r="D89" s="3">
        <v>2</v>
      </c>
      <c r="E89" s="3"/>
      <c r="F89" s="3"/>
      <c r="G89" s="3"/>
      <c r="H89" s="3"/>
      <c r="J89" s="38">
        <f>(SMALL((Q89,X89,AE89,AL89,AS89,AZ89,BG89,BN89,BU89,CB89,CI89,CP89,CW89,DD89,DK89,DR89,DY89,EF89,EM89,ET89,FA89,FH89,FO89),5)+SMALL((Q89,X89,AE89,AL89,AS89,AZ89,BG89,BN89,BU89,CB89,CI89,CP89,CW89,DD89,DK89,DR89,DY89,EF89,EM89,ET89,FA89,FH89,FO89),6)+SMALL((Q89,X89,AE89,AL89,AS89,AZ89,BG89,BN89,BU89,CB89,CI89,CP89,CW89,DD89,DK89,DR89,DY89,EF89,EM89,ET89,FA89,FH89,FO89),7))/3</f>
        <v>0.8666666666666667</v>
      </c>
      <c r="K89" s="38">
        <f>(SMALL((R89,Y89,AF89,AM89,AT89,BA89,BH89,BO89,BV89,CC89,CJ89,CQ89,CX89,DE89,DL89,DS89,DZ89,EG89,EN89,EU89,FB89,FI89,FP89),5)+SMALL((R89,Y89,AF89,AM89,AT89,BA89,BH89,BO89,BV89,CC89,CJ89,CQ89,CX89,DE89,DL89,DS89,DZ89,EG89,EN89,EU89,FB89,FI89,FP89),6)+SMALL((R89,Y89,AF89,AM89,AT89,BA89,BH89,BO89,BV89,CC89,CJ89,CQ89,CX89,DE89,DL89,DS89,DZ89,EG89,EN89,EU89,FB89,FI89,FP89),7))/3</f>
        <v>1.1666666666666667</v>
      </c>
      <c r="L89" s="38">
        <f>(SMALL((S89,Z89,AG89,AN89,AU89,BB89,BI89,BP89,BW89,CD89,CK89,CR89,CY89,DF89,DM89,DT89,EA89,EH89,EO89,EV89,FC89,FJ89,FQ89),5)+SMALL((S89,Z89,AG89,AN89,AU89,BB89,BI89,BP89,BW89,CD89,CK89,CR89,CY89,DF89,DM89,DT89,EA89,EH89,EO89,EV89,FC89,FJ89,FQ89),6)+SMALL((S89,Z89,AG89,AN89,AU89,BB89,BI89,BP89,BW89,CD89,CK89,CR89,CY89,DF89,DM89,DT89,EA89,EH89,EO89,EV89,FC89,FJ89,FQ89),7))/3</f>
        <v>2.1666666666666665</v>
      </c>
      <c r="M89" s="38">
        <f>(SMALL((T89,AA89,AH89,AO89,AV89,BC89,BJ89,BQ89,BX89,CE89,CL89,CS89,CZ89,DG89,DN89,DU89,EB89,EI89,EP89,EW89,FD89,FK89,FR89),5)+SMALL((T89,AA89,AH89,AO89,AV89,BC89,BJ89,BQ89,BX89,CE89,CL89,CS89,CZ89,DG89,DN89,DU89,EB89,EI89,EP89,EW89,FD89,FK89,FR89),6)+SMALL((T89,AA89,AH89,AO89,AV89,BC89,BJ89,BQ89,BX89,CE89,CL89,CS89,CZ89,DG89,DN89,DU89,EB89,EI89,EP89,EW89,FD89,FK89,FR89),7))/3</f>
        <v>3.6666666666666665</v>
      </c>
      <c r="N89" s="38">
        <f>(SMALL((U89,AB89,AI89,AP89,AW89,BD89,BK89,BR89,BY89,CF89,CM89,CT89,DA89,DH89,DO89,DV89,EC89,EJ89,EQ89,EX89,FE89,FL89,FS89),5)+SMALL((U89,AB89,AI89,AP89,AW89,BD89,BK89,BR89,BY89,CF89,CM89,CT89,DA89,DH89,DO89,DV89,EC89,EJ89,EQ89,EX89,FE89,FL89,FS89),6)+SMALL((U89,AB89,AI89,AP89,AW89,BD89,BK89,BR89,BY89,CF89,CM89,CT89,DA89,DH89,DO89,DV89,EC89,EJ89,EQ89,EX89,FE89,FL89,FS89),7))/3</f>
        <v>5</v>
      </c>
      <c r="O89" s="38">
        <f>(SMALL((V89,AC89,AJ89,AQ89,AX89,BE89,BL89,BS89,BZ89,CG89,CN89,CU89,DB89,DI89,DP89,DW89,ED89,EK89,ER89,EY89,FF89,FM89,FT89),5)+SMALL((V89,AC89,AJ89,AQ89,AX89,BE89,BL89,BS89,BZ89,CG89,CN89,CU89,DB89,DI89,DP89,DW89,ED89,EK89,ER89,EY89,FF89,FM89,FT89),6)+SMALL((V89,AC89,AJ89,AQ89,AX89,BE89,BL89,BS89,BZ89,CG89,CN89,CU89,DB89,DI89,DP89,DW89,ED89,EK89,ER89,EY89,FF89,FM89,FT89),7))/3</f>
        <v>7</v>
      </c>
      <c r="Q89" s="596">
        <v>0.2</v>
      </c>
      <c r="R89" s="596">
        <v>0.6</v>
      </c>
      <c r="S89" s="596">
        <v>0.8</v>
      </c>
      <c r="T89" s="596">
        <v>1</v>
      </c>
      <c r="U89" s="596">
        <v>2.5</v>
      </c>
      <c r="V89" s="596">
        <v>5</v>
      </c>
      <c r="X89" s="592">
        <v>1</v>
      </c>
      <c r="Y89" s="592">
        <v>2</v>
      </c>
      <c r="Z89" s="592">
        <v>3</v>
      </c>
      <c r="AA89" s="592">
        <v>4</v>
      </c>
      <c r="AB89" s="592">
        <v>5</v>
      </c>
      <c r="AC89" s="592">
        <v>8</v>
      </c>
      <c r="AE89" s="38">
        <v>10</v>
      </c>
      <c r="AF89" s="38">
        <v>12</v>
      </c>
      <c r="AG89" s="38">
        <v>13</v>
      </c>
      <c r="AH89" s="38">
        <v>14</v>
      </c>
      <c r="AI89" s="38">
        <v>15</v>
      </c>
      <c r="AJ89" s="38">
        <v>16</v>
      </c>
      <c r="AL89" s="38">
        <v>1</v>
      </c>
      <c r="AM89" s="38">
        <v>2</v>
      </c>
      <c r="AN89" s="38">
        <v>3</v>
      </c>
      <c r="AO89" s="38">
        <v>5</v>
      </c>
      <c r="AP89" s="38">
        <v>6</v>
      </c>
      <c r="AQ89" s="38">
        <v>10</v>
      </c>
      <c r="AS89" s="38">
        <v>4</v>
      </c>
      <c r="AT89" s="38">
        <v>5</v>
      </c>
      <c r="AU89" s="38">
        <v>6</v>
      </c>
      <c r="AV89" s="38">
        <v>10</v>
      </c>
      <c r="AW89" s="38">
        <v>15</v>
      </c>
      <c r="AX89" s="38">
        <v>20</v>
      </c>
      <c r="AZ89" s="596">
        <v>1</v>
      </c>
      <c r="BA89" s="596">
        <v>2</v>
      </c>
      <c r="BB89" s="596">
        <v>3</v>
      </c>
      <c r="BC89" s="596">
        <v>4</v>
      </c>
      <c r="BD89" s="596">
        <v>6</v>
      </c>
      <c r="BE89" s="596">
        <v>8</v>
      </c>
      <c r="BG89" s="38">
        <v>2</v>
      </c>
      <c r="BH89" s="38">
        <v>3</v>
      </c>
      <c r="BI89" s="38">
        <v>4</v>
      </c>
      <c r="BJ89" s="38">
        <v>5</v>
      </c>
      <c r="BK89" s="38">
        <v>6</v>
      </c>
      <c r="BL89" s="38">
        <v>7</v>
      </c>
      <c r="BN89" s="146">
        <v>2</v>
      </c>
      <c r="BO89" s="146">
        <v>3</v>
      </c>
      <c r="BP89" s="146">
        <v>5</v>
      </c>
      <c r="BQ89" s="146">
        <v>10</v>
      </c>
      <c r="BR89" s="146">
        <v>15</v>
      </c>
      <c r="BS89" s="146">
        <v>15</v>
      </c>
      <c r="BU89" s="218">
        <v>3</v>
      </c>
      <c r="BV89" s="218">
        <v>5</v>
      </c>
      <c r="BW89" s="218">
        <v>6</v>
      </c>
      <c r="BX89" s="218">
        <v>10</v>
      </c>
      <c r="BY89" s="218">
        <v>12</v>
      </c>
      <c r="BZ89" s="218"/>
      <c r="CB89" s="238">
        <v>2.5</v>
      </c>
      <c r="CC89" s="238">
        <v>3</v>
      </c>
      <c r="CD89" s="238">
        <v>5</v>
      </c>
      <c r="CE89" s="238">
        <v>5</v>
      </c>
      <c r="CF89" s="238">
        <v>7</v>
      </c>
      <c r="CG89" s="238">
        <v>10</v>
      </c>
      <c r="CI89" s="298">
        <v>3</v>
      </c>
      <c r="CJ89" s="298">
        <v>4</v>
      </c>
      <c r="CK89" s="298">
        <v>6</v>
      </c>
      <c r="CL89" s="298">
        <v>8</v>
      </c>
      <c r="CM89" s="298">
        <v>12</v>
      </c>
      <c r="CN89" s="298">
        <v>15</v>
      </c>
      <c r="CP89" s="38">
        <v>0.6</v>
      </c>
      <c r="CQ89" s="38">
        <v>0.8</v>
      </c>
      <c r="CR89" s="38">
        <v>1.1000000000000001</v>
      </c>
      <c r="CS89" s="38">
        <v>2.2999999999999998</v>
      </c>
      <c r="CT89" s="38">
        <v>3.8</v>
      </c>
      <c r="CU89" s="38">
        <v>6</v>
      </c>
      <c r="CW89" s="326">
        <v>1</v>
      </c>
      <c r="CX89" s="326">
        <v>1.5</v>
      </c>
      <c r="CY89" s="326">
        <v>2.5</v>
      </c>
      <c r="CZ89" s="324">
        <v>4</v>
      </c>
      <c r="DA89" s="324">
        <v>7</v>
      </c>
      <c r="DB89" s="324">
        <v>10</v>
      </c>
      <c r="DD89" s="336">
        <v>2</v>
      </c>
      <c r="DE89" s="336">
        <v>3</v>
      </c>
      <c r="DF89" s="336">
        <v>6</v>
      </c>
      <c r="DG89" s="336">
        <v>10</v>
      </c>
      <c r="DH89" s="336">
        <v>16</v>
      </c>
      <c r="DI89" s="336">
        <v>20</v>
      </c>
      <c r="DK89" s="38">
        <v>3</v>
      </c>
      <c r="DL89" s="38">
        <v>5.0999999999999996</v>
      </c>
      <c r="DM89" s="38">
        <v>8.6699999999999982</v>
      </c>
      <c r="DN89" s="38">
        <v>14.738999999999997</v>
      </c>
      <c r="DO89" s="38">
        <v>25.056299999999993</v>
      </c>
      <c r="DP89" s="38">
        <v>42.59570999999999</v>
      </c>
      <c r="DR89" s="401">
        <v>6</v>
      </c>
      <c r="DS89" s="401">
        <v>7.5</v>
      </c>
      <c r="DT89" s="401">
        <v>12</v>
      </c>
      <c r="DU89" s="401">
        <v>15</v>
      </c>
      <c r="DV89" s="401">
        <v>22.5</v>
      </c>
      <c r="DW89" s="401">
        <v>30</v>
      </c>
      <c r="DY89" s="414">
        <v>0.5</v>
      </c>
      <c r="DZ89" s="414">
        <v>0.5</v>
      </c>
      <c r="EA89" s="414">
        <v>0.6</v>
      </c>
      <c r="EB89" s="414">
        <v>0.7</v>
      </c>
      <c r="EC89" s="414">
        <v>0.9</v>
      </c>
      <c r="ED89" s="414">
        <v>1.7</v>
      </c>
      <c r="EF89" s="458">
        <v>2</v>
      </c>
      <c r="EG89" s="458">
        <v>3</v>
      </c>
      <c r="EH89" s="458">
        <v>5</v>
      </c>
      <c r="EI89" s="458">
        <v>7</v>
      </c>
      <c r="EJ89" s="458">
        <v>10</v>
      </c>
      <c r="EK89" s="458">
        <v>15</v>
      </c>
      <c r="EM89" s="597">
        <v>2</v>
      </c>
      <c r="EN89" s="597">
        <v>6</v>
      </c>
      <c r="EO89" s="597">
        <v>10</v>
      </c>
      <c r="EP89" s="597">
        <v>14</v>
      </c>
      <c r="EQ89" s="597">
        <v>20</v>
      </c>
      <c r="ER89" s="597">
        <v>26</v>
      </c>
      <c r="ET89" s="507">
        <v>1</v>
      </c>
      <c r="EU89" s="507">
        <v>1</v>
      </c>
      <c r="EV89" s="507">
        <v>1</v>
      </c>
      <c r="EW89" s="507">
        <v>2</v>
      </c>
      <c r="EX89" s="507">
        <v>4</v>
      </c>
      <c r="EY89" s="507">
        <v>6</v>
      </c>
      <c r="FA89" s="596">
        <v>0.5</v>
      </c>
      <c r="FB89" s="596">
        <v>1</v>
      </c>
      <c r="FC89" s="596">
        <v>2</v>
      </c>
      <c r="FD89" s="596">
        <v>5</v>
      </c>
      <c r="FE89" s="596">
        <v>7</v>
      </c>
      <c r="FF89" s="596">
        <v>10</v>
      </c>
      <c r="FH89" s="596">
        <v>1</v>
      </c>
      <c r="FI89" s="596">
        <v>1</v>
      </c>
      <c r="FJ89" s="596">
        <v>2</v>
      </c>
      <c r="FK89" s="596">
        <v>3</v>
      </c>
      <c r="FL89" s="596">
        <v>4</v>
      </c>
      <c r="FM89" s="596">
        <v>6</v>
      </c>
      <c r="FO89" s="597">
        <v>0.5</v>
      </c>
      <c r="FP89" s="597">
        <v>1.5</v>
      </c>
      <c r="FQ89" s="597">
        <v>5</v>
      </c>
      <c r="FR89" s="597">
        <v>13</v>
      </c>
      <c r="FS89" s="570"/>
      <c r="FT89" s="570"/>
    </row>
    <row r="90" spans="1:176" x14ac:dyDescent="0.3">
      <c r="A90" s="610"/>
      <c r="B90" s="2"/>
      <c r="C90" s="2"/>
      <c r="D90" s="2"/>
      <c r="E90" s="2">
        <v>2</v>
      </c>
      <c r="F90" s="2"/>
      <c r="G90" s="2"/>
      <c r="H90" s="2"/>
      <c r="J90" s="37">
        <f>(SMALL((Q90,X90,AE90,AL90,AS90,AZ90,BG90,BN90,BU90,CB90,CI90,CP90,CW90,DD90,DK90,DR90,DY90,EF90,EM90,ET90,FA90,FH90,FO90),5)+SMALL((Q90,X90,AE90,AL90,AS90,AZ90,BG90,BN90,BU90,CB90,CI90,CP90,CW90,DD90,DK90,DR90,DY90,EF90,EM90,ET90,FA90,FH90,FO90),6)+SMALL((Q90,X90,AE90,AL90,AS90,AZ90,BG90,BN90,BU90,CB90,CI90,CP90,CW90,DD90,DK90,DR90,DY90,EF90,EM90,ET90,FA90,FH90,FO90),7))/3</f>
        <v>0.93333333333333324</v>
      </c>
      <c r="K90" s="37">
        <f>(SMALL((R90,Y90,AF90,AM90,AT90,BA90,BH90,BO90,BV90,CC90,CJ90,CQ90,CX90,DE90,DL90,DS90,DZ90,EG90,EN90,EU90,FB90,FI90,FP90),5)+SMALL((R90,Y90,AF90,AM90,AT90,BA90,BH90,BO90,BV90,CC90,CJ90,CQ90,CX90,DE90,DL90,DS90,DZ90,EG90,EN90,EU90,FB90,FI90,FP90),6)+SMALL((R90,Y90,AF90,AM90,AT90,BA90,BH90,BO90,BV90,CC90,CJ90,CQ90,CX90,DE90,DL90,DS90,DZ90,EG90,EN90,EU90,FB90,FI90,FP90),7))/3</f>
        <v>1.1666666666666667</v>
      </c>
      <c r="L90" s="37">
        <f>(SMALL((S90,Z90,AG90,AN90,AU90,BB90,BI90,BP90,BW90,CD90,CK90,CR90,CY90,DF90,DM90,DT90,EA90,EH90,EO90,EV90,FC90,FJ90,FQ90),5)+SMALL((S90,Z90,AG90,AN90,AU90,BB90,BI90,BP90,BW90,CD90,CK90,CR90,CY90,DF90,DM90,DT90,EA90,EH90,EO90,EV90,FC90,FJ90,FQ90),6)+SMALL((S90,Z90,AG90,AN90,AU90,BB90,BI90,BP90,BW90,CD90,CK90,CR90,CY90,DF90,DM90,DT90,EA90,EH90,EO90,EV90,FC90,FJ90,FQ90),7))/3</f>
        <v>2.1666666666666665</v>
      </c>
      <c r="M90" s="37">
        <f>(SMALL((T90,AA90,AH90,AO90,AV90,BC90,BJ90,BQ90,BX90,CE90,CL90,CS90,CZ90,DG90,DN90,DU90,EB90,EI90,EP90,EW90,FD90,FK90,FR90),5)+SMALL((T90,AA90,AH90,AO90,AV90,BC90,BJ90,BQ90,BX90,CE90,CL90,CS90,CZ90,DG90,DN90,DU90,EB90,EI90,EP90,EW90,FD90,FK90,FR90),6)+SMALL((T90,AA90,AH90,AO90,AV90,BC90,BJ90,BQ90,BX90,CE90,CL90,CS90,CZ90,DG90,DN90,DU90,EB90,EI90,EP90,EW90,FD90,FK90,FR90),7))/3</f>
        <v>3.6666666666666665</v>
      </c>
      <c r="N90" s="37">
        <f>(SMALL((U90,AB90,AI90,AP90,AW90,BD90,BK90,BR90,BY90,CF90,CM90,CT90,DA90,DH90,DO90,DV90,EC90,EJ90,EQ90,EX90,FE90,FL90,FS90),5)+SMALL((U90,AB90,AI90,AP90,AW90,BD90,BK90,BR90,BY90,CF90,CM90,CT90,DA90,DH90,DO90,DV90,EC90,EJ90,EQ90,EX90,FE90,FL90,FS90),6)+SMALL((U90,AB90,AI90,AP90,AW90,BD90,BK90,BR90,BY90,CF90,CM90,CT90,DA90,DH90,DO90,DV90,EC90,EJ90,EQ90,EX90,FE90,FL90,FS90),7))/3</f>
        <v>5.333333333333333</v>
      </c>
      <c r="O90" s="37">
        <f>(SMALL((V90,AC90,AJ90,AQ90,AX90,BE90,BL90,BS90,BZ90,CG90,CN90,CU90,DB90,DI90,DP90,DW90,ED90,EK90,ER90,EY90,FF90,FM90,FT90),5)+SMALL((V90,AC90,AJ90,AQ90,AX90,BE90,BL90,BS90,BZ90,CG90,CN90,CU90,DB90,DI90,DP90,DW90,ED90,EK90,ER90,EY90,FF90,FM90,FT90),6)+SMALL((V90,AC90,AJ90,AQ90,AX90,BE90,BL90,BS90,BZ90,CG90,CN90,CU90,DB90,DI90,DP90,DW90,ED90,EK90,ER90,EY90,FF90,FM90,FT90),7))/3</f>
        <v>7.666666666666667</v>
      </c>
      <c r="Q90" s="596">
        <v>0.2</v>
      </c>
      <c r="R90" s="596">
        <v>0.6</v>
      </c>
      <c r="S90" s="596">
        <v>0.8</v>
      </c>
      <c r="T90" s="596">
        <v>1</v>
      </c>
      <c r="U90" s="596">
        <v>2.5</v>
      </c>
      <c r="V90" s="596">
        <v>5</v>
      </c>
      <c r="X90" s="593">
        <v>1</v>
      </c>
      <c r="Y90" s="593">
        <v>2</v>
      </c>
      <c r="Z90" s="593">
        <v>3</v>
      </c>
      <c r="AA90" s="593">
        <v>4</v>
      </c>
      <c r="AB90" s="593">
        <v>5</v>
      </c>
      <c r="AC90" s="593">
        <v>8</v>
      </c>
      <c r="AE90" s="37">
        <v>8</v>
      </c>
      <c r="AF90" s="37">
        <v>10</v>
      </c>
      <c r="AG90" s="37">
        <v>11</v>
      </c>
      <c r="AH90" s="37">
        <v>12</v>
      </c>
      <c r="AI90" s="37">
        <v>13</v>
      </c>
      <c r="AJ90" s="37">
        <v>14</v>
      </c>
      <c r="AL90" s="37">
        <v>1</v>
      </c>
      <c r="AM90" s="37">
        <v>2</v>
      </c>
      <c r="AN90" s="37">
        <v>3</v>
      </c>
      <c r="AO90" s="37">
        <v>5</v>
      </c>
      <c r="AP90" s="37">
        <v>6</v>
      </c>
      <c r="AQ90" s="37">
        <v>10</v>
      </c>
      <c r="AS90" s="37">
        <v>4</v>
      </c>
      <c r="AT90" s="37">
        <v>5</v>
      </c>
      <c r="AU90" s="37">
        <v>6</v>
      </c>
      <c r="AV90" s="37">
        <v>10</v>
      </c>
      <c r="AW90" s="37">
        <v>15</v>
      </c>
      <c r="AX90" s="37">
        <v>20</v>
      </c>
      <c r="AZ90" s="596">
        <v>1</v>
      </c>
      <c r="BA90" s="596">
        <v>2</v>
      </c>
      <c r="BB90" s="596">
        <v>3</v>
      </c>
      <c r="BC90" s="596">
        <v>4</v>
      </c>
      <c r="BD90" s="596">
        <v>6</v>
      </c>
      <c r="BE90" s="596">
        <v>8</v>
      </c>
      <c r="BG90" s="37">
        <v>2</v>
      </c>
      <c r="BH90" s="37">
        <v>3</v>
      </c>
      <c r="BI90" s="37">
        <v>4</v>
      </c>
      <c r="BJ90" s="37">
        <v>5</v>
      </c>
      <c r="BK90" s="37">
        <v>6</v>
      </c>
      <c r="BL90" s="37">
        <v>7</v>
      </c>
      <c r="BN90" s="145">
        <v>2</v>
      </c>
      <c r="BO90" s="145">
        <v>3</v>
      </c>
      <c r="BP90" s="145">
        <v>5</v>
      </c>
      <c r="BQ90" s="145">
        <v>7</v>
      </c>
      <c r="BR90" s="145">
        <v>12</v>
      </c>
      <c r="BS90" s="145">
        <v>15</v>
      </c>
      <c r="BU90" s="217">
        <v>3</v>
      </c>
      <c r="BV90" s="217">
        <v>5</v>
      </c>
      <c r="BW90" s="217">
        <v>6</v>
      </c>
      <c r="BX90" s="217">
        <v>10</v>
      </c>
      <c r="BY90" s="217">
        <v>12</v>
      </c>
      <c r="BZ90" s="217"/>
      <c r="CB90" s="237">
        <v>2.5</v>
      </c>
      <c r="CC90" s="237">
        <v>3</v>
      </c>
      <c r="CD90" s="237">
        <v>5</v>
      </c>
      <c r="CE90" s="237">
        <v>5</v>
      </c>
      <c r="CF90" s="237">
        <v>7</v>
      </c>
      <c r="CG90" s="237">
        <v>10</v>
      </c>
      <c r="CI90" s="297">
        <v>3</v>
      </c>
      <c r="CJ90" s="297">
        <v>4</v>
      </c>
      <c r="CK90" s="297">
        <v>6</v>
      </c>
      <c r="CL90" s="297">
        <v>8</v>
      </c>
      <c r="CM90" s="297">
        <v>12</v>
      </c>
      <c r="CN90" s="297">
        <v>15</v>
      </c>
      <c r="CP90" s="37">
        <v>0.8</v>
      </c>
      <c r="CQ90" s="37">
        <v>1</v>
      </c>
      <c r="CR90" s="37">
        <v>1.5</v>
      </c>
      <c r="CS90" s="37">
        <v>3</v>
      </c>
      <c r="CT90" s="37">
        <v>5</v>
      </c>
      <c r="CU90" s="37">
        <v>8</v>
      </c>
      <c r="CW90" s="325">
        <v>1</v>
      </c>
      <c r="CX90" s="325">
        <v>1.5</v>
      </c>
      <c r="CY90" s="325">
        <v>2.5</v>
      </c>
      <c r="CZ90" s="323">
        <v>4</v>
      </c>
      <c r="DA90" s="323">
        <v>7</v>
      </c>
      <c r="DB90" s="323">
        <v>10</v>
      </c>
      <c r="DD90" s="335">
        <v>2</v>
      </c>
      <c r="DE90" s="335">
        <v>3</v>
      </c>
      <c r="DF90" s="335">
        <v>6</v>
      </c>
      <c r="DG90" s="335">
        <v>10</v>
      </c>
      <c r="DH90" s="335">
        <v>16</v>
      </c>
      <c r="DI90" s="335">
        <v>20</v>
      </c>
      <c r="DK90" s="37">
        <v>3.3000000000000003</v>
      </c>
      <c r="DL90" s="37">
        <v>5.61</v>
      </c>
      <c r="DM90" s="37">
        <v>9.536999999999999</v>
      </c>
      <c r="DN90" s="37">
        <v>16.212900000000001</v>
      </c>
      <c r="DO90" s="37">
        <v>27.561929999999997</v>
      </c>
      <c r="DP90" s="37">
        <v>46.855280999999991</v>
      </c>
      <c r="DR90" s="400">
        <v>6</v>
      </c>
      <c r="DS90" s="400">
        <v>7.5</v>
      </c>
      <c r="DT90" s="400">
        <v>12</v>
      </c>
      <c r="DU90" s="400">
        <v>15</v>
      </c>
      <c r="DV90" s="400">
        <v>22.5</v>
      </c>
      <c r="DW90" s="400">
        <v>30</v>
      </c>
      <c r="DY90" s="413">
        <v>0.6</v>
      </c>
      <c r="DZ90" s="413">
        <v>0.6</v>
      </c>
      <c r="EA90" s="413">
        <v>0.7</v>
      </c>
      <c r="EB90" s="413">
        <v>0.8</v>
      </c>
      <c r="EC90" s="413">
        <v>1</v>
      </c>
      <c r="ED90" s="413">
        <v>2</v>
      </c>
      <c r="EF90" s="457">
        <v>1</v>
      </c>
      <c r="EG90" s="457">
        <v>2</v>
      </c>
      <c r="EH90" s="457">
        <v>4</v>
      </c>
      <c r="EI90" s="457">
        <v>6</v>
      </c>
      <c r="EJ90" s="457">
        <v>9</v>
      </c>
      <c r="EK90" s="457">
        <v>12</v>
      </c>
      <c r="EM90" s="597">
        <v>2</v>
      </c>
      <c r="EN90" s="597">
        <v>6</v>
      </c>
      <c r="EO90" s="597">
        <v>10</v>
      </c>
      <c r="EP90" s="597">
        <v>14</v>
      </c>
      <c r="EQ90" s="597">
        <v>20</v>
      </c>
      <c r="ER90" s="597">
        <v>26</v>
      </c>
      <c r="ET90" s="506">
        <v>1</v>
      </c>
      <c r="EU90" s="506">
        <v>1</v>
      </c>
      <c r="EV90" s="506">
        <v>1</v>
      </c>
      <c r="EW90" s="506">
        <v>2</v>
      </c>
      <c r="EX90" s="506">
        <v>4</v>
      </c>
      <c r="EY90" s="506">
        <v>6</v>
      </c>
      <c r="FA90" s="596">
        <v>0.5</v>
      </c>
      <c r="FB90" s="596">
        <v>1</v>
      </c>
      <c r="FC90" s="596">
        <v>2</v>
      </c>
      <c r="FD90" s="596">
        <v>5</v>
      </c>
      <c r="FE90" s="596">
        <v>7</v>
      </c>
      <c r="FF90" s="596">
        <v>10</v>
      </c>
      <c r="FH90" s="596">
        <v>1</v>
      </c>
      <c r="FI90" s="596">
        <v>1</v>
      </c>
      <c r="FJ90" s="596">
        <v>2</v>
      </c>
      <c r="FK90" s="596">
        <v>3</v>
      </c>
      <c r="FL90" s="596">
        <v>4</v>
      </c>
      <c r="FM90" s="596">
        <v>6</v>
      </c>
      <c r="FO90" s="597">
        <v>0.5</v>
      </c>
      <c r="FP90" s="597">
        <v>1.5</v>
      </c>
      <c r="FQ90" s="597">
        <v>5</v>
      </c>
      <c r="FR90" s="597">
        <v>13</v>
      </c>
      <c r="FS90" s="570"/>
      <c r="FT90" s="570"/>
    </row>
    <row r="91" spans="1:176" x14ac:dyDescent="0.3">
      <c r="A91" s="616"/>
      <c r="B91" s="3"/>
      <c r="C91" s="3"/>
      <c r="D91" s="3"/>
      <c r="E91" s="3"/>
      <c r="F91" s="3">
        <v>2</v>
      </c>
      <c r="G91" s="3"/>
      <c r="H91" s="3"/>
      <c r="J91" s="38">
        <f>(SMALL((Q91,X91,AE91,AL91,AS91,AZ91,BG91,BN91,BU91,CB91,CI91,CP91,CW91,DD91,DK91,DR91,DY91,EF91,EM91,ET91,FA91,FH91,FO91),5)+SMALL((Q91,X91,AE91,AL91,AS91,AZ91,BG91,BN91,BU91,CB91,CI91,CP91,CW91,DD91,DK91,DR91,DY91,EF91,EM91,ET91,FA91,FH91,FO91),6)+SMALL((Q91,X91,AE91,AL91,AS91,AZ91,BG91,BN91,BU91,CB91,CI91,CP91,CW91,DD91,DK91,DR91,DY91,EF91,EM91,ET91,FA91,FH91,FO91),7))/3</f>
        <v>1</v>
      </c>
      <c r="K91" s="38">
        <f>(SMALL((R91,Y91,AF91,AM91,AT91,BA91,BH91,BO91,BV91,CC91,CJ91,CQ91,CX91,DE91,DL91,DS91,DZ91,EG91,EN91,EU91,FB91,FI91,FP91),5)+SMALL((R91,Y91,AF91,AM91,AT91,BA91,BH91,BO91,BV91,CC91,CJ91,CQ91,CX91,DE91,DL91,DS91,DZ91,EG91,EN91,EU91,FB91,FI91,FP91),6)+SMALL((R91,Y91,AF91,AM91,AT91,BA91,BH91,BO91,BV91,CC91,CJ91,CQ91,CX91,DE91,DL91,DS91,DZ91,EG91,EN91,EU91,FB91,FI91,FP91),7))/3</f>
        <v>1.3333333333333333</v>
      </c>
      <c r="L91" s="38">
        <f>(SMALL((S91,Z91,AG91,AN91,AU91,BB91,BI91,BP91,BW91,CD91,CK91,CR91,CY91,DF91,DM91,DT91,EA91,EH91,EO91,EV91,FC91,FJ91,FQ91),5)+SMALL((S91,Z91,AG91,AN91,AU91,BB91,BI91,BP91,BW91,CD91,CK91,CR91,CY91,DF91,DM91,DT91,EA91,EH91,EO91,EV91,FC91,FJ91,FQ91),6)+SMALL((S91,Z91,AG91,AN91,AU91,BB91,BI91,BP91,BW91,CD91,CK91,CR91,CY91,DF91,DM91,DT91,EA91,EH91,EO91,EV91,FC91,FJ91,FQ91),7))/3</f>
        <v>2.1666666666666665</v>
      </c>
      <c r="M91" s="38">
        <f>(SMALL((T91,AA91,AH91,AO91,AV91,BC91,BJ91,BQ91,BX91,CE91,CL91,CS91,CZ91,DG91,DN91,DU91,EB91,EI91,EP91,EW91,FD91,FK91,FR91),5)+SMALL((T91,AA91,AH91,AO91,AV91,BC91,BJ91,BQ91,BX91,CE91,CL91,CS91,CZ91,DG91,DN91,DU91,EB91,EI91,EP91,EW91,FD91,FK91,FR91),6)+SMALL((T91,AA91,AH91,AO91,AV91,BC91,BJ91,BQ91,BX91,CE91,CL91,CS91,CZ91,DG91,DN91,DU91,EB91,EI91,EP91,EW91,FD91,FK91,FR91),7))/3</f>
        <v>4</v>
      </c>
      <c r="N91" s="38">
        <f>(SMALL((U91,AB91,AI91,AP91,AW91,BD91,BK91,BR91,BY91,CF91,CM91,CT91,DA91,DH91,DO91,DV91,EC91,EJ91,EQ91,EX91,FE91,FL91,FS91),5)+SMALL((U91,AB91,AI91,AP91,AW91,BD91,BK91,BR91,BY91,CF91,CM91,CT91,DA91,DH91,DO91,DV91,EC91,EJ91,EQ91,EX91,FE91,FL91,FS91),6)+SMALL((U91,AB91,AI91,AP91,AW91,BD91,BK91,BR91,BY91,CF91,CM91,CT91,DA91,DH91,DO91,DV91,EC91,EJ91,EQ91,EX91,FE91,FL91,FS91),7))/3</f>
        <v>5.666666666666667</v>
      </c>
      <c r="O91" s="38">
        <f>(SMALL((V91,AC91,AJ91,AQ91,AX91,BE91,BL91,BS91,BZ91,CG91,CN91,CU91,DB91,DI91,DP91,DW91,ED91,EK91,ER91,EY91,FF91,FM91,FT91),5)+SMALL((V91,AC91,AJ91,AQ91,AX91,BE91,BL91,BS91,BZ91,CG91,CN91,CU91,DB91,DI91,DP91,DW91,ED91,EK91,ER91,EY91,FF91,FM91,FT91),6)+SMALL((V91,AC91,AJ91,AQ91,AX91,BE91,BL91,BS91,BZ91,CG91,CN91,CU91,DB91,DI91,DP91,DW91,ED91,EK91,ER91,EY91,FF91,FM91,FT91),7))/3</f>
        <v>8</v>
      </c>
      <c r="Q91" s="596">
        <v>0.2</v>
      </c>
      <c r="R91" s="596">
        <v>0.6</v>
      </c>
      <c r="S91" s="596">
        <v>0.8</v>
      </c>
      <c r="T91" s="596">
        <v>1</v>
      </c>
      <c r="U91" s="596">
        <v>2.5</v>
      </c>
      <c r="V91" s="596">
        <v>5</v>
      </c>
      <c r="X91" s="592">
        <v>1</v>
      </c>
      <c r="Y91" s="592">
        <v>2</v>
      </c>
      <c r="Z91" s="592">
        <v>3</v>
      </c>
      <c r="AA91" s="592">
        <v>4</v>
      </c>
      <c r="AB91" s="592">
        <v>5</v>
      </c>
      <c r="AC91" s="592">
        <v>8</v>
      </c>
      <c r="AE91" s="38">
        <v>7</v>
      </c>
      <c r="AF91" s="38">
        <v>9</v>
      </c>
      <c r="AG91" s="38">
        <v>10</v>
      </c>
      <c r="AH91" s="38">
        <v>11</v>
      </c>
      <c r="AI91" s="38">
        <v>12</v>
      </c>
      <c r="AJ91" s="38">
        <v>13</v>
      </c>
      <c r="AL91" s="38">
        <v>1</v>
      </c>
      <c r="AM91" s="38">
        <v>2</v>
      </c>
      <c r="AN91" s="38">
        <v>4</v>
      </c>
      <c r="AO91" s="38">
        <v>6</v>
      </c>
      <c r="AP91" s="38">
        <v>8</v>
      </c>
      <c r="AQ91" s="38">
        <v>12</v>
      </c>
      <c r="AS91" s="38">
        <v>4</v>
      </c>
      <c r="AT91" s="38">
        <v>5</v>
      </c>
      <c r="AU91" s="38">
        <v>6</v>
      </c>
      <c r="AV91" s="38">
        <v>10</v>
      </c>
      <c r="AW91" s="38">
        <v>15</v>
      </c>
      <c r="AX91" s="38">
        <v>20</v>
      </c>
      <c r="AZ91" s="596">
        <v>1</v>
      </c>
      <c r="BA91" s="596">
        <v>2</v>
      </c>
      <c r="BB91" s="596">
        <v>3</v>
      </c>
      <c r="BC91" s="596">
        <v>4</v>
      </c>
      <c r="BD91" s="596">
        <v>6</v>
      </c>
      <c r="BE91" s="596">
        <v>8</v>
      </c>
      <c r="BG91" s="38">
        <v>3</v>
      </c>
      <c r="BH91" s="38">
        <v>5</v>
      </c>
      <c r="BI91" s="38">
        <v>6</v>
      </c>
      <c r="BJ91" s="38">
        <v>7</v>
      </c>
      <c r="BK91" s="38">
        <v>8</v>
      </c>
      <c r="BL91" s="38">
        <v>8</v>
      </c>
      <c r="BN91" s="146">
        <v>2</v>
      </c>
      <c r="BO91" s="146">
        <v>3</v>
      </c>
      <c r="BP91" s="146">
        <v>5</v>
      </c>
      <c r="BQ91" s="146">
        <v>7</v>
      </c>
      <c r="BR91" s="146">
        <v>12</v>
      </c>
      <c r="BS91" s="146">
        <v>15</v>
      </c>
      <c r="BU91" s="218">
        <v>3</v>
      </c>
      <c r="BV91" s="218">
        <v>5</v>
      </c>
      <c r="BW91" s="218">
        <v>6</v>
      </c>
      <c r="BX91" s="218">
        <v>10</v>
      </c>
      <c r="BY91" s="218">
        <v>12</v>
      </c>
      <c r="BZ91" s="218"/>
      <c r="CB91" s="238">
        <v>2.5</v>
      </c>
      <c r="CC91" s="238">
        <v>3</v>
      </c>
      <c r="CD91" s="238">
        <v>5</v>
      </c>
      <c r="CE91" s="238">
        <v>5</v>
      </c>
      <c r="CF91" s="238">
        <v>7</v>
      </c>
      <c r="CG91" s="238">
        <v>10</v>
      </c>
      <c r="CI91" s="298">
        <v>3</v>
      </c>
      <c r="CJ91" s="298">
        <v>4</v>
      </c>
      <c r="CK91" s="298">
        <v>7</v>
      </c>
      <c r="CL91" s="298">
        <v>10</v>
      </c>
      <c r="CM91" s="298">
        <v>15</v>
      </c>
      <c r="CN91" s="298">
        <v>20</v>
      </c>
      <c r="CP91" s="38">
        <v>1</v>
      </c>
      <c r="CQ91" s="38">
        <v>1.5</v>
      </c>
      <c r="CR91" s="38">
        <v>2</v>
      </c>
      <c r="CS91" s="38">
        <v>5</v>
      </c>
      <c r="CT91" s="38">
        <v>8</v>
      </c>
      <c r="CU91" s="38">
        <v>10</v>
      </c>
      <c r="CW91" s="326">
        <v>1</v>
      </c>
      <c r="CX91" s="326">
        <v>1.5</v>
      </c>
      <c r="CY91" s="326">
        <v>2.5</v>
      </c>
      <c r="CZ91" s="324">
        <v>4</v>
      </c>
      <c r="DA91" s="324">
        <v>7</v>
      </c>
      <c r="DB91" s="324">
        <v>10</v>
      </c>
      <c r="DD91" s="336">
        <v>3</v>
      </c>
      <c r="DE91" s="336">
        <v>5</v>
      </c>
      <c r="DF91" s="336">
        <v>8</v>
      </c>
      <c r="DG91" s="336" t="s">
        <v>120</v>
      </c>
      <c r="DH91" s="336">
        <v>20</v>
      </c>
      <c r="DI91" s="336">
        <v>25</v>
      </c>
      <c r="DK91" s="38">
        <v>3.6300000000000008</v>
      </c>
      <c r="DL91" s="38">
        <v>6.1710000000000012</v>
      </c>
      <c r="DM91" s="38">
        <v>10.4907</v>
      </c>
      <c r="DN91" s="38">
        <v>17.834190000000003</v>
      </c>
      <c r="DO91" s="38">
        <v>30.318123</v>
      </c>
      <c r="DP91" s="38">
        <v>51.54080909999999</v>
      </c>
      <c r="DR91" s="401">
        <v>7.5</v>
      </c>
      <c r="DS91" s="401">
        <v>12</v>
      </c>
      <c r="DT91" s="401">
        <v>15</v>
      </c>
      <c r="DU91" s="401">
        <v>22.5</v>
      </c>
      <c r="DV91" s="401">
        <v>30</v>
      </c>
      <c r="DW91" s="401">
        <v>37.5</v>
      </c>
      <c r="DY91" s="414">
        <v>0.6</v>
      </c>
      <c r="DZ91" s="414">
        <v>0.6</v>
      </c>
      <c r="EA91" s="414">
        <v>0.7</v>
      </c>
      <c r="EB91" s="414">
        <v>0.8</v>
      </c>
      <c r="EC91" s="414">
        <v>1.1000000000000001</v>
      </c>
      <c r="ED91" s="414">
        <v>2.5</v>
      </c>
      <c r="EF91" s="458">
        <v>1</v>
      </c>
      <c r="EG91" s="458">
        <v>2</v>
      </c>
      <c r="EH91" s="458">
        <v>3</v>
      </c>
      <c r="EI91" s="458">
        <v>4</v>
      </c>
      <c r="EJ91" s="458">
        <v>6</v>
      </c>
      <c r="EK91" s="458">
        <v>12</v>
      </c>
      <c r="EM91" s="597">
        <v>4</v>
      </c>
      <c r="EN91" s="597">
        <v>10</v>
      </c>
      <c r="EO91" s="597">
        <v>14</v>
      </c>
      <c r="EP91" s="597">
        <v>20</v>
      </c>
      <c r="EQ91" s="597">
        <v>30</v>
      </c>
      <c r="ER91" s="597">
        <v>34</v>
      </c>
      <c r="ET91" s="507">
        <v>1</v>
      </c>
      <c r="EU91" s="507">
        <v>1</v>
      </c>
      <c r="EV91" s="507">
        <v>1</v>
      </c>
      <c r="EW91" s="507">
        <v>2</v>
      </c>
      <c r="EX91" s="507">
        <v>4</v>
      </c>
      <c r="EY91" s="507">
        <v>6</v>
      </c>
      <c r="FA91" s="596">
        <v>0.5</v>
      </c>
      <c r="FB91" s="596">
        <v>1</v>
      </c>
      <c r="FC91" s="596">
        <v>2</v>
      </c>
      <c r="FD91" s="596">
        <v>5</v>
      </c>
      <c r="FE91" s="596">
        <v>7</v>
      </c>
      <c r="FF91" s="596">
        <v>10</v>
      </c>
      <c r="FH91" s="596">
        <v>1</v>
      </c>
      <c r="FI91" s="596">
        <v>1</v>
      </c>
      <c r="FJ91" s="596">
        <v>2</v>
      </c>
      <c r="FK91" s="596">
        <v>3</v>
      </c>
      <c r="FL91" s="596">
        <v>4</v>
      </c>
      <c r="FM91" s="596">
        <v>6</v>
      </c>
      <c r="FO91" s="597">
        <v>0.5</v>
      </c>
      <c r="FP91" s="597">
        <v>1.5</v>
      </c>
      <c r="FQ91" s="597">
        <v>5</v>
      </c>
      <c r="FR91" s="597">
        <v>13</v>
      </c>
      <c r="FS91" s="570"/>
      <c r="FT91" s="570"/>
    </row>
    <row r="92" spans="1:176" x14ac:dyDescent="0.3">
      <c r="A92" s="616"/>
      <c r="B92" s="2"/>
      <c r="C92" s="2"/>
      <c r="D92" s="2"/>
      <c r="E92" s="2"/>
      <c r="F92" s="2"/>
      <c r="G92" s="2">
        <v>2</v>
      </c>
      <c r="H92" s="2"/>
      <c r="J92" s="37">
        <f>(SMALL((Q92,X92,AE92,AL92,AS92,AZ92,BG92,BN92,BU92,CB92,CI92,CP92,CW92,DD92,DK92,DR92,DY92,EF92,EM92,ET92,FA92,FH92,FO92),5)+SMALL((Q92,X92,AE92,AL92,AS92,AZ92,BG92,BN92,BU92,CB92,CI92,CP92,CW92,DD92,DK92,DR92,DY92,EF92,EM92,ET92,FA92,FH92,FO92),6)+SMALL((Q92,X92,AE92,AL92,AS92,AZ92,BG92,BN92,BU92,CB92,CI92,CP92,CW92,DD92,DK92,DR92,DY92,EF92,EM92,ET92,FA92,FH92,FO92),7))/3</f>
        <v>1</v>
      </c>
      <c r="K92" s="37">
        <f>(SMALL((R92,Y92,AF92,AM92,AT92,BA92,BH92,BO92,BV92,CC92,CJ92,CQ92,CX92,DE92,DL92,DS92,DZ92,EG92,EN92,EU92,FB92,FI92,FP92),5)+SMALL((R92,Y92,AF92,AM92,AT92,BA92,BH92,BO92,BV92,CC92,CJ92,CQ92,CX92,DE92,DL92,DS92,DZ92,EG92,EN92,EU92,FB92,FI92,FP92),6)+SMALL((R92,Y92,AF92,AM92,AT92,BA92,BH92,BO92,BV92,CC92,CJ92,CQ92,CX92,DE92,DL92,DS92,DZ92,EG92,EN92,EU92,FB92,FI92,FP92),7))/3</f>
        <v>1.6666666666666667</v>
      </c>
      <c r="L92" s="37">
        <f>(SMALL((S92,Z92,AG92,AN92,AU92,BB92,BI92,BP92,BW92,CD92,CK92,CR92,CY92,DF92,DM92,DT92,EA92,EH92,EO92,EV92,FC92,FJ92,FQ92),5)+SMALL((S92,Z92,AG92,AN92,AU92,BB92,BI92,BP92,BW92,CD92,CK92,CR92,CY92,DF92,DM92,DT92,EA92,EH92,EO92,EV92,FC92,FJ92,FQ92),6)+SMALL((S92,Z92,AG92,AN92,AU92,BB92,BI92,BP92,BW92,CD92,CK92,CR92,CY92,DF92,DM92,DT92,EA92,EH92,EO92,EV92,FC92,FJ92,FQ92),7))/3</f>
        <v>2.8333333333333335</v>
      </c>
      <c r="M92" s="37">
        <f>(SMALL((T92,AA92,AH92,AO92,AV92,BC92,BJ92,BQ92,BX92,CE92,CL92,CS92,CZ92,DG92,DN92,DU92,EB92,EI92,EP92,EW92,FD92,FK92,FR92),5)+SMALL((T92,AA92,AH92,AO92,AV92,BC92,BJ92,BQ92,BX92,CE92,CL92,CS92,CZ92,DG92,DN92,DU92,EB92,EI92,EP92,EW92,FD92,FK92,FR92),6)+SMALL((T92,AA92,AH92,AO92,AV92,BC92,BJ92,BQ92,BX92,CE92,CL92,CS92,CZ92,DG92,DN92,DU92,EB92,EI92,EP92,EW92,FD92,FK92,FR92),7))/3</f>
        <v>4</v>
      </c>
      <c r="N92" s="37">
        <f>(SMALL((U92,AB92,AI92,AP92,AW92,BD92,BK92,BR92,BY92,CF92,CM92,CT92,DA92,DH92,DO92,DV92,EC92,EJ92,EQ92,EX92,FE92,FL92,FS92),5)+SMALL((U92,AB92,AI92,AP92,AW92,BD92,BK92,BR92,BY92,CF92,CM92,CT92,DA92,DH92,DO92,DV92,EC92,EJ92,EQ92,EX92,FE92,FL92,FS92),6)+SMALL((U92,AB92,AI92,AP92,AW92,BD92,BK92,BR92,BY92,CF92,CM92,CT92,DA92,DH92,DO92,DV92,EC92,EJ92,EQ92,EX92,FE92,FL92,FS92),7))/3</f>
        <v>5.666666666666667</v>
      </c>
      <c r="O92" s="37">
        <f>(SMALL((V92,AC92,AJ92,AQ92,AX92,BE92,BL92,BS92,BZ92,CG92,CN92,CU92,DB92,DI92,DP92,DW92,ED92,EK92,ER92,EY92,FF92,FM92,FT92),5)+SMALL((V92,AC92,AJ92,AQ92,AX92,BE92,BL92,BS92,BZ92,CG92,CN92,CU92,DB92,DI92,DP92,DW92,ED92,EK92,ER92,EY92,FF92,FM92,FT92),6)+SMALL((V92,AC92,AJ92,AQ92,AX92,BE92,BL92,BS92,BZ92,CG92,CN92,CU92,DB92,DI92,DP92,DW92,ED92,EK92,ER92,EY92,FF92,FM92,FT92),7))/3</f>
        <v>8.6666666666666661</v>
      </c>
      <c r="Q92" s="596">
        <v>0.2</v>
      </c>
      <c r="R92" s="596">
        <v>0.6</v>
      </c>
      <c r="S92" s="596">
        <v>0.8</v>
      </c>
      <c r="T92" s="596">
        <v>1</v>
      </c>
      <c r="U92" s="596">
        <v>2.5</v>
      </c>
      <c r="V92" s="596">
        <v>5</v>
      </c>
      <c r="X92" s="593">
        <v>1</v>
      </c>
      <c r="Y92" s="593">
        <v>2</v>
      </c>
      <c r="Z92" s="593">
        <v>3</v>
      </c>
      <c r="AA92" s="593">
        <v>4</v>
      </c>
      <c r="AB92" s="593">
        <v>5</v>
      </c>
      <c r="AC92" s="593">
        <v>8</v>
      </c>
      <c r="AE92" s="37">
        <v>6</v>
      </c>
      <c r="AF92" s="37">
        <v>8</v>
      </c>
      <c r="AG92" s="37">
        <v>9</v>
      </c>
      <c r="AH92" s="37">
        <v>10</v>
      </c>
      <c r="AI92" s="37">
        <v>11</v>
      </c>
      <c r="AJ92" s="37">
        <v>12</v>
      </c>
      <c r="AL92" s="37">
        <v>2</v>
      </c>
      <c r="AM92" s="37">
        <v>3</v>
      </c>
      <c r="AN92" s="37">
        <v>5</v>
      </c>
      <c r="AO92" s="37">
        <v>8</v>
      </c>
      <c r="AP92" s="37">
        <v>10</v>
      </c>
      <c r="AQ92" s="37">
        <v>20</v>
      </c>
      <c r="AS92" s="37">
        <v>4</v>
      </c>
      <c r="AT92" s="37">
        <v>5</v>
      </c>
      <c r="AU92" s="37">
        <v>6</v>
      </c>
      <c r="AV92" s="37">
        <v>10</v>
      </c>
      <c r="AW92" s="37">
        <v>15</v>
      </c>
      <c r="AX92" s="37">
        <v>20</v>
      </c>
      <c r="AZ92" s="596">
        <v>1</v>
      </c>
      <c r="BA92" s="596">
        <v>2</v>
      </c>
      <c r="BB92" s="596">
        <v>3</v>
      </c>
      <c r="BC92" s="596">
        <v>4</v>
      </c>
      <c r="BD92" s="596">
        <v>6</v>
      </c>
      <c r="BE92" s="596">
        <v>8</v>
      </c>
      <c r="BG92" s="37">
        <v>3</v>
      </c>
      <c r="BH92" s="37">
        <v>5</v>
      </c>
      <c r="BI92" s="37">
        <v>6</v>
      </c>
      <c r="BJ92" s="37">
        <v>7</v>
      </c>
      <c r="BK92" s="37">
        <v>8</v>
      </c>
      <c r="BL92" s="37">
        <v>10</v>
      </c>
      <c r="BN92" s="145">
        <v>2</v>
      </c>
      <c r="BO92" s="145">
        <v>3</v>
      </c>
      <c r="BP92" s="145">
        <v>5</v>
      </c>
      <c r="BQ92" s="145">
        <v>7</v>
      </c>
      <c r="BR92" s="145">
        <v>12</v>
      </c>
      <c r="BS92" s="145">
        <v>15</v>
      </c>
      <c r="BU92" s="217">
        <v>3</v>
      </c>
      <c r="BV92" s="217">
        <v>5</v>
      </c>
      <c r="BW92" s="217">
        <v>6</v>
      </c>
      <c r="BX92" s="217">
        <v>10</v>
      </c>
      <c r="BY92" s="217">
        <v>12</v>
      </c>
      <c r="BZ92" s="217"/>
      <c r="CB92" s="237">
        <v>2.5</v>
      </c>
      <c r="CC92" s="237">
        <v>3</v>
      </c>
      <c r="CD92" s="237">
        <v>5</v>
      </c>
      <c r="CE92" s="237">
        <v>5</v>
      </c>
      <c r="CF92" s="237">
        <v>7</v>
      </c>
      <c r="CG92" s="237">
        <v>12</v>
      </c>
      <c r="CI92" s="297">
        <v>3</v>
      </c>
      <c r="CJ92" s="297">
        <v>4</v>
      </c>
      <c r="CK92" s="297">
        <v>8</v>
      </c>
      <c r="CL92" s="297">
        <v>12</v>
      </c>
      <c r="CM92" s="297">
        <v>20</v>
      </c>
      <c r="CN92" s="297">
        <v>30</v>
      </c>
      <c r="CP92" s="37">
        <v>1</v>
      </c>
      <c r="CQ92" s="37">
        <v>2</v>
      </c>
      <c r="CR92" s="37">
        <v>3</v>
      </c>
      <c r="CS92" s="37">
        <v>6.5</v>
      </c>
      <c r="CT92" s="37">
        <v>10</v>
      </c>
      <c r="CU92" s="37">
        <v>15</v>
      </c>
      <c r="CW92" s="325">
        <v>1</v>
      </c>
      <c r="CX92" s="325">
        <v>1.5</v>
      </c>
      <c r="CY92" s="325">
        <v>2.5</v>
      </c>
      <c r="CZ92" s="323">
        <v>4</v>
      </c>
      <c r="DA92" s="323">
        <v>7</v>
      </c>
      <c r="DB92" s="323">
        <v>10</v>
      </c>
      <c r="DD92" s="335">
        <v>3</v>
      </c>
      <c r="DE92" s="335">
        <v>5</v>
      </c>
      <c r="DF92" s="335">
        <v>8</v>
      </c>
      <c r="DG92" s="335" t="s">
        <v>120</v>
      </c>
      <c r="DH92" s="335">
        <v>20</v>
      </c>
      <c r="DI92" s="335">
        <v>25</v>
      </c>
      <c r="DK92" s="37">
        <v>3.9930000000000012</v>
      </c>
      <c r="DL92" s="37">
        <v>6.7881000000000018</v>
      </c>
      <c r="DM92" s="37">
        <v>11.539770000000001</v>
      </c>
      <c r="DN92" s="37">
        <v>19.617609000000005</v>
      </c>
      <c r="DO92" s="37">
        <v>33.349935299999999</v>
      </c>
      <c r="DP92" s="37">
        <v>56.694890009999995</v>
      </c>
      <c r="DR92" s="400">
        <v>7.5</v>
      </c>
      <c r="DS92" s="400">
        <v>12</v>
      </c>
      <c r="DT92" s="400">
        <v>15</v>
      </c>
      <c r="DU92" s="400">
        <v>22.5</v>
      </c>
      <c r="DV92" s="400">
        <v>30</v>
      </c>
      <c r="DW92" s="400">
        <v>37.5</v>
      </c>
      <c r="DY92" s="413">
        <v>0.6</v>
      </c>
      <c r="DZ92" s="413">
        <v>0.6</v>
      </c>
      <c r="EA92" s="413">
        <v>0.8</v>
      </c>
      <c r="EB92" s="413">
        <v>0.9</v>
      </c>
      <c r="EC92" s="413">
        <v>1.2</v>
      </c>
      <c r="ED92" s="413">
        <v>3</v>
      </c>
      <c r="EF92" s="457">
        <v>1</v>
      </c>
      <c r="EG92" s="457">
        <v>2</v>
      </c>
      <c r="EH92" s="457">
        <v>3</v>
      </c>
      <c r="EI92" s="457">
        <v>4</v>
      </c>
      <c r="EJ92" s="457">
        <v>6</v>
      </c>
      <c r="EK92" s="457">
        <v>12</v>
      </c>
      <c r="EM92" s="597">
        <v>6</v>
      </c>
      <c r="EN92" s="597">
        <v>12</v>
      </c>
      <c r="EO92" s="597">
        <v>16</v>
      </c>
      <c r="EP92" s="597">
        <v>24</v>
      </c>
      <c r="EQ92" s="597">
        <v>34</v>
      </c>
      <c r="ER92" s="597">
        <v>50</v>
      </c>
      <c r="ET92" s="506">
        <v>1</v>
      </c>
      <c r="EU92" s="506">
        <v>1</v>
      </c>
      <c r="EV92" s="506">
        <v>1</v>
      </c>
      <c r="EW92" s="506">
        <v>2</v>
      </c>
      <c r="EX92" s="506">
        <v>5</v>
      </c>
      <c r="EY92" s="506">
        <v>7</v>
      </c>
      <c r="FA92" s="596">
        <v>2</v>
      </c>
      <c r="FB92" s="596">
        <v>3</v>
      </c>
      <c r="FC92" s="596">
        <v>5</v>
      </c>
      <c r="FD92" s="596">
        <v>7</v>
      </c>
      <c r="FE92" s="596">
        <v>10</v>
      </c>
      <c r="FF92" s="596">
        <v>15</v>
      </c>
      <c r="FH92" s="596">
        <v>1</v>
      </c>
      <c r="FI92" s="596">
        <v>1</v>
      </c>
      <c r="FJ92" s="596">
        <v>2</v>
      </c>
      <c r="FK92" s="596">
        <v>3</v>
      </c>
      <c r="FL92" s="596">
        <v>4</v>
      </c>
      <c r="FM92" s="596">
        <v>6</v>
      </c>
      <c r="FO92" s="597">
        <v>0.5</v>
      </c>
      <c r="FP92" s="597">
        <v>1.5</v>
      </c>
      <c r="FQ92" s="597">
        <v>5</v>
      </c>
      <c r="FR92" s="597">
        <v>13</v>
      </c>
      <c r="FS92" s="570"/>
      <c r="FT92" s="570"/>
    </row>
    <row r="93" spans="1:176" x14ac:dyDescent="0.3">
      <c r="A93" s="617"/>
      <c r="B93" s="3"/>
      <c r="C93" s="3"/>
      <c r="D93" s="3"/>
      <c r="E93" s="3"/>
      <c r="F93" s="3"/>
      <c r="G93" s="3"/>
      <c r="H93" s="3">
        <v>2</v>
      </c>
      <c r="J93" s="38">
        <f>(SMALL((Q93,X93,AE93,AL93,AS93,AZ93,BG93,BN93,BU93,CB93,CI93,CP93,CW93,DD93,DK93,DR93,DY93,EF93,EM93,ET93,FA93,FH93,FO93),5)+SMALL((Q93,X93,AE93,AL93,AS93,AZ93,BG93,BN93,BU93,CB93,CI93,CP93,CW93,DD93,DK93,DR93,DY93,EF93,EM93,ET93,FA93,FH93,FO93),6)+SMALL((Q93,X93,AE93,AL93,AS93,AZ93,BG93,BN93,BU93,CB93,CI93,CP93,CW93,DD93,DK93,DR93,DY93,EF93,EM93,ET93,FA93,FH93,FO93),7))/3</f>
        <v>1</v>
      </c>
      <c r="K93" s="38">
        <f>(SMALL((R93,Y93,AF93,AM93,AT93,BA93,BH93,BO93,BV93,CC93,CJ93,CQ93,CX93,DE93,DL93,DS93,DZ93,EG93,EN93,EU93,FB93,FI93,FP93),5)+SMALL((R93,Y93,AF93,AM93,AT93,BA93,BH93,BO93,BV93,CC93,CJ93,CQ93,CX93,DE93,DL93,DS93,DZ93,EG93,EN93,EU93,FB93,FI93,FP93),6)+SMALL((R93,Y93,AF93,AM93,AT93,BA93,BH93,BO93,BV93,CC93,CJ93,CQ93,CX93,DE93,DL93,DS93,DZ93,EG93,EN93,EU93,FB93,FI93,FP93),7))/3</f>
        <v>1.8333333333333333</v>
      </c>
      <c r="L93" s="38">
        <f>(SMALL((S93,Z93,AG93,AN93,AU93,BB93,BI93,BP93,BW93,CD93,CK93,CR93,CY93,DF93,DM93,DT93,EA93,EH93,EO93,EV93,FC93,FJ93,FQ93),5)+SMALL((S93,Z93,AG93,AN93,AU93,BB93,BI93,BP93,BW93,CD93,CK93,CR93,CY93,DF93,DM93,DT93,EA93,EH93,EO93,EV93,FC93,FJ93,FQ93),6)+SMALL((S93,Z93,AG93,AN93,AU93,BB93,BI93,BP93,BW93,CD93,CK93,CR93,CY93,DF93,DM93,DT93,EA93,EH93,EO93,EV93,FC93,FJ93,FQ93),7))/3</f>
        <v>2.8333333333333335</v>
      </c>
      <c r="M93" s="38">
        <f>(SMALL((T93,AA93,AH93,AO93,AV93,BC93,BJ93,BQ93,BX93,CE93,CL93,CS93,CZ93,DG93,DN93,DU93,EB93,EI93,EP93,EW93,FD93,FK93,FR93),5)+SMALL((T93,AA93,AH93,AO93,AV93,BC93,BJ93,BQ93,BX93,CE93,CL93,CS93,CZ93,DG93,DN93,DU93,EB93,EI93,EP93,EW93,FD93,FK93,FR93),6)+SMALL((T93,AA93,AH93,AO93,AV93,BC93,BJ93,BQ93,BX93,CE93,CL93,CS93,CZ93,DG93,DN93,DU93,EB93,EI93,EP93,EW93,FD93,FK93,FR93),7))/3</f>
        <v>4</v>
      </c>
      <c r="N93" s="38">
        <f>(SMALL((U93,AB93,AI93,AP93,AW93,BD93,BK93,BR93,BY93,CF93,CM93,CT93,DA93,DH93,DO93,DV93,EC93,EJ93,EQ93,EX93,FE93,FL93,FS93),5)+SMALL((U93,AB93,AI93,AP93,AW93,BD93,BK93,BR93,BY93,CF93,CM93,CT93,DA93,DH93,DO93,DV93,EC93,EJ93,EQ93,EX93,FE93,FL93,FS93),6)+SMALL((U93,AB93,AI93,AP93,AW93,BD93,BK93,BR93,BY93,CF93,CM93,CT93,DA93,DH93,DO93,DV93,EC93,EJ93,EQ93,EX93,FE93,FL93,FS93),7))/3</f>
        <v>6.333333333333333</v>
      </c>
      <c r="O93" s="38">
        <f>(SMALL((V93,AC93,AJ93,AQ93,AX93,BE93,BL93,BS93,BZ93,CG93,CN93,CU93,DB93,DI93,DP93,DW93,ED93,EK93,ER93,EY93,FF93,FM93,FT93),5)+SMALL((V93,AC93,AJ93,AQ93,AX93,BE93,BL93,BS93,BZ93,CG93,CN93,CU93,DB93,DI93,DP93,DW93,ED93,EK93,ER93,EY93,FF93,FM93,FT93),6)+SMALL((V93,AC93,AJ93,AQ93,AX93,BE93,BL93,BS93,BZ93,CG93,CN93,CU93,DB93,DI93,DP93,DW93,ED93,EK93,ER93,EY93,FF93,FM93,FT93),7))/3</f>
        <v>8.6666666666666661</v>
      </c>
      <c r="Q93" s="596">
        <v>0.2</v>
      </c>
      <c r="R93" s="596">
        <v>0.6</v>
      </c>
      <c r="S93" s="596">
        <v>0.8</v>
      </c>
      <c r="T93" s="596">
        <v>1</v>
      </c>
      <c r="U93" s="596">
        <v>2.5</v>
      </c>
      <c r="V93" s="596">
        <v>5</v>
      </c>
      <c r="X93" s="592">
        <v>1</v>
      </c>
      <c r="Y93" s="592">
        <v>2</v>
      </c>
      <c r="Z93" s="592">
        <v>3</v>
      </c>
      <c r="AA93" s="592">
        <v>4</v>
      </c>
      <c r="AB93" s="592">
        <v>5</v>
      </c>
      <c r="AC93" s="592">
        <v>8</v>
      </c>
      <c r="AE93" s="38">
        <v>5</v>
      </c>
      <c r="AF93" s="38">
        <v>7</v>
      </c>
      <c r="AG93" s="38">
        <v>8</v>
      </c>
      <c r="AH93" s="38">
        <v>9</v>
      </c>
      <c r="AI93" s="38">
        <v>10</v>
      </c>
      <c r="AJ93" s="38">
        <v>11</v>
      </c>
      <c r="AL93" s="38">
        <v>2</v>
      </c>
      <c r="AM93" s="38">
        <v>4</v>
      </c>
      <c r="AN93" s="38">
        <v>6</v>
      </c>
      <c r="AO93" s="38">
        <v>10</v>
      </c>
      <c r="AP93" s="38">
        <v>12</v>
      </c>
      <c r="AQ93" s="38">
        <v>25</v>
      </c>
      <c r="AS93" s="38">
        <v>7</v>
      </c>
      <c r="AT93" s="38">
        <v>9</v>
      </c>
      <c r="AU93" s="38">
        <v>12</v>
      </c>
      <c r="AV93" s="38">
        <v>15</v>
      </c>
      <c r="AW93" s="38">
        <v>20</v>
      </c>
      <c r="AX93" s="38">
        <v>25</v>
      </c>
      <c r="AZ93" s="596">
        <v>1</v>
      </c>
      <c r="BA93" s="596">
        <v>2</v>
      </c>
      <c r="BB93" s="596">
        <v>3</v>
      </c>
      <c r="BC93" s="596">
        <v>4</v>
      </c>
      <c r="BD93" s="596">
        <v>6</v>
      </c>
      <c r="BE93" s="596">
        <v>8</v>
      </c>
      <c r="BG93" s="38">
        <v>4</v>
      </c>
      <c r="BH93" s="38">
        <v>6</v>
      </c>
      <c r="BI93" s="38">
        <v>7</v>
      </c>
      <c r="BJ93" s="38">
        <v>8</v>
      </c>
      <c r="BK93" s="38">
        <v>10</v>
      </c>
      <c r="BL93" s="38">
        <v>12</v>
      </c>
      <c r="BN93" s="146">
        <v>2</v>
      </c>
      <c r="BO93" s="146">
        <v>3</v>
      </c>
      <c r="BP93" s="146">
        <v>5</v>
      </c>
      <c r="BQ93" s="146">
        <v>7</v>
      </c>
      <c r="BR93" s="146">
        <v>12</v>
      </c>
      <c r="BS93" s="146">
        <v>15</v>
      </c>
      <c r="BU93" s="218">
        <v>3</v>
      </c>
      <c r="BV93" s="218">
        <v>5</v>
      </c>
      <c r="BW93" s="218">
        <v>6</v>
      </c>
      <c r="BX93" s="218">
        <v>10</v>
      </c>
      <c r="BY93" s="218">
        <v>12</v>
      </c>
      <c r="BZ93" s="218"/>
      <c r="CB93" s="238">
        <v>2.5</v>
      </c>
      <c r="CC93" s="238">
        <v>3</v>
      </c>
      <c r="CD93" s="238">
        <v>5</v>
      </c>
      <c r="CE93" s="238">
        <v>5</v>
      </c>
      <c r="CF93" s="238">
        <v>7</v>
      </c>
      <c r="CG93" s="238">
        <v>12</v>
      </c>
      <c r="CI93" s="298">
        <v>5</v>
      </c>
      <c r="CJ93" s="298">
        <v>6</v>
      </c>
      <c r="CK93" s="298">
        <v>12</v>
      </c>
      <c r="CL93" s="298">
        <v>15</v>
      </c>
      <c r="CM93" s="298">
        <v>25</v>
      </c>
      <c r="CN93" s="298">
        <v>40</v>
      </c>
      <c r="CP93" s="38">
        <v>1</v>
      </c>
      <c r="CQ93" s="38">
        <v>2.5</v>
      </c>
      <c r="CR93" s="38">
        <v>4</v>
      </c>
      <c r="CS93" s="38">
        <v>8</v>
      </c>
      <c r="CT93" s="38">
        <v>15</v>
      </c>
      <c r="CU93" s="38">
        <v>25</v>
      </c>
      <c r="CW93" s="326">
        <v>1</v>
      </c>
      <c r="CX93" s="326">
        <v>1.5</v>
      </c>
      <c r="CY93" s="326">
        <v>2.5</v>
      </c>
      <c r="CZ93" s="324">
        <v>4</v>
      </c>
      <c r="DA93" s="324">
        <v>7</v>
      </c>
      <c r="DB93" s="324">
        <v>10</v>
      </c>
      <c r="DD93" s="336">
        <v>4</v>
      </c>
      <c r="DE93" s="336">
        <v>8</v>
      </c>
      <c r="DF93" s="336">
        <v>12</v>
      </c>
      <c r="DG93" s="336">
        <v>18</v>
      </c>
      <c r="DH93" s="336">
        <v>25</v>
      </c>
      <c r="DI93" s="336">
        <v>30</v>
      </c>
      <c r="DK93" s="38">
        <v>3.9930000000000012</v>
      </c>
      <c r="DL93" s="38">
        <v>6.7881000000000018</v>
      </c>
      <c r="DM93" s="38">
        <v>11.539770000000001</v>
      </c>
      <c r="DN93" s="38">
        <v>19.617609000000005</v>
      </c>
      <c r="DO93" s="38">
        <v>33.349935299999999</v>
      </c>
      <c r="DP93" s="38">
        <v>56.694890009999995</v>
      </c>
      <c r="DR93" s="401">
        <v>12</v>
      </c>
      <c r="DS93" s="401">
        <v>15</v>
      </c>
      <c r="DT93" s="401">
        <v>18</v>
      </c>
      <c r="DU93" s="401">
        <v>22.5</v>
      </c>
      <c r="DV93" s="401">
        <v>33</v>
      </c>
      <c r="DW93" s="401">
        <v>45</v>
      </c>
      <c r="DY93" s="414">
        <v>0.6</v>
      </c>
      <c r="DZ93" s="414">
        <v>0.7</v>
      </c>
      <c r="EA93" s="414">
        <v>1</v>
      </c>
      <c r="EB93" s="414">
        <v>1.2</v>
      </c>
      <c r="EC93" s="414">
        <v>1.6</v>
      </c>
      <c r="ED93" s="414">
        <v>4</v>
      </c>
      <c r="EF93" s="458">
        <v>1</v>
      </c>
      <c r="EG93" s="458">
        <v>2</v>
      </c>
      <c r="EH93" s="458">
        <v>4</v>
      </c>
      <c r="EI93" s="458">
        <v>6</v>
      </c>
      <c r="EJ93" s="458">
        <v>10</v>
      </c>
      <c r="EK93" s="458">
        <v>20</v>
      </c>
      <c r="EM93" s="597">
        <v>14</v>
      </c>
      <c r="EN93" s="597">
        <v>20</v>
      </c>
      <c r="EO93" s="597">
        <v>30</v>
      </c>
      <c r="EP93" s="597">
        <v>40</v>
      </c>
      <c r="EQ93" s="597">
        <v>60</v>
      </c>
      <c r="ER93" s="597">
        <v>80</v>
      </c>
      <c r="ET93" s="507">
        <v>1</v>
      </c>
      <c r="EU93" s="507">
        <v>1</v>
      </c>
      <c r="EV93" s="507">
        <v>1</v>
      </c>
      <c r="EW93" s="507">
        <v>2</v>
      </c>
      <c r="EX93" s="507">
        <v>6</v>
      </c>
      <c r="EY93" s="507">
        <v>8</v>
      </c>
      <c r="FA93" s="596">
        <v>2</v>
      </c>
      <c r="FB93" s="596">
        <v>3</v>
      </c>
      <c r="FC93" s="596">
        <v>5</v>
      </c>
      <c r="FD93" s="596">
        <v>7</v>
      </c>
      <c r="FE93" s="596">
        <v>10</v>
      </c>
      <c r="FF93" s="596">
        <v>15</v>
      </c>
      <c r="FH93" s="596">
        <v>1</v>
      </c>
      <c r="FI93" s="596">
        <v>1</v>
      </c>
      <c r="FJ93" s="596">
        <v>2</v>
      </c>
      <c r="FK93" s="596">
        <v>3</v>
      </c>
      <c r="FL93" s="596">
        <v>5</v>
      </c>
      <c r="FM93" s="596">
        <v>7</v>
      </c>
      <c r="FO93" s="597">
        <v>1</v>
      </c>
      <c r="FP93" s="597">
        <v>3</v>
      </c>
      <c r="FQ93" s="597">
        <v>9</v>
      </c>
      <c r="FR93" s="597">
        <v>22</v>
      </c>
      <c r="FS93" s="570"/>
      <c r="FT93" s="570"/>
    </row>
    <row r="94" spans="1:176" x14ac:dyDescent="0.3">
      <c r="Q94" s="112"/>
      <c r="R94" s="112"/>
      <c r="S94" s="112"/>
      <c r="T94" s="112"/>
      <c r="U94" s="112"/>
      <c r="V94" s="112"/>
      <c r="X94" s="108"/>
      <c r="Y94" s="108"/>
      <c r="Z94" s="108"/>
      <c r="AA94" s="108"/>
      <c r="AB94" s="108"/>
      <c r="AC94" s="108"/>
      <c r="AE94" s="36"/>
      <c r="AF94" s="36"/>
      <c r="AG94" s="36"/>
      <c r="AH94" s="36"/>
      <c r="AI94" s="36"/>
      <c r="AJ94" s="36"/>
      <c r="AL94" s="36"/>
      <c r="AM94" s="36"/>
      <c r="AN94" s="36"/>
      <c r="AO94" s="36"/>
      <c r="AP94" s="36"/>
      <c r="AQ94" s="36"/>
      <c r="AS94" s="36"/>
      <c r="AT94" s="36"/>
      <c r="AU94" s="36"/>
      <c r="AV94" s="36"/>
      <c r="AW94" s="36"/>
      <c r="AX94" s="36"/>
      <c r="AZ94" s="36"/>
      <c r="BA94" s="36"/>
      <c r="BB94" s="36"/>
      <c r="BC94" s="36"/>
      <c r="BD94" s="36"/>
      <c r="BE94" s="36"/>
      <c r="BG94" s="36"/>
      <c r="BH94" s="36"/>
      <c r="BI94" s="36"/>
      <c r="BJ94" s="36"/>
      <c r="BK94" s="36"/>
      <c r="BL94" s="36"/>
      <c r="BN94" s="36"/>
      <c r="BO94" s="36"/>
      <c r="BP94" s="36"/>
      <c r="BQ94" s="36"/>
      <c r="BR94" s="36"/>
      <c r="BS94" s="36"/>
      <c r="BU94" s="215"/>
      <c r="BV94" s="215"/>
      <c r="BW94" s="215"/>
      <c r="BX94" s="215"/>
      <c r="BY94" s="215"/>
      <c r="BZ94" s="215"/>
      <c r="CB94" s="236"/>
      <c r="CC94" s="236"/>
      <c r="CD94" s="236"/>
      <c r="CE94" s="236"/>
      <c r="CF94" s="236"/>
      <c r="CG94" s="236"/>
      <c r="CI94" s="284"/>
      <c r="CJ94" s="284"/>
      <c r="CK94" s="284"/>
      <c r="CL94" s="284"/>
      <c r="CM94" s="284"/>
      <c r="CN94" s="284"/>
      <c r="CP94" s="36"/>
      <c r="CQ94" s="36"/>
      <c r="CR94" s="36"/>
      <c r="CS94" s="36"/>
      <c r="CT94" s="36"/>
      <c r="CU94" s="36"/>
      <c r="CW94" s="309"/>
      <c r="CX94" s="309"/>
      <c r="CY94" s="309"/>
      <c r="CZ94" s="309"/>
      <c r="DA94" s="309"/>
      <c r="DB94" s="309"/>
      <c r="DD94" s="332"/>
      <c r="DE94" s="332"/>
      <c r="DF94" s="332"/>
      <c r="DG94" s="332"/>
      <c r="DH94" s="332"/>
      <c r="DI94" s="332"/>
      <c r="DK94" s="36"/>
      <c r="DL94" s="36"/>
      <c r="DM94" s="36"/>
      <c r="DN94" s="36"/>
      <c r="DO94" s="36"/>
      <c r="DP94" s="36"/>
      <c r="DR94" s="108"/>
      <c r="DS94" s="108"/>
      <c r="DT94" s="108"/>
      <c r="DU94" s="108"/>
      <c r="DV94" s="108"/>
      <c r="DW94" s="108"/>
      <c r="DY94" s="408"/>
      <c r="DZ94" s="408"/>
      <c r="EA94" s="408"/>
      <c r="EB94" s="408"/>
      <c r="EC94" s="408"/>
      <c r="ED94" s="408"/>
      <c r="EF94" s="456"/>
      <c r="EG94" s="456"/>
      <c r="EH94" s="456"/>
      <c r="EI94" s="456"/>
      <c r="EJ94" s="456"/>
      <c r="EK94" s="456"/>
      <c r="EM94" s="36"/>
      <c r="EN94" s="36"/>
      <c r="EO94" s="36"/>
      <c r="EP94" s="36"/>
      <c r="EQ94" s="36"/>
      <c r="ER94" s="36"/>
      <c r="ET94" s="505"/>
      <c r="EU94" s="505"/>
      <c r="EV94" s="505"/>
      <c r="EW94" s="505"/>
      <c r="EX94" s="505"/>
      <c r="EY94" s="505"/>
      <c r="FA94" s="521"/>
      <c r="FB94" s="521"/>
      <c r="FC94" s="521"/>
      <c r="FD94" s="521"/>
      <c r="FE94" s="521"/>
      <c r="FF94" s="521"/>
      <c r="FH94" s="49"/>
      <c r="FI94" s="49"/>
      <c r="FJ94" s="49"/>
      <c r="FK94" s="49"/>
      <c r="FL94" s="49"/>
      <c r="FM94" s="49"/>
      <c r="FO94" s="565"/>
      <c r="FP94" s="565"/>
      <c r="FQ94" s="565"/>
      <c r="FR94" s="565"/>
      <c r="FS94" s="565"/>
      <c r="FT94" s="565"/>
    </row>
    <row r="95" spans="1:176" x14ac:dyDescent="0.3">
      <c r="A95" s="608" t="s">
        <v>19</v>
      </c>
      <c r="B95" s="608"/>
      <c r="C95" s="608"/>
      <c r="D95" s="608"/>
      <c r="E95" s="608"/>
      <c r="F95" s="608"/>
      <c r="G95" s="608"/>
      <c r="H95" s="608"/>
      <c r="J95" s="602" t="s">
        <v>32</v>
      </c>
      <c r="K95" s="602"/>
      <c r="L95" s="602"/>
      <c r="M95" s="602"/>
      <c r="N95" s="602"/>
      <c r="O95" s="602"/>
      <c r="Q95" s="615" t="s">
        <v>32</v>
      </c>
      <c r="R95" s="615"/>
      <c r="S95" s="615"/>
      <c r="T95" s="615"/>
      <c r="U95" s="615"/>
      <c r="V95" s="615"/>
      <c r="X95" s="602" t="s">
        <v>32</v>
      </c>
      <c r="Y95" s="602"/>
      <c r="Z95" s="602"/>
      <c r="AA95" s="602"/>
      <c r="AB95" s="602"/>
      <c r="AC95" s="602"/>
      <c r="AE95" s="602" t="s">
        <v>32</v>
      </c>
      <c r="AF95" s="602"/>
      <c r="AG95" s="602"/>
      <c r="AH95" s="602"/>
      <c r="AI95" s="602"/>
      <c r="AJ95" s="602"/>
      <c r="AL95" s="602" t="s">
        <v>32</v>
      </c>
      <c r="AM95" s="602"/>
      <c r="AN95" s="602"/>
      <c r="AO95" s="602"/>
      <c r="AP95" s="602"/>
      <c r="AQ95" s="602"/>
      <c r="AS95" s="602" t="s">
        <v>32</v>
      </c>
      <c r="AT95" s="602"/>
      <c r="AU95" s="602"/>
      <c r="AV95" s="602"/>
      <c r="AW95" s="602"/>
      <c r="AX95" s="602"/>
      <c r="AZ95" s="602" t="s">
        <v>32</v>
      </c>
      <c r="BA95" s="602"/>
      <c r="BB95" s="602"/>
      <c r="BC95" s="602"/>
      <c r="BD95" s="602"/>
      <c r="BE95" s="602"/>
      <c r="BG95" s="602" t="s">
        <v>32</v>
      </c>
      <c r="BH95" s="602"/>
      <c r="BI95" s="602"/>
      <c r="BJ95" s="602"/>
      <c r="BK95" s="602"/>
      <c r="BL95" s="602"/>
      <c r="BN95" s="602" t="s">
        <v>32</v>
      </c>
      <c r="BO95" s="602"/>
      <c r="BP95" s="602"/>
      <c r="BQ95" s="602"/>
      <c r="BR95" s="602"/>
      <c r="BS95" s="602"/>
      <c r="BU95" s="602" t="s">
        <v>32</v>
      </c>
      <c r="BV95" s="602"/>
      <c r="BW95" s="602"/>
      <c r="BX95" s="602"/>
      <c r="BY95" s="602"/>
      <c r="BZ95" s="602"/>
      <c r="CB95" s="602" t="s">
        <v>32</v>
      </c>
      <c r="CC95" s="602"/>
      <c r="CD95" s="602"/>
      <c r="CE95" s="602"/>
      <c r="CF95" s="602"/>
      <c r="CG95" s="602"/>
      <c r="CI95" s="602" t="s">
        <v>32</v>
      </c>
      <c r="CJ95" s="602"/>
      <c r="CK95" s="602"/>
      <c r="CL95" s="602"/>
      <c r="CM95" s="602"/>
      <c r="CN95" s="602"/>
      <c r="CP95" s="602" t="s">
        <v>32</v>
      </c>
      <c r="CQ95" s="602"/>
      <c r="CR95" s="602"/>
      <c r="CS95" s="602"/>
      <c r="CT95" s="602"/>
      <c r="CU95" s="602"/>
      <c r="CW95" s="602" t="s">
        <v>32</v>
      </c>
      <c r="CX95" s="602"/>
      <c r="CY95" s="602"/>
      <c r="CZ95" s="602"/>
      <c r="DA95" s="602"/>
      <c r="DB95" s="602"/>
      <c r="DD95" s="602" t="s">
        <v>32</v>
      </c>
      <c r="DE95" s="602"/>
      <c r="DF95" s="602"/>
      <c r="DG95" s="602"/>
      <c r="DH95" s="602"/>
      <c r="DI95" s="602"/>
      <c r="DK95" s="602" t="s">
        <v>32</v>
      </c>
      <c r="DL95" s="602"/>
      <c r="DM95" s="602"/>
      <c r="DN95" s="602"/>
      <c r="DO95" s="602"/>
      <c r="DP95" s="602"/>
      <c r="DR95" s="603" t="s">
        <v>32</v>
      </c>
      <c r="DS95" s="603"/>
      <c r="DT95" s="603"/>
      <c r="DU95" s="603"/>
      <c r="DV95" s="603"/>
      <c r="DW95" s="603"/>
      <c r="DY95" s="602" t="s">
        <v>32</v>
      </c>
      <c r="DZ95" s="602"/>
      <c r="EA95" s="602"/>
      <c r="EB95" s="602"/>
      <c r="EC95" s="602"/>
      <c r="ED95" s="602"/>
      <c r="EF95" s="602" t="s">
        <v>32</v>
      </c>
      <c r="EG95" s="602"/>
      <c r="EH95" s="602"/>
      <c r="EI95" s="602"/>
      <c r="EJ95" s="602"/>
      <c r="EK95" s="602"/>
      <c r="EM95" s="602" t="s">
        <v>32</v>
      </c>
      <c r="EN95" s="602"/>
      <c r="EO95" s="602"/>
      <c r="EP95" s="602"/>
      <c r="EQ95" s="602"/>
      <c r="ER95" s="602"/>
      <c r="ET95" s="623" t="s">
        <v>32</v>
      </c>
      <c r="EU95" s="624"/>
      <c r="EV95" s="624"/>
      <c r="EW95" s="624"/>
      <c r="EX95" s="624"/>
      <c r="EY95" s="625"/>
      <c r="FA95" s="602" t="s">
        <v>32</v>
      </c>
      <c r="FB95" s="602"/>
      <c r="FC95" s="602"/>
      <c r="FD95" s="602"/>
      <c r="FE95" s="602"/>
      <c r="FF95" s="602"/>
      <c r="FH95" s="602" t="s">
        <v>32</v>
      </c>
      <c r="FI95" s="602"/>
      <c r="FJ95" s="602"/>
      <c r="FK95" s="602"/>
      <c r="FL95" s="602"/>
      <c r="FM95" s="602"/>
      <c r="FO95" s="602" t="s">
        <v>32</v>
      </c>
      <c r="FP95" s="602"/>
      <c r="FQ95" s="602"/>
      <c r="FR95" s="602"/>
      <c r="FS95" s="602"/>
      <c r="FT95" s="602"/>
    </row>
    <row r="96" spans="1:176" x14ac:dyDescent="0.3">
      <c r="A96" s="8"/>
      <c r="B96" s="4" t="s">
        <v>35</v>
      </c>
      <c r="C96" s="4" t="s">
        <v>36</v>
      </c>
      <c r="D96" s="4" t="s">
        <v>27</v>
      </c>
      <c r="E96" s="4" t="s">
        <v>3</v>
      </c>
      <c r="F96" s="4" t="s">
        <v>4</v>
      </c>
      <c r="G96" s="4" t="s">
        <v>5</v>
      </c>
      <c r="H96" s="4" t="s">
        <v>6</v>
      </c>
      <c r="J96" s="21" t="s">
        <v>26</v>
      </c>
      <c r="K96" s="21" t="s">
        <v>12</v>
      </c>
      <c r="L96" s="21" t="s">
        <v>13</v>
      </c>
      <c r="M96" s="21" t="s">
        <v>14</v>
      </c>
      <c r="N96" s="21" t="s">
        <v>15</v>
      </c>
      <c r="O96" s="21" t="s">
        <v>16</v>
      </c>
      <c r="Q96" s="135" t="s">
        <v>26</v>
      </c>
      <c r="R96" s="135" t="s">
        <v>12</v>
      </c>
      <c r="S96" s="135" t="s">
        <v>13</v>
      </c>
      <c r="T96" s="135" t="s">
        <v>14</v>
      </c>
      <c r="U96" s="135" t="s">
        <v>15</v>
      </c>
      <c r="V96" s="135" t="s">
        <v>16</v>
      </c>
      <c r="X96" s="154" t="s">
        <v>26</v>
      </c>
      <c r="Y96" s="154" t="s">
        <v>12</v>
      </c>
      <c r="Z96" s="154" t="s">
        <v>13</v>
      </c>
      <c r="AA96" s="154" t="s">
        <v>14</v>
      </c>
      <c r="AB96" s="154" t="s">
        <v>15</v>
      </c>
      <c r="AC96" s="154" t="s">
        <v>16</v>
      </c>
      <c r="AE96" s="21" t="s">
        <v>26</v>
      </c>
      <c r="AF96" s="21" t="s">
        <v>12</v>
      </c>
      <c r="AG96" s="21" t="s">
        <v>13</v>
      </c>
      <c r="AH96" s="21" t="s">
        <v>14</v>
      </c>
      <c r="AI96" s="21" t="s">
        <v>15</v>
      </c>
      <c r="AJ96" s="21" t="s">
        <v>16</v>
      </c>
      <c r="AL96" s="21" t="s">
        <v>26</v>
      </c>
      <c r="AM96" s="21" t="s">
        <v>12</v>
      </c>
      <c r="AN96" s="21" t="s">
        <v>13</v>
      </c>
      <c r="AO96" s="21" t="s">
        <v>14</v>
      </c>
      <c r="AP96" s="21" t="s">
        <v>15</v>
      </c>
      <c r="AQ96" s="21" t="s">
        <v>16</v>
      </c>
      <c r="AS96" s="21" t="s">
        <v>26</v>
      </c>
      <c r="AT96" s="21" t="s">
        <v>12</v>
      </c>
      <c r="AU96" s="21" t="s">
        <v>13</v>
      </c>
      <c r="AV96" s="21" t="s">
        <v>14</v>
      </c>
      <c r="AW96" s="21" t="s">
        <v>15</v>
      </c>
      <c r="AX96" s="21" t="s">
        <v>16</v>
      </c>
      <c r="AZ96" s="21" t="s">
        <v>26</v>
      </c>
      <c r="BA96" s="21" t="s">
        <v>12</v>
      </c>
      <c r="BB96" s="21" t="s">
        <v>13</v>
      </c>
      <c r="BC96" s="21" t="s">
        <v>14</v>
      </c>
      <c r="BD96" s="21" t="s">
        <v>15</v>
      </c>
      <c r="BE96" s="21" t="s">
        <v>16</v>
      </c>
      <c r="BG96" s="21" t="s">
        <v>26</v>
      </c>
      <c r="BH96" s="21" t="s">
        <v>12</v>
      </c>
      <c r="BI96" s="21" t="s">
        <v>13</v>
      </c>
      <c r="BJ96" s="21" t="s">
        <v>14</v>
      </c>
      <c r="BK96" s="21" t="s">
        <v>15</v>
      </c>
      <c r="BL96" s="21" t="s">
        <v>16</v>
      </c>
      <c r="BN96" s="142" t="s">
        <v>26</v>
      </c>
      <c r="BO96" s="142" t="s">
        <v>12</v>
      </c>
      <c r="BP96" s="142" t="s">
        <v>13</v>
      </c>
      <c r="BQ96" s="142" t="s">
        <v>14</v>
      </c>
      <c r="BR96" s="142" t="s">
        <v>15</v>
      </c>
      <c r="BS96" s="142" t="s">
        <v>16</v>
      </c>
      <c r="BU96" s="216" t="s">
        <v>26</v>
      </c>
      <c r="BV96" s="216" t="s">
        <v>12</v>
      </c>
      <c r="BW96" s="216" t="s">
        <v>13</v>
      </c>
      <c r="BX96" s="216" t="s">
        <v>14</v>
      </c>
      <c r="BY96" s="216" t="s">
        <v>15</v>
      </c>
      <c r="BZ96" s="216" t="s">
        <v>16</v>
      </c>
      <c r="CB96" s="235" t="s">
        <v>26</v>
      </c>
      <c r="CC96" s="235" t="s">
        <v>12</v>
      </c>
      <c r="CD96" s="235" t="s">
        <v>13</v>
      </c>
      <c r="CE96" s="235" t="s">
        <v>14</v>
      </c>
      <c r="CF96" s="235" t="s">
        <v>15</v>
      </c>
      <c r="CG96" s="235" t="s">
        <v>16</v>
      </c>
      <c r="CI96" s="295" t="s">
        <v>26</v>
      </c>
      <c r="CJ96" s="295" t="s">
        <v>12</v>
      </c>
      <c r="CK96" s="295" t="s">
        <v>13</v>
      </c>
      <c r="CL96" s="295" t="s">
        <v>14</v>
      </c>
      <c r="CM96" s="295" t="s">
        <v>15</v>
      </c>
      <c r="CN96" s="295" t="s">
        <v>16</v>
      </c>
      <c r="CP96" s="21" t="s">
        <v>26</v>
      </c>
      <c r="CQ96" s="21" t="s">
        <v>12</v>
      </c>
      <c r="CR96" s="21" t="s">
        <v>13</v>
      </c>
      <c r="CS96" s="21" t="s">
        <v>14</v>
      </c>
      <c r="CT96" s="21" t="s">
        <v>15</v>
      </c>
      <c r="CU96" s="21" t="s">
        <v>16</v>
      </c>
      <c r="CW96" s="321" t="s">
        <v>26</v>
      </c>
      <c r="CX96" s="321" t="s">
        <v>12</v>
      </c>
      <c r="CY96" s="321" t="s">
        <v>13</v>
      </c>
      <c r="CZ96" s="321" t="s">
        <v>14</v>
      </c>
      <c r="DA96" s="321" t="s">
        <v>15</v>
      </c>
      <c r="DB96" s="321" t="s">
        <v>16</v>
      </c>
      <c r="DD96" s="334" t="s">
        <v>26</v>
      </c>
      <c r="DE96" s="334" t="s">
        <v>12</v>
      </c>
      <c r="DF96" s="334" t="s">
        <v>13</v>
      </c>
      <c r="DG96" s="334" t="s">
        <v>14</v>
      </c>
      <c r="DH96" s="334" t="s">
        <v>15</v>
      </c>
      <c r="DI96" s="334" t="s">
        <v>16</v>
      </c>
      <c r="DK96" s="21" t="s">
        <v>26</v>
      </c>
      <c r="DL96" s="21" t="s">
        <v>12</v>
      </c>
      <c r="DM96" s="21" t="s">
        <v>13</v>
      </c>
      <c r="DN96" s="21" t="s">
        <v>14</v>
      </c>
      <c r="DO96" s="21" t="s">
        <v>15</v>
      </c>
      <c r="DP96" s="21" t="s">
        <v>16</v>
      </c>
      <c r="DR96" s="107" t="s">
        <v>26</v>
      </c>
      <c r="DS96" s="107" t="s">
        <v>12</v>
      </c>
      <c r="DT96" s="107" t="s">
        <v>13</v>
      </c>
      <c r="DU96" s="107" t="s">
        <v>14</v>
      </c>
      <c r="DV96" s="107" t="s">
        <v>15</v>
      </c>
      <c r="DW96" s="107" t="s">
        <v>16</v>
      </c>
      <c r="DY96" s="409" t="s">
        <v>26</v>
      </c>
      <c r="DZ96" s="409" t="s">
        <v>12</v>
      </c>
      <c r="EA96" s="409" t="s">
        <v>13</v>
      </c>
      <c r="EB96" s="409" t="s">
        <v>14</v>
      </c>
      <c r="EC96" s="409" t="s">
        <v>15</v>
      </c>
      <c r="ED96" s="409" t="s">
        <v>16</v>
      </c>
      <c r="EF96" s="455" t="s">
        <v>26</v>
      </c>
      <c r="EG96" s="455" t="s">
        <v>12</v>
      </c>
      <c r="EH96" s="455" t="s">
        <v>13</v>
      </c>
      <c r="EI96" s="455" t="s">
        <v>14</v>
      </c>
      <c r="EJ96" s="455" t="s">
        <v>15</v>
      </c>
      <c r="EK96" s="455" t="s">
        <v>16</v>
      </c>
      <c r="EM96" s="21" t="s">
        <v>26</v>
      </c>
      <c r="EN96" s="21" t="s">
        <v>12</v>
      </c>
      <c r="EO96" s="21" t="s">
        <v>13</v>
      </c>
      <c r="EP96" s="21" t="s">
        <v>14</v>
      </c>
      <c r="EQ96" s="21" t="s">
        <v>15</v>
      </c>
      <c r="ER96" s="21" t="s">
        <v>16</v>
      </c>
      <c r="ET96" s="504" t="s">
        <v>26</v>
      </c>
      <c r="EU96" s="504" t="s">
        <v>12</v>
      </c>
      <c r="EV96" s="504" t="s">
        <v>13</v>
      </c>
      <c r="EW96" s="504" t="s">
        <v>14</v>
      </c>
      <c r="EX96" s="504" t="s">
        <v>15</v>
      </c>
      <c r="EY96" s="504" t="s">
        <v>16</v>
      </c>
      <c r="FA96" s="520" t="s">
        <v>26</v>
      </c>
      <c r="FB96" s="520" t="s">
        <v>12</v>
      </c>
      <c r="FC96" s="520" t="s">
        <v>13</v>
      </c>
      <c r="FD96" s="520" t="s">
        <v>14</v>
      </c>
      <c r="FE96" s="520" t="s">
        <v>15</v>
      </c>
      <c r="FF96" s="520" t="s">
        <v>16</v>
      </c>
      <c r="FH96" s="534" t="s">
        <v>26</v>
      </c>
      <c r="FI96" s="534" t="s">
        <v>12</v>
      </c>
      <c r="FJ96" s="534" t="s">
        <v>13</v>
      </c>
      <c r="FK96" s="534" t="s">
        <v>14</v>
      </c>
      <c r="FL96" s="534" t="s">
        <v>15</v>
      </c>
      <c r="FM96" s="534" t="s">
        <v>16</v>
      </c>
      <c r="FO96" s="567" t="s">
        <v>26</v>
      </c>
      <c r="FP96" s="567" t="s">
        <v>12</v>
      </c>
      <c r="FQ96" s="567" t="s">
        <v>13</v>
      </c>
      <c r="FR96" s="567" t="s">
        <v>14</v>
      </c>
      <c r="FS96" s="567" t="s">
        <v>15</v>
      </c>
      <c r="FT96" s="567" t="s">
        <v>16</v>
      </c>
    </row>
    <row r="97" spans="1:176" x14ac:dyDescent="0.3">
      <c r="A97" s="609" t="s">
        <v>9</v>
      </c>
      <c r="B97" s="2"/>
      <c r="C97" s="2"/>
      <c r="D97" s="2">
        <v>2</v>
      </c>
      <c r="E97" s="2"/>
      <c r="F97" s="2"/>
      <c r="G97" s="2"/>
      <c r="H97" s="2"/>
      <c r="J97" s="37">
        <f>(SMALL((Q97,X97,AE97,AL97,AS97,AZ97,BG97,BN97,BU97,CB97,CI97,CP97,CW97,DD97,DK97,DR97,DY97,EF97,EM97,ET97,FA97,FH97,FO97),5)+SMALL((Q97,X97,AE97,AL97,AS97,AZ97,BG97,BN97,BU97,CB97,CI97,CP97,CW97,DD97,DK97,DR97,DY97,EF97,EM97,ET97,FA97,FH97,FO97),6)+SMALL((Q97,X97,AE97,AL97,AS97,AZ97,BG97,BN97,BU97,CB97,CI97,CP97,CW97,DD97,DK97,DR97,DY97,EF97,EM97,ET97,FA97,FH97,FO97),7))/3</f>
        <v>1</v>
      </c>
      <c r="K97" s="37">
        <f>(SMALL((R97,Y97,AF97,AM97,AT97,BA97,BH97,BO97,BV97,CC97,CJ97,CQ97,CX97,DE97,DL97,DS97,DZ97,EG97,EN97,EU97,FB97,FI97,FP97),5)+SMALL((R97,Y97,AF97,AM97,AT97,BA97,BH97,BO97,BV97,CC97,CJ97,CQ97,CX97,DE97,DL97,DS97,DZ97,EG97,EN97,EU97,FB97,FI97,FP97),6)+SMALL((R97,Y97,AF97,AM97,AT97,BA97,BH97,BO97,BV97,CC97,CJ97,CQ97,CX97,DE97,DL97,DS97,DZ97,EG97,EN97,EU97,FB97,FI97,FP97),7))/3</f>
        <v>1.8333333333333333</v>
      </c>
      <c r="L97" s="37">
        <f>(SMALL((S97,Z97,AG97,AN97,AU97,BB97,BI97,BP97,BW97,CD97,CK97,CR97,CY97,DF97,DM97,DT97,EA97,EH97,EO97,EV97,FC97,FJ97,FQ97),5)+SMALL((S97,Z97,AG97,AN97,AU97,BB97,BI97,BP97,BW97,CD97,CK97,CR97,CY97,DF97,DM97,DT97,EA97,EH97,EO97,EV97,FC97,FJ97,FQ97),6)+SMALL((S97,Z97,AG97,AN97,AU97,BB97,BI97,BP97,BW97,CD97,CK97,CR97,CY97,DF97,DM97,DT97,EA97,EH97,EO97,EV97,FC97,FJ97,FQ97),7))/3</f>
        <v>2.75</v>
      </c>
      <c r="M97" s="37">
        <f>(SMALL((T97,AA97,AH97,AO97,AV97,BC97,BJ97,BQ97,BX97,CE97,CL97,CS97,CZ97,DG97,DN97,DU97,EB97,EI97,EP97,EW97,FD97,FK97,FR97),5)+SMALL((T97,AA97,AH97,AO97,AV97,BC97,BJ97,BQ97,BX97,CE97,CL97,CS97,CZ97,DG97,DN97,DU97,EB97,EI97,EP97,EW97,FD97,FK97,FR97),6)+SMALL((T97,AA97,AH97,AO97,AV97,BC97,BJ97,BQ97,BX97,CE97,CL97,CS97,CZ97,DG97,DN97,DU97,EB97,EI97,EP97,EW97,FD97,FK97,FR97),7))/3</f>
        <v>4</v>
      </c>
      <c r="N97" s="37">
        <f>(SMALL((U97,AB97,AI97,AP97,AW97,BD97,BK97,BR97,BY97,CF97,CM97,CT97,DA97,DH97,DO97,DV97,EC97,EJ97,EQ97,EX97,FE97,FL97,FS97),5)+SMALL((U97,AB97,AI97,AP97,AW97,BD97,BK97,BR97,BY97,CF97,CM97,CT97,DA97,DH97,DO97,DV97,EC97,EJ97,EQ97,EX97,FE97,FL97,FS97),6)+SMALL((U97,AB97,AI97,AP97,AW97,BD97,BK97,BR97,BY97,CF97,CM97,CT97,DA97,DH97,DO97,DV97,EC97,EJ97,EQ97,EX97,FE97,FL97,FS97),7))/3</f>
        <v>6</v>
      </c>
      <c r="O97" s="37">
        <f>(SMALL((V97,AC97,AJ97,AQ97,AX97,BE97,BL97,BS97,BZ97,CG97,CN97,CU97,DB97,DI97,DP97,DW97,ED97,EK97,ER97,EY97,FF97,FM97,FT97),5)+SMALL((V97,AC97,AJ97,AQ97,AX97,BE97,BL97,BS97,BZ97,CG97,CN97,CU97,DB97,DI97,DP97,DW97,ED97,EK97,ER97,EY97,FF97,FM97,FT97),6)+SMALL((V97,AC97,AJ97,AQ97,AX97,BE97,BL97,BS97,BZ97,CG97,CN97,CU97,DB97,DI97,DP97,DW97,ED97,EK97,ER97,EY97,FF97,FM97,FT97),7))/3</f>
        <v>8.1666666666666661</v>
      </c>
      <c r="Q97" s="596">
        <v>0.2</v>
      </c>
      <c r="R97" s="596">
        <v>0.6</v>
      </c>
      <c r="S97" s="596">
        <v>0.8</v>
      </c>
      <c r="T97" s="596">
        <v>1</v>
      </c>
      <c r="U97" s="596">
        <v>2.5</v>
      </c>
      <c r="V97" s="596">
        <v>5</v>
      </c>
      <c r="X97" s="593">
        <v>1</v>
      </c>
      <c r="Y97" s="593">
        <v>1.5</v>
      </c>
      <c r="Z97" s="593">
        <v>2.25</v>
      </c>
      <c r="AA97" s="593">
        <v>3</v>
      </c>
      <c r="AB97" s="593">
        <v>4.5</v>
      </c>
      <c r="AC97" s="593">
        <v>6</v>
      </c>
      <c r="AE97" s="37"/>
      <c r="AF97" s="37"/>
      <c r="AG97" s="37"/>
      <c r="AH97" s="37"/>
      <c r="AI97" s="37"/>
      <c r="AJ97" s="37"/>
      <c r="AL97" s="37">
        <v>2</v>
      </c>
      <c r="AM97" s="37">
        <v>3</v>
      </c>
      <c r="AN97" s="37">
        <v>5</v>
      </c>
      <c r="AO97" s="37">
        <v>8</v>
      </c>
      <c r="AP97" s="37">
        <v>16</v>
      </c>
      <c r="AQ97" s="37">
        <v>32</v>
      </c>
      <c r="AS97" s="37">
        <v>3</v>
      </c>
      <c r="AT97" s="37">
        <v>4</v>
      </c>
      <c r="AU97" s="37">
        <v>5</v>
      </c>
      <c r="AV97" s="37">
        <v>8</v>
      </c>
      <c r="AW97" s="37">
        <v>12</v>
      </c>
      <c r="AX97" s="37">
        <v>20</v>
      </c>
      <c r="AZ97" s="596">
        <v>1</v>
      </c>
      <c r="BA97" s="596">
        <v>2</v>
      </c>
      <c r="BB97" s="596">
        <v>3</v>
      </c>
      <c r="BC97" s="596">
        <v>4</v>
      </c>
      <c r="BD97" s="596">
        <v>7</v>
      </c>
      <c r="BE97" s="596">
        <v>9</v>
      </c>
      <c r="BG97" s="37"/>
      <c r="BH97" s="37"/>
      <c r="BI97" s="37"/>
      <c r="BJ97" s="37"/>
      <c r="BK97" s="37"/>
      <c r="BL97" s="37"/>
      <c r="BN97" s="145">
        <v>2</v>
      </c>
      <c r="BO97" s="145">
        <v>4</v>
      </c>
      <c r="BP97" s="145">
        <v>6</v>
      </c>
      <c r="BQ97" s="145">
        <v>8</v>
      </c>
      <c r="BR97" s="145">
        <v>10</v>
      </c>
      <c r="BS97" s="145">
        <v>10</v>
      </c>
      <c r="BU97" s="217">
        <v>2</v>
      </c>
      <c r="BV97" s="217">
        <v>4</v>
      </c>
      <c r="BW97" s="217">
        <v>7</v>
      </c>
      <c r="BX97" s="217">
        <v>10</v>
      </c>
      <c r="BY97" s="217">
        <v>10</v>
      </c>
      <c r="BZ97" s="217"/>
      <c r="CB97" s="237">
        <v>0.625</v>
      </c>
      <c r="CC97" s="237">
        <v>0.9375</v>
      </c>
      <c r="CD97" s="237">
        <v>1.25</v>
      </c>
      <c r="CE97" s="237">
        <v>1.875</v>
      </c>
      <c r="CF97" s="237">
        <v>3.75</v>
      </c>
      <c r="CG97" s="237">
        <v>7.5</v>
      </c>
      <c r="CI97" s="297">
        <v>3</v>
      </c>
      <c r="CJ97" s="297">
        <v>4</v>
      </c>
      <c r="CK97" s="297">
        <v>6</v>
      </c>
      <c r="CL97" s="297">
        <v>8</v>
      </c>
      <c r="CM97" s="297">
        <v>12</v>
      </c>
      <c r="CN97" s="297">
        <v>15</v>
      </c>
      <c r="CP97" s="37"/>
      <c r="CQ97" s="37"/>
      <c r="CR97" s="37"/>
      <c r="CS97" s="37"/>
      <c r="CT97" s="37"/>
      <c r="CU97" s="37"/>
      <c r="CW97" s="325">
        <v>1</v>
      </c>
      <c r="CX97" s="325">
        <v>2</v>
      </c>
      <c r="CY97" s="325">
        <v>3</v>
      </c>
      <c r="CZ97" s="323">
        <v>4</v>
      </c>
      <c r="DA97" s="323">
        <v>7</v>
      </c>
      <c r="DB97" s="323">
        <v>10</v>
      </c>
      <c r="DD97" s="337">
        <v>12</v>
      </c>
      <c r="DE97" s="337">
        <v>24</v>
      </c>
      <c r="DF97" s="338"/>
      <c r="DG97" s="338"/>
      <c r="DH97" s="338"/>
      <c r="DI97" s="338"/>
      <c r="DK97" s="37">
        <v>2</v>
      </c>
      <c r="DL97" s="37">
        <v>3.4</v>
      </c>
      <c r="DM97" s="37">
        <v>5.7799999999999994</v>
      </c>
      <c r="DN97" s="37">
        <v>9.8259999999999987</v>
      </c>
      <c r="DO97" s="37">
        <v>16.704199999999997</v>
      </c>
      <c r="DP97" s="37">
        <v>28.397139999999993</v>
      </c>
      <c r="DR97" s="400"/>
      <c r="DS97" s="400"/>
      <c r="DT97" s="400"/>
      <c r="DU97" s="400"/>
      <c r="DV97" s="400"/>
      <c r="DW97" s="400"/>
      <c r="DY97" s="413">
        <v>1</v>
      </c>
      <c r="DZ97" s="413">
        <v>1</v>
      </c>
      <c r="EA97" s="413">
        <v>2</v>
      </c>
      <c r="EB97" s="413">
        <v>4</v>
      </c>
      <c r="EC97" s="413">
        <v>5</v>
      </c>
      <c r="ED97" s="413">
        <v>7</v>
      </c>
      <c r="EF97" s="457">
        <v>3</v>
      </c>
      <c r="EG97" s="457">
        <v>6</v>
      </c>
      <c r="EH97" s="457">
        <v>12</v>
      </c>
      <c r="EI97" s="457">
        <v>20</v>
      </c>
      <c r="EJ97" s="457">
        <v>35</v>
      </c>
      <c r="EK97" s="457">
        <v>50</v>
      </c>
      <c r="EM97" s="597">
        <v>2</v>
      </c>
      <c r="EN97" s="597">
        <v>4</v>
      </c>
      <c r="EO97" s="597">
        <v>8</v>
      </c>
      <c r="EP97" s="597">
        <v>16</v>
      </c>
      <c r="EQ97" s="597">
        <v>32</v>
      </c>
      <c r="ER97" s="597">
        <v>64</v>
      </c>
      <c r="ET97" s="506">
        <v>1</v>
      </c>
      <c r="EU97" s="506">
        <v>1</v>
      </c>
      <c r="EV97" s="506">
        <v>1</v>
      </c>
      <c r="EW97" s="506">
        <v>2</v>
      </c>
      <c r="EX97" s="506">
        <v>3</v>
      </c>
      <c r="EY97" s="506">
        <v>6</v>
      </c>
      <c r="FA97" s="596">
        <v>2</v>
      </c>
      <c r="FB97" s="596">
        <v>3</v>
      </c>
      <c r="FC97" s="596">
        <v>5</v>
      </c>
      <c r="FD97" s="596">
        <v>7</v>
      </c>
      <c r="FE97" s="596">
        <v>10</v>
      </c>
      <c r="FF97" s="596">
        <v>15</v>
      </c>
      <c r="FH97" s="596">
        <v>2</v>
      </c>
      <c r="FI97" s="596">
        <v>2</v>
      </c>
      <c r="FJ97" s="596">
        <v>3</v>
      </c>
      <c r="FK97" s="596">
        <v>4</v>
      </c>
      <c r="FL97" s="596">
        <v>6</v>
      </c>
      <c r="FM97" s="596">
        <v>8</v>
      </c>
      <c r="FO97" s="597">
        <v>2</v>
      </c>
      <c r="FP97" s="597">
        <v>6</v>
      </c>
      <c r="FQ97" s="597">
        <v>15</v>
      </c>
      <c r="FR97" s="597">
        <v>33</v>
      </c>
      <c r="FS97" s="570"/>
      <c r="FT97" s="570"/>
    </row>
    <row r="98" spans="1:176" x14ac:dyDescent="0.3">
      <c r="A98" s="610"/>
      <c r="B98" s="3"/>
      <c r="C98" s="3"/>
      <c r="D98" s="3"/>
      <c r="E98" s="3">
        <v>2</v>
      </c>
      <c r="F98" s="3"/>
      <c r="G98" s="3"/>
      <c r="H98" s="3"/>
      <c r="J98" s="38">
        <f>(SMALL((Q98,X98,AE98,AL98,AS98,AZ98,BG98,BN98,BU98,CB98,CI98,CP98,CW98,DD98,DK98,DR98,DY98,EF98,EM98,ET98,FA98,FH98,FO98),5)+SMALL((Q98,X98,AE98,AL98,AS98,AZ98,BG98,BN98,BU98,CB98,CI98,CP98,CW98,DD98,DK98,DR98,DY98,EF98,EM98,ET98,FA98,FH98,FO98),6)+SMALL((Q98,X98,AE98,AL98,AS98,AZ98,BG98,BN98,BU98,CB98,CI98,CP98,CW98,DD98,DK98,DR98,DY98,EF98,EM98,ET98,FA98,FH98,FO98),7))/3</f>
        <v>1</v>
      </c>
      <c r="K98" s="38">
        <f>(SMALL((R98,Y98,AF98,AM98,AT98,BA98,BH98,BO98,BV98,CC98,CJ98,CQ98,CX98,DE98,DL98,DS98,DZ98,EG98,EN98,EU98,FB98,FI98,FP98),5)+SMALL((R98,Y98,AF98,AM98,AT98,BA98,BH98,BO98,BV98,CC98,CJ98,CQ98,CX98,DE98,DL98,DS98,DZ98,EG98,EN98,EU98,FB98,FI98,FP98),6)+SMALL((R98,Y98,AF98,AM98,AT98,BA98,BH98,BO98,BV98,CC98,CJ98,CQ98,CX98,DE98,DL98,DS98,DZ98,EG98,EN98,EU98,FB98,FI98,FP98),7))/3</f>
        <v>1.8333333333333333</v>
      </c>
      <c r="L98" s="38">
        <f>(SMALL((S98,Z98,AG98,AN98,AU98,BB98,BI98,BP98,BW98,CD98,CK98,CR98,CY98,DF98,DM98,DT98,EA98,EH98,EO98,EV98,FC98,FJ98,FQ98),5)+SMALL((S98,Z98,AG98,AN98,AU98,BB98,BI98,BP98,BW98,CD98,CK98,CR98,CY98,DF98,DM98,DT98,EA98,EH98,EO98,EV98,FC98,FJ98,FQ98),6)+SMALL((S98,Z98,AG98,AN98,AU98,BB98,BI98,BP98,BW98,CD98,CK98,CR98,CY98,DF98,DM98,DT98,EA98,EH98,EO98,EV98,FC98,FJ98,FQ98),7))/3</f>
        <v>2.4166666666666665</v>
      </c>
      <c r="M98" s="38">
        <f>(SMALL((T98,AA98,AH98,AO98,AV98,BC98,BJ98,BQ98,BX98,CE98,CL98,CS98,CZ98,DG98,DN98,DU98,EB98,EI98,EP98,EW98,FD98,FK98,FR98),5)+SMALL((T98,AA98,AH98,AO98,AV98,BC98,BJ98,BQ98,BX98,CE98,CL98,CS98,CZ98,DG98,DN98,DU98,EB98,EI98,EP98,EW98,FD98,FK98,FR98),6)+SMALL((T98,AA98,AH98,AO98,AV98,BC98,BJ98,BQ98,BX98,CE98,CL98,CS98,CZ98,DG98,DN98,DU98,EB98,EI98,EP98,EW98,FD98,FK98,FR98),7))/3</f>
        <v>4</v>
      </c>
      <c r="N98" s="38">
        <f>(SMALL((U98,AB98,AI98,AP98,AW98,BD98,BK98,BR98,BY98,CF98,CM98,CT98,DA98,DH98,DO98,DV98,EC98,EJ98,EQ98,EX98,FE98,FL98,FS98),5)+SMALL((U98,AB98,AI98,AP98,AW98,BD98,BK98,BR98,BY98,CF98,CM98,CT98,DA98,DH98,DO98,DV98,EC98,EJ98,EQ98,EX98,FE98,FL98,FS98),6)+SMALL((U98,AB98,AI98,AP98,AW98,BD98,BK98,BR98,BY98,CF98,CM98,CT98,DA98,DH98,DO98,DV98,EC98,EJ98,EQ98,EX98,FE98,FL98,FS98),7))/3</f>
        <v>6.666666666666667</v>
      </c>
      <c r="O98" s="38">
        <f>(SMALL((V98,AC98,AJ98,AQ98,AX98,BE98,BL98,BS98,BZ98,CG98,CN98,CU98,DB98,DI98,DP98,DW98,ED98,EK98,ER98,EY98,FF98,FM98,FT98),5)+SMALL((V98,AC98,AJ98,AQ98,AX98,BE98,BL98,BS98,BZ98,CG98,CN98,CU98,DB98,DI98,DP98,DW98,ED98,EK98,ER98,EY98,FF98,FM98,FT98),6)+SMALL((V98,AC98,AJ98,AQ98,AX98,BE98,BL98,BS98,BZ98,CG98,CN98,CU98,DB98,DI98,DP98,DW98,ED98,EK98,ER98,EY98,FF98,FM98,FT98),7))/3</f>
        <v>8.3333333333333339</v>
      </c>
      <c r="Q98" s="596">
        <v>0.2</v>
      </c>
      <c r="R98" s="596">
        <v>0.6</v>
      </c>
      <c r="S98" s="596">
        <v>0.8</v>
      </c>
      <c r="T98" s="596">
        <v>1</v>
      </c>
      <c r="U98" s="596">
        <v>2.5</v>
      </c>
      <c r="V98" s="596">
        <v>5</v>
      </c>
      <c r="X98" s="592">
        <v>1</v>
      </c>
      <c r="Y98" s="592">
        <v>1.5</v>
      </c>
      <c r="Z98" s="592">
        <v>2.25</v>
      </c>
      <c r="AA98" s="592">
        <v>3</v>
      </c>
      <c r="AB98" s="592">
        <v>4.5</v>
      </c>
      <c r="AC98" s="592">
        <v>6</v>
      </c>
      <c r="AE98" s="38"/>
      <c r="AF98" s="38"/>
      <c r="AG98" s="38"/>
      <c r="AH98" s="38"/>
      <c r="AI98" s="38"/>
      <c r="AJ98" s="38"/>
      <c r="AL98" s="38">
        <v>2</v>
      </c>
      <c r="AM98" s="38">
        <v>3</v>
      </c>
      <c r="AN98" s="38">
        <v>5</v>
      </c>
      <c r="AO98" s="38">
        <v>8</v>
      </c>
      <c r="AP98" s="38">
        <v>16</v>
      </c>
      <c r="AQ98" s="38">
        <v>32</v>
      </c>
      <c r="AS98" s="38">
        <v>3</v>
      </c>
      <c r="AT98" s="38">
        <v>4</v>
      </c>
      <c r="AU98" s="38">
        <v>5</v>
      </c>
      <c r="AV98" s="38">
        <v>7</v>
      </c>
      <c r="AW98" s="38">
        <v>10</v>
      </c>
      <c r="AX98" s="38">
        <v>15</v>
      </c>
      <c r="AZ98" s="596">
        <v>1</v>
      </c>
      <c r="BA98" s="596">
        <v>2</v>
      </c>
      <c r="BB98" s="596">
        <v>3</v>
      </c>
      <c r="BC98" s="596">
        <v>4</v>
      </c>
      <c r="BD98" s="596">
        <v>7</v>
      </c>
      <c r="BE98" s="596">
        <v>9</v>
      </c>
      <c r="BG98" s="38"/>
      <c r="BH98" s="38"/>
      <c r="BI98" s="38"/>
      <c r="BJ98" s="38"/>
      <c r="BK98" s="38"/>
      <c r="BL98" s="38"/>
      <c r="BN98" s="146">
        <v>2</v>
      </c>
      <c r="BO98" s="146">
        <v>4</v>
      </c>
      <c r="BP98" s="146">
        <v>6</v>
      </c>
      <c r="BQ98" s="146">
        <v>8</v>
      </c>
      <c r="BR98" s="146">
        <v>10</v>
      </c>
      <c r="BS98" s="146">
        <v>10</v>
      </c>
      <c r="BU98" s="218">
        <v>2</v>
      </c>
      <c r="BV98" s="218">
        <v>4</v>
      </c>
      <c r="BW98" s="218">
        <v>7</v>
      </c>
      <c r="BX98" s="218">
        <v>10</v>
      </c>
      <c r="BY98" s="218">
        <v>10</v>
      </c>
      <c r="BZ98" s="218"/>
      <c r="CB98" s="238">
        <v>0.625</v>
      </c>
      <c r="CC98" s="238">
        <v>0.9375</v>
      </c>
      <c r="CD98" s="238">
        <v>1.25</v>
      </c>
      <c r="CE98" s="238">
        <v>1.875</v>
      </c>
      <c r="CF98" s="238">
        <v>3.75</v>
      </c>
      <c r="CG98" s="238">
        <v>7.5</v>
      </c>
      <c r="CI98" s="298">
        <v>3</v>
      </c>
      <c r="CJ98" s="298">
        <v>4</v>
      </c>
      <c r="CK98" s="298">
        <v>6</v>
      </c>
      <c r="CL98" s="298">
        <v>8</v>
      </c>
      <c r="CM98" s="298">
        <v>12</v>
      </c>
      <c r="CN98" s="298">
        <v>15</v>
      </c>
      <c r="CP98" s="38"/>
      <c r="CQ98" s="38"/>
      <c r="CR98" s="38"/>
      <c r="CS98" s="38"/>
      <c r="CT98" s="38"/>
      <c r="CU98" s="38"/>
      <c r="CW98" s="326">
        <v>1</v>
      </c>
      <c r="CX98" s="326">
        <v>2</v>
      </c>
      <c r="CY98" s="326">
        <v>1.5</v>
      </c>
      <c r="CZ98" s="324">
        <v>5</v>
      </c>
      <c r="DA98" s="324">
        <v>10</v>
      </c>
      <c r="DB98" s="324">
        <v>15</v>
      </c>
      <c r="DD98" s="339">
        <v>10</v>
      </c>
      <c r="DE98" s="339">
        <v>20</v>
      </c>
      <c r="DF98" s="339">
        <v>40</v>
      </c>
      <c r="DG98" s="340"/>
      <c r="DH98" s="340"/>
      <c r="DI98" s="340"/>
      <c r="DK98" s="38">
        <v>2.2000000000000002</v>
      </c>
      <c r="DL98" s="38">
        <v>3.74</v>
      </c>
      <c r="DM98" s="38">
        <v>6.3579999999999997</v>
      </c>
      <c r="DN98" s="38">
        <v>10.8086</v>
      </c>
      <c r="DO98" s="38">
        <v>18.374619999999997</v>
      </c>
      <c r="DP98" s="38">
        <v>31.236853999999994</v>
      </c>
      <c r="DR98" s="401"/>
      <c r="DS98" s="401"/>
      <c r="DT98" s="401"/>
      <c r="DU98" s="401"/>
      <c r="DV98" s="401"/>
      <c r="DW98" s="401"/>
      <c r="DY98" s="414">
        <v>1</v>
      </c>
      <c r="DZ98" s="414">
        <v>1</v>
      </c>
      <c r="EA98" s="414">
        <v>2</v>
      </c>
      <c r="EB98" s="414">
        <v>4</v>
      </c>
      <c r="EC98" s="414">
        <v>7</v>
      </c>
      <c r="ED98" s="414">
        <v>8</v>
      </c>
      <c r="EF98" s="458">
        <v>3</v>
      </c>
      <c r="EG98" s="458">
        <v>6</v>
      </c>
      <c r="EH98" s="458">
        <v>12</v>
      </c>
      <c r="EI98" s="458">
        <v>20</v>
      </c>
      <c r="EJ98" s="458">
        <v>35</v>
      </c>
      <c r="EK98" s="458">
        <v>50</v>
      </c>
      <c r="EM98" s="597">
        <v>3</v>
      </c>
      <c r="EN98" s="597">
        <v>5</v>
      </c>
      <c r="EO98" s="597">
        <v>9</v>
      </c>
      <c r="EP98" s="597">
        <v>18</v>
      </c>
      <c r="EQ98" s="597">
        <v>36</v>
      </c>
      <c r="ER98" s="597">
        <v>72</v>
      </c>
      <c r="ET98" s="507">
        <v>1</v>
      </c>
      <c r="EU98" s="507">
        <v>1</v>
      </c>
      <c r="EV98" s="507">
        <v>1</v>
      </c>
      <c r="EW98" s="507">
        <v>2</v>
      </c>
      <c r="EX98" s="507">
        <v>3</v>
      </c>
      <c r="EY98" s="507">
        <v>6</v>
      </c>
      <c r="FA98" s="596">
        <v>2</v>
      </c>
      <c r="FB98" s="596">
        <v>3</v>
      </c>
      <c r="FC98" s="596">
        <v>5</v>
      </c>
      <c r="FD98" s="596">
        <v>7</v>
      </c>
      <c r="FE98" s="596">
        <v>10</v>
      </c>
      <c r="FF98" s="596">
        <v>15</v>
      </c>
      <c r="FH98" s="596">
        <v>2</v>
      </c>
      <c r="FI98" s="596">
        <v>2</v>
      </c>
      <c r="FJ98" s="596">
        <v>3</v>
      </c>
      <c r="FK98" s="596">
        <v>4</v>
      </c>
      <c r="FL98" s="596">
        <v>6</v>
      </c>
      <c r="FM98" s="596">
        <v>8</v>
      </c>
      <c r="FO98" s="597">
        <v>2</v>
      </c>
      <c r="FP98" s="597">
        <v>6</v>
      </c>
      <c r="FQ98" s="597">
        <v>15</v>
      </c>
      <c r="FR98" s="597">
        <v>33</v>
      </c>
      <c r="FS98" s="570"/>
      <c r="FT98" s="570"/>
    </row>
    <row r="99" spans="1:176" ht="15" customHeight="1" x14ac:dyDescent="0.3">
      <c r="A99" s="610"/>
      <c r="B99" s="2"/>
      <c r="C99" s="2"/>
      <c r="D99" s="2"/>
      <c r="E99" s="2"/>
      <c r="F99" s="2">
        <v>2</v>
      </c>
      <c r="G99" s="2"/>
      <c r="H99" s="2"/>
      <c r="J99" s="37">
        <f>(SMALL((Q99,X99,AE99,AL99,AS99,AZ99,BG99,BN99,BU99,CB99,CI99,CP99,CW99,DD99,DK99,DR99,DY99,EF99,EM99,ET99,FA99,FH99,FO99),5)+SMALL((Q99,X99,AE99,AL99,AS99,AZ99,BG99,BN99,BU99,CB99,CI99,CP99,CW99,DD99,DK99,DR99,DY99,EF99,EM99,ET99,FA99,FH99,FO99),6)+SMALL((Q99,X99,AE99,AL99,AS99,AZ99,BG99,BN99,BU99,CB99,CI99,CP99,CW99,DD99,DK99,DR99,DY99,EF99,EM99,ET99,FA99,FH99,FO99),7))/3</f>
        <v>1.0266666666666666</v>
      </c>
      <c r="K99" s="37">
        <f>(SMALL((R99,Y99,AF99,AM99,AT99,BA99,BH99,BO99,BV99,CC99,CJ99,CQ99,CX99,DE99,DL99,DS99,DZ99,EG99,EN99,EU99,FB99,FI99,FP99),5)+SMALL((R99,Y99,AF99,AM99,AT99,BA99,BH99,BO99,BV99,CC99,CJ99,CQ99,CX99,DE99,DL99,DS99,DZ99,EG99,EN99,EU99,FB99,FI99,FP99),6)+SMALL((R99,Y99,AF99,AM99,AT99,BA99,BH99,BO99,BV99,CC99,CJ99,CQ99,CX99,DE99,DL99,DS99,DZ99,EG99,EN99,EU99,FB99,FI99,FP99),7))/3</f>
        <v>1.8733333333333333</v>
      </c>
      <c r="L99" s="37">
        <f>(SMALL((S99,Z99,AG99,AN99,AU99,BB99,BI99,BP99,BW99,CD99,CK99,CR99,CY99,DF99,DM99,DT99,EA99,EH99,EO99,EV99,FC99,FJ99,FQ99),5)+SMALL((S99,Z99,AG99,AN99,AU99,BB99,BI99,BP99,BW99,CD99,CK99,CR99,CY99,DF99,DM99,DT99,EA99,EH99,EO99,EV99,FC99,FJ99,FQ99),6)+SMALL((S99,Z99,AG99,AN99,AU99,BB99,BI99,BP99,BW99,CD99,CK99,CR99,CY99,DF99,DM99,DT99,EA99,EH99,EO99,EV99,FC99,FJ99,FQ99),7))/3</f>
        <v>2.9</v>
      </c>
      <c r="M99" s="37">
        <f>(SMALL((T99,AA99,AH99,AO99,AV99,BC99,BJ99,BQ99,BX99,CE99,CL99,CS99,CZ99,DG99,DN99,DU99,EB99,EI99,EP99,EW99,FD99,FK99,FR99),5)+SMALL((T99,AA99,AH99,AO99,AV99,BC99,BJ99,BQ99,BX99,CE99,CL99,CS99,CZ99,DG99,DN99,DU99,EB99,EI99,EP99,EW99,FD99,FK99,FR99),6)+SMALL((T99,AA99,AH99,AO99,AV99,BC99,BJ99,BQ99,BX99,CE99,CL99,CS99,CZ99,DG99,DN99,DU99,EB99,EI99,EP99,EW99,FD99,FK99,FR99),7))/3</f>
        <v>4.5</v>
      </c>
      <c r="N99" s="37">
        <f>(SMALL((U99,AB99,AI99,AP99,AW99,BD99,BK99,BR99,BY99,CF99,CM99,CT99,DA99,DH99,DO99,DV99,EC99,EJ99,EQ99,EX99,FE99,FL99,FS99),5)+SMALL((U99,AB99,AI99,AP99,AW99,BD99,BK99,BR99,BY99,CF99,CM99,CT99,DA99,DH99,DO99,DV99,EC99,EJ99,EQ99,EX99,FE99,FL99,FS99),6)+SMALL((U99,AB99,AI99,AP99,AW99,BD99,BK99,BR99,BY99,CF99,CM99,CT99,DA99,DH99,DO99,DV99,EC99,EJ99,EQ99,EX99,FE99,FL99,FS99),7))/3</f>
        <v>7.5</v>
      </c>
      <c r="O99" s="37">
        <f>(SMALL((V99,AC99,AJ99,AQ99,AX99,BE99,BL99,BS99,BZ99,CG99,CN99,CU99,DB99,DI99,DP99,DW99,ED99,EK99,ER99,EY99,FF99,FM99,FT99),5)+SMALL((V99,AC99,AJ99,AQ99,AX99,BE99,BL99,BS99,BZ99,CG99,CN99,CU99,DB99,DI99,DP99,DW99,ED99,EK99,ER99,EY99,FF99,FM99,FT99),6)+SMALL((V99,AC99,AJ99,AQ99,AX99,BE99,BL99,BS99,BZ99,CG99,CN99,CU99,DB99,DI99,DP99,DW99,ED99,EK99,ER99,EY99,FF99,FM99,FT99),7))/3</f>
        <v>9.3333333333333339</v>
      </c>
      <c r="Q99" s="596">
        <v>0.2</v>
      </c>
      <c r="R99" s="596">
        <v>0.6</v>
      </c>
      <c r="S99" s="596">
        <v>0.8</v>
      </c>
      <c r="T99" s="596">
        <v>1</v>
      </c>
      <c r="U99" s="596">
        <v>2.5</v>
      </c>
      <c r="V99" s="596">
        <v>5</v>
      </c>
      <c r="X99" s="593">
        <v>1</v>
      </c>
      <c r="Y99" s="593">
        <v>1.5</v>
      </c>
      <c r="Z99" s="593">
        <v>3</v>
      </c>
      <c r="AA99" s="593">
        <v>4.5</v>
      </c>
      <c r="AB99" s="593">
        <v>7.5</v>
      </c>
      <c r="AC99" s="593">
        <v>9</v>
      </c>
      <c r="AE99" s="37"/>
      <c r="AF99" s="37"/>
      <c r="AG99" s="37"/>
      <c r="AH99" s="37"/>
      <c r="AI99" s="37"/>
      <c r="AJ99" s="37"/>
      <c r="AL99" s="37">
        <v>3</v>
      </c>
      <c r="AM99" s="37">
        <v>4.5</v>
      </c>
      <c r="AN99" s="37">
        <v>7.5</v>
      </c>
      <c r="AO99" s="37">
        <v>12</v>
      </c>
      <c r="AP99" s="37">
        <v>24</v>
      </c>
      <c r="AQ99" s="37">
        <v>48</v>
      </c>
      <c r="AS99" s="37">
        <v>3</v>
      </c>
      <c r="AT99" s="37">
        <v>4</v>
      </c>
      <c r="AU99" s="37">
        <v>5</v>
      </c>
      <c r="AV99" s="37">
        <v>7</v>
      </c>
      <c r="AW99" s="37">
        <v>10</v>
      </c>
      <c r="AX99" s="37">
        <v>15</v>
      </c>
      <c r="AZ99" s="596">
        <v>1</v>
      </c>
      <c r="BA99" s="596">
        <v>2</v>
      </c>
      <c r="BB99" s="596">
        <v>3</v>
      </c>
      <c r="BC99" s="596">
        <v>4</v>
      </c>
      <c r="BD99" s="596">
        <v>7</v>
      </c>
      <c r="BE99" s="596">
        <v>9</v>
      </c>
      <c r="BG99" s="37"/>
      <c r="BH99" s="37"/>
      <c r="BI99" s="37"/>
      <c r="BJ99" s="37"/>
      <c r="BK99" s="37"/>
      <c r="BL99" s="37"/>
      <c r="BN99" s="145">
        <v>2</v>
      </c>
      <c r="BO99" s="145">
        <v>4</v>
      </c>
      <c r="BP99" s="145">
        <v>7</v>
      </c>
      <c r="BQ99" s="145">
        <v>10</v>
      </c>
      <c r="BR99" s="145">
        <v>15</v>
      </c>
      <c r="BS99" s="145">
        <v>25</v>
      </c>
      <c r="BU99" s="217">
        <v>2</v>
      </c>
      <c r="BV99" s="217">
        <v>4</v>
      </c>
      <c r="BW99" s="217">
        <v>7</v>
      </c>
      <c r="BX99" s="217">
        <v>10</v>
      </c>
      <c r="BY99" s="217">
        <v>10</v>
      </c>
      <c r="BZ99" s="217"/>
      <c r="CB99" s="237">
        <v>0.75</v>
      </c>
      <c r="CC99" s="237">
        <v>1.125</v>
      </c>
      <c r="CD99" s="237">
        <v>1.5</v>
      </c>
      <c r="CE99" s="237">
        <v>2.25</v>
      </c>
      <c r="CF99" s="237">
        <v>4.5</v>
      </c>
      <c r="CG99" s="237">
        <v>9</v>
      </c>
      <c r="CI99" s="297">
        <v>3</v>
      </c>
      <c r="CJ99" s="297">
        <v>4</v>
      </c>
      <c r="CK99" s="297">
        <v>7</v>
      </c>
      <c r="CL99" s="297">
        <v>10</v>
      </c>
      <c r="CM99" s="297">
        <v>15</v>
      </c>
      <c r="CN99" s="297">
        <v>20</v>
      </c>
      <c r="CP99" s="37"/>
      <c r="CQ99" s="37"/>
      <c r="CR99" s="37"/>
      <c r="CS99" s="37"/>
      <c r="CT99" s="37"/>
      <c r="CU99" s="37"/>
      <c r="CW99" s="325">
        <v>1</v>
      </c>
      <c r="CX99" s="325">
        <v>2</v>
      </c>
      <c r="CY99" s="325">
        <v>1.5</v>
      </c>
      <c r="CZ99" s="323">
        <v>5</v>
      </c>
      <c r="DA99" s="323">
        <v>10</v>
      </c>
      <c r="DB99" s="323">
        <v>15</v>
      </c>
      <c r="DD99" s="337">
        <v>8</v>
      </c>
      <c r="DE99" s="337">
        <v>16</v>
      </c>
      <c r="DF99" s="337">
        <v>32</v>
      </c>
      <c r="DG99" s="337">
        <v>64</v>
      </c>
      <c r="DH99" s="338"/>
      <c r="DI99" s="338"/>
      <c r="DK99" s="37">
        <v>2.4200000000000004</v>
      </c>
      <c r="DL99" s="37">
        <v>4.1140000000000008</v>
      </c>
      <c r="DM99" s="37">
        <v>6.9938000000000002</v>
      </c>
      <c r="DN99" s="37">
        <v>11.889460000000001</v>
      </c>
      <c r="DO99" s="37">
        <v>20.212081999999999</v>
      </c>
      <c r="DP99" s="37">
        <v>34.360539399999993</v>
      </c>
      <c r="DR99" s="400"/>
      <c r="DS99" s="400"/>
      <c r="DT99" s="400"/>
      <c r="DU99" s="400"/>
      <c r="DV99" s="400"/>
      <c r="DW99" s="400"/>
      <c r="DY99" s="413">
        <v>1.0799999999999998</v>
      </c>
      <c r="DZ99" s="413">
        <v>1.62</v>
      </c>
      <c r="EA99" s="413">
        <v>2.6999999999999997</v>
      </c>
      <c r="EB99" s="413">
        <v>5</v>
      </c>
      <c r="EC99" s="413">
        <v>8</v>
      </c>
      <c r="ED99" s="413">
        <v>10</v>
      </c>
      <c r="EF99" s="457">
        <v>4</v>
      </c>
      <c r="EG99" s="457">
        <v>8</v>
      </c>
      <c r="EH99" s="457">
        <v>15</v>
      </c>
      <c r="EI99" s="457">
        <v>25</v>
      </c>
      <c r="EJ99" s="457">
        <v>40</v>
      </c>
      <c r="EK99" s="457">
        <v>55</v>
      </c>
      <c r="EM99" s="597">
        <v>4</v>
      </c>
      <c r="EN99" s="597">
        <v>6</v>
      </c>
      <c r="EO99" s="597">
        <v>10</v>
      </c>
      <c r="EP99" s="597">
        <v>20</v>
      </c>
      <c r="EQ99" s="597">
        <v>40</v>
      </c>
      <c r="ER99" s="597">
        <v>80</v>
      </c>
      <c r="ET99" s="506">
        <v>1</v>
      </c>
      <c r="EU99" s="506">
        <v>1</v>
      </c>
      <c r="EV99" s="506">
        <v>1</v>
      </c>
      <c r="EW99" s="506">
        <v>2</v>
      </c>
      <c r="EX99" s="506">
        <v>3</v>
      </c>
      <c r="EY99" s="506">
        <v>6</v>
      </c>
      <c r="FA99" s="596">
        <v>2</v>
      </c>
      <c r="FB99" s="596">
        <v>3</v>
      </c>
      <c r="FC99" s="596">
        <v>5</v>
      </c>
      <c r="FD99" s="596">
        <v>7</v>
      </c>
      <c r="FE99" s="596">
        <v>10</v>
      </c>
      <c r="FF99" s="596">
        <v>15</v>
      </c>
      <c r="FH99" s="596">
        <v>2</v>
      </c>
      <c r="FI99" s="596">
        <v>2</v>
      </c>
      <c r="FJ99" s="596">
        <v>3</v>
      </c>
      <c r="FK99" s="596">
        <v>4</v>
      </c>
      <c r="FL99" s="596">
        <v>5</v>
      </c>
      <c r="FM99" s="596">
        <v>7</v>
      </c>
      <c r="FO99" s="597">
        <v>2</v>
      </c>
      <c r="FP99" s="597">
        <v>6</v>
      </c>
      <c r="FQ99" s="597">
        <v>15</v>
      </c>
      <c r="FR99" s="597">
        <v>33</v>
      </c>
      <c r="FS99" s="570"/>
      <c r="FT99" s="570"/>
    </row>
    <row r="100" spans="1:176" x14ac:dyDescent="0.3">
      <c r="A100" s="610"/>
      <c r="B100" s="3"/>
      <c r="C100" s="3"/>
      <c r="D100" s="3"/>
      <c r="E100" s="3"/>
      <c r="F100" s="3"/>
      <c r="G100" s="3">
        <v>2</v>
      </c>
      <c r="H100" s="3"/>
      <c r="J100" s="38">
        <f>(SMALL((Q100,X100,AE100,AL100,AS100,AZ100,BG100,BN100,BU100,CB100,CI100,CP100,CW100,DD100,DK100,DR100,DY100,EF100,EM100,ET100,FA100,FH100,FO100),5)+SMALL((Q100,X100,AE100,AL100,AS100,AZ100,BG100,BN100,BU100,CB100,CI100,CP100,CW100,DD100,DK100,DR100,DY100,EF100,EM100,ET100,FA100,FH100,FO100),6)+SMALL((Q100,X100,AE100,AL100,AS100,AZ100,BG100,BN100,BU100,CB100,CI100,CP100,CW100,DD100,DK100,DR100,DY100,EF100,EM100,ET100,FA100,FH100,FO100),7))/3</f>
        <v>1.2833333333333332</v>
      </c>
      <c r="K100" s="38">
        <f>(SMALL((R100,Y100,AF100,AM100,AT100,BA100,BH100,BO100,BV100,CC100,CJ100,CQ100,CX100,DE100,DL100,DS100,DZ100,EG100,EN100,EU100,FB100,FI100,FP100),5)+SMALL((R100,Y100,AF100,AM100,AT100,BA100,BH100,BO100,BV100,CC100,CJ100,CQ100,CX100,DE100,DL100,DS100,DZ100,EG100,EN100,EU100,FB100,FI100,FP100),6)+SMALL((R100,Y100,AF100,AM100,AT100,BA100,BH100,BO100,BV100,CC100,CJ100,CQ100,CX100,DE100,DL100,DS100,DZ100,EG100,EN100,EU100,FB100,FI100,FP100),7))/3</f>
        <v>2.0083333333333333</v>
      </c>
      <c r="L100" s="38">
        <f>(SMALL((S100,Z100,AG100,AN100,AU100,BB100,BI100,BP100,BW100,CD100,CK100,CR100,CY100,DF100,DM100,DT100,EA100,EH100,EO100,EV100,FC100,FJ100,FQ100),5)+SMALL((S100,Z100,AG100,AN100,AU100,BB100,BI100,BP100,BW100,CD100,CK100,CR100,CY100,DF100,DM100,DT100,EA100,EH100,EO100,EV100,FC100,FJ100,FQ100),6)+SMALL((S100,Z100,AG100,AN100,AU100,BB100,BI100,BP100,BW100,CD100,CK100,CR100,CY100,DF100,DM100,DT100,EA100,EH100,EO100,EV100,FC100,FJ100,FQ100),7))/3</f>
        <v>3.5</v>
      </c>
      <c r="M100" s="38">
        <f>(SMALL((T100,AA100,AH100,AO100,AV100,BC100,BJ100,BQ100,BX100,CE100,CL100,CS100,CZ100,DG100,DN100,DU100,EB100,EI100,EP100,EW100,FD100,FK100,FR100),5)+SMALL((T100,AA100,AH100,AO100,AV100,BC100,BJ100,BQ100,BX100,CE100,CL100,CS100,CZ100,DG100,DN100,DU100,EB100,EI100,EP100,EW100,FD100,FK100,FR100),6)+SMALL((T100,AA100,AH100,AO100,AV100,BC100,BJ100,BQ100,BX100,CE100,CL100,CS100,CZ100,DG100,DN100,DU100,EB100,EI100,EP100,EW100,FD100,FK100,FR100),7))/3</f>
        <v>5.333333333333333</v>
      </c>
      <c r="N100" s="38">
        <f>(SMALL((U100,AB100,AI100,AP100,AW100,BD100,BK100,BR100,BY100,CF100,CM100,CT100,DA100,DH100,DO100,DV100,EC100,EJ100,EQ100,EX100,FE100,FL100,FS100),5)+SMALL((U100,AB100,AI100,AP100,AW100,BD100,BK100,BR100,BY100,CF100,CM100,CT100,DA100,DH100,DO100,DV100,EC100,EJ100,EQ100,EX100,FE100,FL100,FS100),6)+SMALL((U100,AB100,AI100,AP100,AW100,BD100,BK100,BR100,BY100,CF100,CM100,CT100,DA100,DH100,DO100,DV100,EC100,EJ100,EQ100,EX100,FE100,FL100,FS100),7))/3</f>
        <v>8.3333333333333339</v>
      </c>
      <c r="O100" s="38">
        <f>(SMALL((V100,AC100,AJ100,AQ100,AX100,BE100,BL100,BS100,BZ100,CG100,CN100,CU100,DB100,DI100,DP100,DW100,ED100,EK100,ER100,EY100,FF100,FM100,FT100),5)+SMALL((V100,AC100,AJ100,AQ100,AX100,BE100,BL100,BS100,BZ100,CG100,CN100,CU100,DB100,DI100,DP100,DW100,ED100,EK100,ER100,EY100,FF100,FM100,FT100),6)+SMALL((V100,AC100,AJ100,AQ100,AX100,BE100,BL100,BS100,BZ100,CG100,CN100,CU100,DB100,DI100,DP100,DW100,ED100,EK100,ER100,EY100,FF100,FM100,FT100),7))/3</f>
        <v>10.666666666666666</v>
      </c>
      <c r="Q100" s="596">
        <v>0.2</v>
      </c>
      <c r="R100" s="596">
        <v>0.6</v>
      </c>
      <c r="S100" s="596">
        <v>0.8</v>
      </c>
      <c r="T100" s="596">
        <v>1</v>
      </c>
      <c r="U100" s="596">
        <v>2.5</v>
      </c>
      <c r="V100" s="596">
        <v>5</v>
      </c>
      <c r="X100" s="592">
        <v>1</v>
      </c>
      <c r="Y100" s="592">
        <v>1.5</v>
      </c>
      <c r="Z100" s="592">
        <v>4.5</v>
      </c>
      <c r="AA100" s="592">
        <v>6</v>
      </c>
      <c r="AB100" s="592">
        <v>10.5</v>
      </c>
      <c r="AC100" s="592">
        <v>12</v>
      </c>
      <c r="AE100" s="38"/>
      <c r="AF100" s="38"/>
      <c r="AG100" s="38"/>
      <c r="AH100" s="38"/>
      <c r="AI100" s="38"/>
      <c r="AJ100" s="38"/>
      <c r="AL100" s="38">
        <v>3.5</v>
      </c>
      <c r="AM100" s="38">
        <v>5.25</v>
      </c>
      <c r="AN100" s="38">
        <v>8.75</v>
      </c>
      <c r="AO100" s="38">
        <v>14</v>
      </c>
      <c r="AP100" s="38">
        <v>28</v>
      </c>
      <c r="AQ100" s="38">
        <v>56</v>
      </c>
      <c r="AS100" s="38">
        <v>3</v>
      </c>
      <c r="AT100" s="38">
        <v>4</v>
      </c>
      <c r="AU100" s="38">
        <v>5</v>
      </c>
      <c r="AV100" s="38">
        <v>7</v>
      </c>
      <c r="AW100" s="38">
        <v>10</v>
      </c>
      <c r="AX100" s="38">
        <v>15</v>
      </c>
      <c r="AZ100" s="596">
        <v>1</v>
      </c>
      <c r="BA100" s="596">
        <v>2</v>
      </c>
      <c r="BB100" s="596">
        <v>3</v>
      </c>
      <c r="BC100" s="596">
        <v>4</v>
      </c>
      <c r="BD100" s="596">
        <v>7</v>
      </c>
      <c r="BE100" s="596">
        <v>9</v>
      </c>
      <c r="BG100" s="38"/>
      <c r="BH100" s="38"/>
      <c r="BI100" s="38"/>
      <c r="BJ100" s="38"/>
      <c r="BK100" s="38"/>
      <c r="BL100" s="38"/>
      <c r="BN100" s="146">
        <v>2</v>
      </c>
      <c r="BO100" s="146">
        <v>4</v>
      </c>
      <c r="BP100" s="146">
        <v>7</v>
      </c>
      <c r="BQ100" s="146">
        <v>10</v>
      </c>
      <c r="BR100" s="146">
        <v>15</v>
      </c>
      <c r="BS100" s="146">
        <v>25</v>
      </c>
      <c r="BU100" s="218">
        <v>2</v>
      </c>
      <c r="BV100" s="218">
        <v>4</v>
      </c>
      <c r="BW100" s="218">
        <v>7</v>
      </c>
      <c r="BX100" s="218">
        <v>10</v>
      </c>
      <c r="BY100" s="218">
        <v>10</v>
      </c>
      <c r="BZ100" s="218"/>
      <c r="CB100" s="238">
        <v>0.75</v>
      </c>
      <c r="CC100" s="238">
        <v>1.125</v>
      </c>
      <c r="CD100" s="238">
        <v>1.5</v>
      </c>
      <c r="CE100" s="238">
        <v>2.25</v>
      </c>
      <c r="CF100" s="238">
        <v>4.5</v>
      </c>
      <c r="CG100" s="238">
        <v>9</v>
      </c>
      <c r="CI100" s="298">
        <v>3</v>
      </c>
      <c r="CJ100" s="298">
        <v>4</v>
      </c>
      <c r="CK100" s="298">
        <v>8</v>
      </c>
      <c r="CL100" s="298">
        <v>12</v>
      </c>
      <c r="CM100" s="298">
        <v>20</v>
      </c>
      <c r="CN100" s="298">
        <v>30</v>
      </c>
      <c r="CP100" s="38"/>
      <c r="CQ100" s="38"/>
      <c r="CR100" s="38"/>
      <c r="CS100" s="38"/>
      <c r="CT100" s="38"/>
      <c r="CU100" s="38"/>
      <c r="CW100" s="326">
        <v>1.5</v>
      </c>
      <c r="CX100" s="326">
        <v>2.5</v>
      </c>
      <c r="CY100" s="326">
        <v>3.5</v>
      </c>
      <c r="CZ100" s="324">
        <v>6</v>
      </c>
      <c r="DA100" s="324">
        <v>12</v>
      </c>
      <c r="DB100" s="324">
        <v>17</v>
      </c>
      <c r="DD100" s="339">
        <v>5</v>
      </c>
      <c r="DE100" s="339">
        <v>10</v>
      </c>
      <c r="DF100" s="339">
        <v>20</v>
      </c>
      <c r="DG100" s="339">
        <v>40</v>
      </c>
      <c r="DH100" s="339">
        <v>100</v>
      </c>
      <c r="DI100" s="340"/>
      <c r="DK100" s="38">
        <v>2.6620000000000008</v>
      </c>
      <c r="DL100" s="38">
        <v>4.5254000000000012</v>
      </c>
      <c r="DM100" s="38">
        <v>7.6931800000000008</v>
      </c>
      <c r="DN100" s="38">
        <v>13.078406000000003</v>
      </c>
      <c r="DO100" s="38">
        <v>22.233290199999999</v>
      </c>
      <c r="DP100" s="38">
        <v>37.796593339999994</v>
      </c>
      <c r="DR100" s="401"/>
      <c r="DS100" s="401"/>
      <c r="DT100" s="401"/>
      <c r="DU100" s="401"/>
      <c r="DV100" s="401"/>
      <c r="DW100" s="401"/>
      <c r="DY100" s="414">
        <v>1.3499999999999999</v>
      </c>
      <c r="DZ100" s="414">
        <v>2.0249999999999999</v>
      </c>
      <c r="EA100" s="414">
        <v>4</v>
      </c>
      <c r="EB100" s="414">
        <v>6</v>
      </c>
      <c r="EC100" s="414">
        <v>8</v>
      </c>
      <c r="ED100" s="414">
        <v>11</v>
      </c>
      <c r="EF100" s="458">
        <v>4</v>
      </c>
      <c r="EG100" s="458">
        <v>8</v>
      </c>
      <c r="EH100" s="458">
        <v>15</v>
      </c>
      <c r="EI100" s="458">
        <v>25</v>
      </c>
      <c r="EJ100" s="458">
        <v>40</v>
      </c>
      <c r="EK100" s="458">
        <v>55</v>
      </c>
      <c r="EM100" s="597">
        <v>4</v>
      </c>
      <c r="EN100" s="597">
        <v>6</v>
      </c>
      <c r="EO100" s="597">
        <v>10</v>
      </c>
      <c r="EP100" s="597">
        <v>20</v>
      </c>
      <c r="EQ100" s="597">
        <v>40</v>
      </c>
      <c r="ER100" s="597">
        <v>80</v>
      </c>
      <c r="ET100" s="507">
        <v>1</v>
      </c>
      <c r="EU100" s="507">
        <v>1</v>
      </c>
      <c r="EV100" s="507">
        <v>1</v>
      </c>
      <c r="EW100" s="507">
        <v>2</v>
      </c>
      <c r="EX100" s="507">
        <v>4</v>
      </c>
      <c r="EY100" s="507">
        <v>6</v>
      </c>
      <c r="FA100" s="596">
        <v>2</v>
      </c>
      <c r="FB100" s="596">
        <v>3</v>
      </c>
      <c r="FC100" s="596">
        <v>5</v>
      </c>
      <c r="FD100" s="596">
        <v>7</v>
      </c>
      <c r="FE100" s="596">
        <v>10</v>
      </c>
      <c r="FF100" s="596">
        <v>15</v>
      </c>
      <c r="FH100" s="596">
        <v>2</v>
      </c>
      <c r="FI100" s="596">
        <v>2</v>
      </c>
      <c r="FJ100" s="596">
        <v>3</v>
      </c>
      <c r="FK100" s="596">
        <v>4</v>
      </c>
      <c r="FL100" s="596">
        <v>5</v>
      </c>
      <c r="FM100" s="596">
        <v>7</v>
      </c>
      <c r="FO100" s="597">
        <v>2</v>
      </c>
      <c r="FP100" s="597">
        <v>6</v>
      </c>
      <c r="FQ100" s="597">
        <v>15</v>
      </c>
      <c r="FR100" s="597">
        <v>33</v>
      </c>
      <c r="FS100" s="570"/>
      <c r="FT100" s="570"/>
    </row>
    <row r="101" spans="1:176" x14ac:dyDescent="0.3">
      <c r="A101" s="610"/>
      <c r="B101" s="2"/>
      <c r="C101" s="2"/>
      <c r="D101" s="2"/>
      <c r="E101" s="2"/>
      <c r="F101" s="2"/>
      <c r="G101" s="2"/>
      <c r="H101" s="2">
        <v>2</v>
      </c>
      <c r="J101" s="37">
        <f>(SMALL((Q101,X101,AE101,AL101,AS101,AZ101,BG101,BN101,BU101,CB101,CI101,CP101,CW101,DD101,DK101,DR101,DY101,EF101,EM101,ET101,FA101,FH101,FO101),5)+SMALL((Q101,X101,AE101,AL101,AS101,AZ101,BG101,BN101,BU101,CB101,CI101,CP101,CW101,DD101,DK101,DR101,DY101,EF101,EM101,ET101,FA101,FH101,FO101),6)+SMALL((Q101,X101,AE101,AL101,AS101,AZ101,BG101,BN101,BU101,CB101,CI101,CP101,CW101,DD101,DK101,DR101,DY101,EF101,EM101,ET101,FA101,FH101,FO101),7))/3</f>
        <v>1.8333333333333333</v>
      </c>
      <c r="K101" s="37">
        <f>(SMALL((R101,Y101,AF101,AM101,AT101,BA101,BH101,BO101,BV101,CC101,CJ101,CQ101,CX101,DE101,DL101,DS101,DZ101,EG101,EN101,EU101,FB101,FI101,FP101),5)+SMALL((R101,Y101,AF101,AM101,AT101,BA101,BH101,BO101,BV101,CC101,CJ101,CQ101,CX101,DE101,DL101,DS101,DZ101,EG101,EN101,EU101,FB101,FI101,FP101),6)+SMALL((R101,Y101,AF101,AM101,AT101,BA101,BH101,BO101,BV101,CC101,CJ101,CQ101,CX101,DE101,DL101,DS101,DZ101,EG101,EN101,EU101,FB101,FI101,FP101),7))/3</f>
        <v>2.8333333333333335</v>
      </c>
      <c r="L101" s="37">
        <f>(SMALL((S101,Z101,AG101,AN101,AU101,BB101,BI101,BP101,BW101,CD101,CK101,CR101,CY101,DF101,DM101,DT101,EA101,EH101,EO101,EV101,FC101,FJ101,FQ101),5)+SMALL((S101,Z101,AG101,AN101,AU101,BB101,BI101,BP101,BW101,CD101,CK101,CR101,CY101,DF101,DM101,DT101,EA101,EH101,EO101,EV101,FC101,FJ101,FQ101),6)+SMALL((S101,Z101,AG101,AN101,AU101,BB101,BI101,BP101,BW101,CD101,CK101,CR101,CY101,DF101,DM101,DT101,EA101,EH101,EO101,EV101,FC101,FJ101,FQ101),7))/3</f>
        <v>4.166666666666667</v>
      </c>
      <c r="M101" s="37">
        <f>(SMALL((T101,AA101,AH101,AO101,AV101,BC101,BJ101,BQ101,BX101,CE101,CL101,CS101,CZ101,DG101,DN101,DU101,EB101,EI101,EP101,EW101,FD101,FK101,FR101),5)+SMALL((T101,AA101,AH101,AO101,AV101,BC101,BJ101,BQ101,BX101,CE101,CL101,CS101,CZ101,DG101,DN101,DU101,EB101,EI101,EP101,EW101,FD101,FK101,FR101),6)+SMALL((T101,AA101,AH101,AO101,AV101,BC101,BJ101,BQ101,BX101,CE101,CL101,CS101,CZ101,DG101,DN101,DU101,EB101,EI101,EP101,EW101,FD101,FK101,FR101),7))/3</f>
        <v>6</v>
      </c>
      <c r="N101" s="37">
        <f>(SMALL((U101,AB101,AI101,AP101,AW101,BD101,BK101,BR101,BY101,CF101,CM101,CT101,DA101,DH101,DO101,DV101,EC101,EJ101,EQ101,EX101,FE101,FL101,FS101),5)+SMALL((U101,AB101,AI101,AP101,AW101,BD101,BK101,BR101,BY101,CF101,CM101,CT101,DA101,DH101,DO101,DV101,EC101,EJ101,EQ101,EX101,FE101,FL101,FS101),6)+SMALL((U101,AB101,AI101,AP101,AW101,BD101,BK101,BR101,BY101,CF101,CM101,CT101,DA101,DH101,DO101,DV101,EC101,EJ101,EQ101,EX101,FE101,FL101,FS101),7))/3</f>
        <v>9</v>
      </c>
      <c r="O101" s="37">
        <f>(SMALL((V101,AC101,AJ101,AQ101,AX101,BE101,BL101,BS101,BZ101,CG101,CN101,CU101,DB101,DI101,DP101,DW101,ED101,EK101,ER101,EY101,FF101,FM101,FT101),5)+SMALL((V101,AC101,AJ101,AQ101,AX101,BE101,BL101,BS101,BZ101,CG101,CN101,CU101,DB101,DI101,DP101,DW101,ED101,EK101,ER101,EY101,FF101,FM101,FT101),6)+SMALL((V101,AC101,AJ101,AQ101,AX101,BE101,BL101,BS101,BZ101,CG101,CN101,CU101,DB101,DI101,DP101,DW101,ED101,EK101,ER101,EY101,FF101,FM101,FT101),7))/3</f>
        <v>13</v>
      </c>
      <c r="Q101" s="596">
        <v>0.2</v>
      </c>
      <c r="R101" s="596">
        <v>0.6</v>
      </c>
      <c r="S101" s="596">
        <v>0.8</v>
      </c>
      <c r="T101" s="596">
        <v>1</v>
      </c>
      <c r="U101" s="596">
        <v>2.5</v>
      </c>
      <c r="V101" s="596">
        <v>5</v>
      </c>
      <c r="X101" s="593">
        <v>2</v>
      </c>
      <c r="Y101" s="593">
        <v>3</v>
      </c>
      <c r="Z101" s="593">
        <v>6</v>
      </c>
      <c r="AA101" s="593">
        <v>10.5</v>
      </c>
      <c r="AB101" s="593">
        <v>12</v>
      </c>
      <c r="AC101" s="593">
        <v>13.5</v>
      </c>
      <c r="AE101" s="37"/>
      <c r="AF101" s="37"/>
      <c r="AG101" s="37"/>
      <c r="AH101" s="37"/>
      <c r="AI101" s="37"/>
      <c r="AJ101" s="37"/>
      <c r="AL101" s="37">
        <v>3.5</v>
      </c>
      <c r="AM101" s="37">
        <v>5.25</v>
      </c>
      <c r="AN101" s="37">
        <v>8.75</v>
      </c>
      <c r="AO101" s="37">
        <v>14</v>
      </c>
      <c r="AP101" s="37">
        <v>28</v>
      </c>
      <c r="AQ101" s="37">
        <v>56</v>
      </c>
      <c r="AS101" s="37">
        <v>3</v>
      </c>
      <c r="AT101" s="37">
        <v>4</v>
      </c>
      <c r="AU101" s="37">
        <v>5</v>
      </c>
      <c r="AV101" s="37">
        <v>8</v>
      </c>
      <c r="AW101" s="37">
        <v>12</v>
      </c>
      <c r="AX101" s="37">
        <v>20</v>
      </c>
      <c r="AZ101" s="596">
        <v>1</v>
      </c>
      <c r="BA101" s="596">
        <v>2</v>
      </c>
      <c r="BB101" s="596">
        <v>3</v>
      </c>
      <c r="BC101" s="596">
        <v>4</v>
      </c>
      <c r="BD101" s="596">
        <v>7</v>
      </c>
      <c r="BE101" s="596">
        <v>9</v>
      </c>
      <c r="BG101" s="37"/>
      <c r="BH101" s="37"/>
      <c r="BI101" s="37"/>
      <c r="BJ101" s="37"/>
      <c r="BK101" s="37"/>
      <c r="BL101" s="37"/>
      <c r="BN101" s="145">
        <v>2</v>
      </c>
      <c r="BO101" s="145">
        <v>4</v>
      </c>
      <c r="BP101" s="145">
        <v>7</v>
      </c>
      <c r="BQ101" s="145">
        <v>10</v>
      </c>
      <c r="BR101" s="145">
        <v>15</v>
      </c>
      <c r="BS101" s="145">
        <v>25</v>
      </c>
      <c r="BU101" s="217">
        <v>2</v>
      </c>
      <c r="BV101" s="217">
        <v>4</v>
      </c>
      <c r="BW101" s="217">
        <v>7</v>
      </c>
      <c r="BX101" s="217">
        <v>10</v>
      </c>
      <c r="BY101" s="217">
        <v>10</v>
      </c>
      <c r="BZ101" s="217"/>
      <c r="CB101" s="237">
        <v>1</v>
      </c>
      <c r="CC101" s="237">
        <v>1.5</v>
      </c>
      <c r="CD101" s="237">
        <v>2</v>
      </c>
      <c r="CE101" s="237">
        <v>3</v>
      </c>
      <c r="CF101" s="237">
        <v>6</v>
      </c>
      <c r="CG101" s="237">
        <v>12</v>
      </c>
      <c r="CI101" s="297">
        <v>5</v>
      </c>
      <c r="CJ101" s="297">
        <v>6</v>
      </c>
      <c r="CK101" s="297">
        <v>12</v>
      </c>
      <c r="CL101" s="297">
        <v>15</v>
      </c>
      <c r="CM101" s="297">
        <v>25</v>
      </c>
      <c r="CN101" s="297">
        <v>40</v>
      </c>
      <c r="CP101" s="37"/>
      <c r="CQ101" s="37"/>
      <c r="CR101" s="37"/>
      <c r="CS101" s="37"/>
      <c r="CT101" s="37"/>
      <c r="CU101" s="37"/>
      <c r="CW101" s="325">
        <v>1.5</v>
      </c>
      <c r="CX101" s="325">
        <v>2.5</v>
      </c>
      <c r="CY101" s="325">
        <v>3.5</v>
      </c>
      <c r="CZ101" s="323">
        <v>6</v>
      </c>
      <c r="DA101" s="323">
        <v>12</v>
      </c>
      <c r="DB101" s="323">
        <v>17</v>
      </c>
      <c r="DD101" s="337">
        <v>6</v>
      </c>
      <c r="DE101" s="337">
        <v>12</v>
      </c>
      <c r="DF101" s="337">
        <v>24</v>
      </c>
      <c r="DG101" s="337">
        <v>48</v>
      </c>
      <c r="DH101" s="339">
        <v>120</v>
      </c>
      <c r="DI101" s="338"/>
      <c r="DK101" s="37">
        <v>2.9282000000000012</v>
      </c>
      <c r="DL101" s="37">
        <v>4.977940000000002</v>
      </c>
      <c r="DM101" s="37">
        <v>8.4624980000000019</v>
      </c>
      <c r="DN101" s="37">
        <v>14.386246600000005</v>
      </c>
      <c r="DO101" s="37">
        <v>24.45661922</v>
      </c>
      <c r="DP101" s="37">
        <v>41.576252673999996</v>
      </c>
      <c r="DR101" s="400"/>
      <c r="DS101" s="400"/>
      <c r="DT101" s="400"/>
      <c r="DU101" s="400"/>
      <c r="DV101" s="400"/>
      <c r="DW101" s="400"/>
      <c r="DY101" s="413">
        <v>2.0249999999999999</v>
      </c>
      <c r="DZ101" s="413">
        <v>3.0375000000000001</v>
      </c>
      <c r="EA101" s="413">
        <v>5.0625</v>
      </c>
      <c r="EB101" s="413">
        <v>8.4375</v>
      </c>
      <c r="EC101" s="413">
        <v>11.8125</v>
      </c>
      <c r="ED101" s="413">
        <v>13.5</v>
      </c>
      <c r="EF101" s="457">
        <v>5</v>
      </c>
      <c r="EG101" s="457">
        <v>10</v>
      </c>
      <c r="EH101" s="457">
        <v>20</v>
      </c>
      <c r="EI101" s="457">
        <v>30</v>
      </c>
      <c r="EJ101" s="457">
        <v>45</v>
      </c>
      <c r="EK101" s="457">
        <v>60</v>
      </c>
      <c r="EM101" s="597">
        <v>5</v>
      </c>
      <c r="EN101" s="597">
        <v>8</v>
      </c>
      <c r="EO101" s="597">
        <v>12</v>
      </c>
      <c r="EP101" s="597">
        <v>24</v>
      </c>
      <c r="EQ101" s="597">
        <v>48</v>
      </c>
      <c r="ER101" s="597">
        <v>96</v>
      </c>
      <c r="ET101" s="506">
        <v>1</v>
      </c>
      <c r="EU101" s="506">
        <v>1</v>
      </c>
      <c r="EV101" s="506">
        <v>1</v>
      </c>
      <c r="EW101" s="506">
        <v>2</v>
      </c>
      <c r="EX101" s="506">
        <v>4</v>
      </c>
      <c r="EY101" s="506">
        <v>7</v>
      </c>
      <c r="FA101" s="596">
        <v>2</v>
      </c>
      <c r="FB101" s="596">
        <v>3</v>
      </c>
      <c r="FC101" s="596">
        <v>5</v>
      </c>
      <c r="FD101" s="596">
        <v>7</v>
      </c>
      <c r="FE101" s="596">
        <v>10</v>
      </c>
      <c r="FF101" s="596">
        <v>15</v>
      </c>
      <c r="FH101" s="596">
        <v>3</v>
      </c>
      <c r="FI101" s="596">
        <v>3</v>
      </c>
      <c r="FJ101" s="596">
        <v>4</v>
      </c>
      <c r="FK101" s="596">
        <v>5</v>
      </c>
      <c r="FL101" s="596">
        <v>7</v>
      </c>
      <c r="FM101" s="596">
        <v>10</v>
      </c>
      <c r="FO101" s="597">
        <v>4</v>
      </c>
      <c r="FP101" s="597">
        <v>12</v>
      </c>
      <c r="FQ101" s="597">
        <v>25</v>
      </c>
      <c r="FR101" s="597">
        <v>50</v>
      </c>
      <c r="FS101" s="570"/>
      <c r="FT101" s="570"/>
    </row>
    <row r="102" spans="1:176" x14ac:dyDescent="0.3">
      <c r="A102" s="611"/>
      <c r="B102" s="3"/>
      <c r="C102" s="3"/>
      <c r="D102" s="3">
        <v>-2</v>
      </c>
      <c r="E102" s="3"/>
      <c r="F102" s="3"/>
      <c r="G102" s="3"/>
      <c r="H102" s="3"/>
      <c r="J102" s="38">
        <f>(SMALL((Q102,X102,AE102,AL102,AS102,AZ102,BG102,BN102,BU102,CB102,CI102,CP102,CW102,DD102,DK102,DR102,DY102,EF102,EM102,ET102,FA102,FH102,FO102),5)+SMALL((Q102,X102,AE102,AL102,AS102,AZ102,BG102,BN102,BU102,CB102,CI102,CP102,CW102,DD102,DK102,DR102,DY102,EF102,EM102,ET102,FA102,FH102,FO102),6)+SMALL((Q102,X102,AE102,AL102,AS102,AZ102,BG102,BN102,BU102,CB102,CI102,CP102,CW102,DD102,DK102,DR102,DY102,EF102,EM102,ET102,FA102,FH102,FO102),7))/3</f>
        <v>1</v>
      </c>
      <c r="K102" s="38">
        <f>(SMALL((R102,Y102,AF102,AM102,AT102,BA102,BH102,BO102,BV102,CC102,CJ102,CQ102,CX102,DE102,DL102,DS102,DZ102,EG102,EN102,EU102,FB102,FI102,FP102),5)+SMALL((R102,Y102,AF102,AM102,AT102,BA102,BH102,BO102,BV102,CC102,CJ102,CQ102,CX102,DE102,DL102,DS102,DZ102,EG102,EN102,EU102,FB102,FI102,FP102),6)+SMALL((R102,Y102,AF102,AM102,AT102,BA102,BH102,BO102,BV102,CC102,CJ102,CQ102,CX102,DE102,DL102,DS102,DZ102,EG102,EN102,EU102,FB102,FI102,FP102),7))/3</f>
        <v>1.8333333333333333</v>
      </c>
      <c r="L102" s="38">
        <f>(SMALL((S102,Z102,AG102,AN102,AU102,BB102,BI102,BP102,BW102,CD102,CK102,CR102,CY102,DF102,DM102,DT102,EA102,EH102,EO102,EV102,FC102,FJ102,FQ102),5)+SMALL((S102,Z102,AG102,AN102,AU102,BB102,BI102,BP102,BW102,CD102,CK102,CR102,CY102,DF102,DM102,DT102,EA102,EH102,EO102,EV102,FC102,FJ102,FQ102),6)+SMALL((S102,Z102,AG102,AN102,AU102,BB102,BI102,BP102,BW102,CD102,CK102,CR102,CY102,DF102,DM102,DT102,EA102,EH102,EO102,EV102,FC102,FJ102,FQ102),7))/3</f>
        <v>2.75</v>
      </c>
      <c r="M102" s="38">
        <f>(SMALL((T102,AA102,AH102,AO102,AV102,BC102,BJ102,BQ102,BX102,CE102,CL102,CS102,CZ102,DG102,DN102,DU102,EB102,EI102,EP102,EW102,FD102,FK102,FR102),5)+SMALL((T102,AA102,AH102,AO102,AV102,BC102,BJ102,BQ102,BX102,CE102,CL102,CS102,CZ102,DG102,DN102,DU102,EB102,EI102,EP102,EW102,FD102,FK102,FR102),6)+SMALL((T102,AA102,AH102,AO102,AV102,BC102,BJ102,BQ102,BX102,CE102,CL102,CS102,CZ102,DG102,DN102,DU102,EB102,EI102,EP102,EW102,FD102,FK102,FR102),7))/3</f>
        <v>3.6666666666666665</v>
      </c>
      <c r="N102" s="38">
        <f>(SMALL((U102,AB102,AI102,AP102,AW102,BD102,BK102,BR102,BY102,CF102,CM102,CT102,DA102,DH102,DO102,DV102,EC102,EJ102,EQ102,EX102,FE102,FL102,FS102),5)+SMALL((U102,AB102,AI102,AP102,AW102,BD102,BK102,BR102,BY102,CF102,CM102,CT102,DA102,DH102,DO102,DV102,EC102,EJ102,EQ102,EX102,FE102,FL102,FS102),6)+SMALL((U102,AB102,AI102,AP102,AW102,BD102,BK102,BR102,BY102,CF102,CM102,CT102,DA102,DH102,DO102,DV102,EC102,EJ102,EQ102,EX102,FE102,FL102,FS102),7))/3</f>
        <v>5.833333333333333</v>
      </c>
      <c r="O102" s="38">
        <f>(SMALL((V102,AC102,AJ102,AQ102,AX102,BE102,BL102,BS102,BZ102,CG102,CN102,CU102,DB102,DI102,DP102,DW102,ED102,EK102,ER102,EY102,FF102,FM102,FT102),5)+SMALL((V102,AC102,AJ102,AQ102,AX102,BE102,BL102,BS102,BZ102,CG102,CN102,CU102,DB102,DI102,DP102,DW102,ED102,EK102,ER102,EY102,FF102,FM102,FT102),6)+SMALL((V102,AC102,AJ102,AQ102,AX102,BE102,BL102,BS102,BZ102,CG102,CN102,CU102,DB102,DI102,DP102,DW102,ED102,EK102,ER102,EY102,FF102,FM102,FT102),7))/3</f>
        <v>8.1666666666666661</v>
      </c>
      <c r="Q102" s="596">
        <v>0.2</v>
      </c>
      <c r="R102" s="596">
        <v>0.6</v>
      </c>
      <c r="S102" s="596">
        <v>0.8</v>
      </c>
      <c r="T102" s="596">
        <v>1</v>
      </c>
      <c r="U102" s="596">
        <v>2.5</v>
      </c>
      <c r="V102" s="596">
        <v>5</v>
      </c>
      <c r="X102" s="592">
        <v>1</v>
      </c>
      <c r="Y102" s="592">
        <v>1.5</v>
      </c>
      <c r="Z102" s="592">
        <v>2.25</v>
      </c>
      <c r="AA102" s="592">
        <v>3</v>
      </c>
      <c r="AB102" s="592">
        <v>4.5</v>
      </c>
      <c r="AC102" s="592">
        <v>6</v>
      </c>
      <c r="AE102" s="38"/>
      <c r="AF102" s="38"/>
      <c r="AG102" s="38"/>
      <c r="AH102" s="38"/>
      <c r="AI102" s="38"/>
      <c r="AJ102" s="38"/>
      <c r="AL102" s="38">
        <v>2</v>
      </c>
      <c r="AM102" s="38">
        <v>3</v>
      </c>
      <c r="AN102" s="38">
        <v>5</v>
      </c>
      <c r="AO102" s="38">
        <v>8</v>
      </c>
      <c r="AP102" s="38">
        <v>16</v>
      </c>
      <c r="AQ102" s="38">
        <v>32</v>
      </c>
      <c r="AS102" s="38">
        <v>3</v>
      </c>
      <c r="AT102" s="38">
        <v>4</v>
      </c>
      <c r="AU102" s="38">
        <v>5</v>
      </c>
      <c r="AV102" s="38">
        <v>8</v>
      </c>
      <c r="AW102" s="38">
        <v>12</v>
      </c>
      <c r="AX102" s="38">
        <v>20</v>
      </c>
      <c r="AZ102" s="596">
        <v>1</v>
      </c>
      <c r="BA102" s="596">
        <v>2</v>
      </c>
      <c r="BB102" s="596">
        <v>3</v>
      </c>
      <c r="BC102" s="596">
        <v>4</v>
      </c>
      <c r="BD102" s="596">
        <v>7</v>
      </c>
      <c r="BE102" s="596">
        <v>9</v>
      </c>
      <c r="BG102" s="38"/>
      <c r="BH102" s="38"/>
      <c r="BI102" s="38"/>
      <c r="BJ102" s="38"/>
      <c r="BK102" s="38"/>
      <c r="BL102" s="38"/>
      <c r="BN102" s="146">
        <v>2</v>
      </c>
      <c r="BO102" s="146">
        <v>4</v>
      </c>
      <c r="BP102" s="146">
        <v>6</v>
      </c>
      <c r="BQ102" s="146">
        <v>8</v>
      </c>
      <c r="BR102" s="146">
        <v>10</v>
      </c>
      <c r="BS102" s="146">
        <v>10</v>
      </c>
      <c r="BU102" s="218">
        <v>2</v>
      </c>
      <c r="BV102" s="218">
        <v>4</v>
      </c>
      <c r="BW102" s="218">
        <v>7</v>
      </c>
      <c r="BX102" s="218">
        <v>10</v>
      </c>
      <c r="BY102" s="218">
        <v>10</v>
      </c>
      <c r="BZ102" s="218"/>
      <c r="CB102" s="238">
        <v>0.625</v>
      </c>
      <c r="CC102" s="238">
        <v>0.9375</v>
      </c>
      <c r="CD102" s="238">
        <v>1.25</v>
      </c>
      <c r="CE102" s="238">
        <v>1.875</v>
      </c>
      <c r="CF102" s="238">
        <v>3.75</v>
      </c>
      <c r="CG102" s="238">
        <v>7.5</v>
      </c>
      <c r="CI102" s="298">
        <v>3</v>
      </c>
      <c r="CJ102" s="298">
        <v>4</v>
      </c>
      <c r="CK102" s="298">
        <v>6</v>
      </c>
      <c r="CL102" s="298">
        <v>8</v>
      </c>
      <c r="CM102" s="298">
        <v>12</v>
      </c>
      <c r="CN102" s="298">
        <v>15</v>
      </c>
      <c r="CP102" s="38"/>
      <c r="CQ102" s="38"/>
      <c r="CR102" s="38"/>
      <c r="CS102" s="38"/>
      <c r="CT102" s="38"/>
      <c r="CU102" s="38"/>
      <c r="CW102" s="326">
        <v>1</v>
      </c>
      <c r="CX102" s="326">
        <v>2</v>
      </c>
      <c r="CY102" s="326">
        <v>3</v>
      </c>
      <c r="CZ102" s="324">
        <v>4</v>
      </c>
      <c r="DA102" s="324">
        <v>7</v>
      </c>
      <c r="DB102" s="324">
        <v>10</v>
      </c>
      <c r="DD102" s="339">
        <v>12</v>
      </c>
      <c r="DE102" s="339">
        <v>24</v>
      </c>
      <c r="DF102" s="340"/>
      <c r="DG102" s="340"/>
      <c r="DH102" s="340"/>
      <c r="DI102" s="340"/>
      <c r="DK102" s="38">
        <v>2</v>
      </c>
      <c r="DL102" s="38">
        <v>3.4</v>
      </c>
      <c r="DM102" s="38">
        <v>5.7799999999999994</v>
      </c>
      <c r="DN102" s="38">
        <v>9.8259999999999987</v>
      </c>
      <c r="DO102" s="38">
        <v>16.704199999999997</v>
      </c>
      <c r="DP102" s="38">
        <v>28.397139999999993</v>
      </c>
      <c r="DR102" s="401"/>
      <c r="DS102" s="401"/>
      <c r="DT102" s="401"/>
      <c r="DU102" s="401"/>
      <c r="DV102" s="401"/>
      <c r="DW102" s="401"/>
      <c r="DY102" s="413">
        <v>0.72</v>
      </c>
      <c r="DZ102" s="413">
        <v>1.08</v>
      </c>
      <c r="EA102" s="413">
        <v>1.7999999999999998</v>
      </c>
      <c r="EB102" s="413">
        <v>3</v>
      </c>
      <c r="EC102" s="413">
        <v>4.2</v>
      </c>
      <c r="ED102" s="413">
        <v>4.8</v>
      </c>
      <c r="EF102" s="458">
        <v>3</v>
      </c>
      <c r="EG102" s="458">
        <v>6</v>
      </c>
      <c r="EH102" s="458">
        <v>12</v>
      </c>
      <c r="EI102" s="458">
        <v>20</v>
      </c>
      <c r="EJ102" s="458">
        <v>35</v>
      </c>
      <c r="EK102" s="458">
        <v>50</v>
      </c>
      <c r="EM102" s="597">
        <v>2</v>
      </c>
      <c r="EN102" s="597">
        <v>4</v>
      </c>
      <c r="EO102" s="597">
        <v>8</v>
      </c>
      <c r="EP102" s="597">
        <v>16</v>
      </c>
      <c r="EQ102" s="597">
        <v>32</v>
      </c>
      <c r="ER102" s="597">
        <v>64</v>
      </c>
      <c r="ET102" s="507">
        <v>1</v>
      </c>
      <c r="EU102" s="507">
        <v>1</v>
      </c>
      <c r="EV102" s="507">
        <v>1</v>
      </c>
      <c r="EW102" s="507">
        <v>2</v>
      </c>
      <c r="EX102" s="507">
        <v>4</v>
      </c>
      <c r="EY102" s="507">
        <v>6</v>
      </c>
      <c r="FA102" s="596">
        <v>2</v>
      </c>
      <c r="FB102" s="596">
        <v>3</v>
      </c>
      <c r="FC102" s="596">
        <v>5</v>
      </c>
      <c r="FD102" s="596">
        <v>7</v>
      </c>
      <c r="FE102" s="596">
        <v>10</v>
      </c>
      <c r="FF102" s="596">
        <v>15</v>
      </c>
      <c r="FH102" s="596">
        <v>2</v>
      </c>
      <c r="FI102" s="596">
        <v>2</v>
      </c>
      <c r="FJ102" s="596">
        <v>3</v>
      </c>
      <c r="FK102" s="596">
        <v>4</v>
      </c>
      <c r="FL102" s="596">
        <v>6</v>
      </c>
      <c r="FM102" s="596">
        <v>8</v>
      </c>
      <c r="FO102" s="597">
        <v>2</v>
      </c>
      <c r="FP102" s="597">
        <v>6</v>
      </c>
      <c r="FQ102" s="597">
        <v>15</v>
      </c>
      <c r="FR102" s="597">
        <v>33</v>
      </c>
      <c r="FS102" s="570"/>
      <c r="FT102" s="570"/>
    </row>
    <row r="103" spans="1:176" x14ac:dyDescent="0.3">
      <c r="A103" s="611"/>
      <c r="B103" s="2"/>
      <c r="C103" s="2"/>
      <c r="D103" s="2"/>
      <c r="E103" s="2">
        <v>-2</v>
      </c>
      <c r="F103" s="2"/>
      <c r="G103" s="2"/>
      <c r="H103" s="2"/>
      <c r="J103" s="37">
        <f>(SMALL((Q103,X103,AE103,AL103,AS103,AZ103,BG103,BN103,BU103,CB103,CI103,CP103,CW103,DD103,DK103,DR103,DY103,EF103,EM103,ET103,FA103,FH103,FO103),5)+SMALL((Q103,X103,AE103,AL103,AS103,AZ103,BG103,BN103,BU103,CB103,CI103,CP103,CW103,DD103,DK103,DR103,DY103,EF103,EM103,ET103,FA103,FH103,FO103),6)+SMALL((Q103,X103,AE103,AL103,AS103,AZ103,BG103,BN103,BU103,CB103,CI103,CP103,CW103,DD103,DK103,DR103,DY103,EF103,EM103,ET103,FA103,FH103,FO103),7))/3</f>
        <v>1</v>
      </c>
      <c r="K103" s="37">
        <f>(SMALL((R103,Y103,AF103,AM103,AT103,BA103,BH103,BO103,BV103,CC103,CJ103,CQ103,CX103,DE103,DL103,DS103,DZ103,EG103,EN103,EU103,FB103,FI103,FP103),5)+SMALL((R103,Y103,AF103,AM103,AT103,BA103,BH103,BO103,BV103,CC103,CJ103,CQ103,CX103,DE103,DL103,DS103,DZ103,EG103,EN103,EU103,FB103,FI103,FP103),6)+SMALL((R103,Y103,AF103,AM103,AT103,BA103,BH103,BO103,BV103,CC103,CJ103,CQ103,CX103,DE103,DL103,DS103,DZ103,EG103,EN103,EU103,FB103,FI103,FP103),7))/3</f>
        <v>1.8333333333333333</v>
      </c>
      <c r="L103" s="37">
        <f>(SMALL((S103,Z103,AG103,AN103,AU103,BB103,BI103,BP103,BW103,CD103,CK103,CR103,CY103,DF103,DM103,DT103,EA103,EH103,EO103,EV103,FC103,FJ103,FQ103),5)+SMALL((S103,Z103,AG103,AN103,AU103,BB103,BI103,BP103,BW103,CD103,CK103,CR103,CY103,DF103,DM103,DT103,EA103,EH103,EO103,EV103,FC103,FJ103,FQ103),6)+SMALL((S103,Z103,AG103,AN103,AU103,BB103,BI103,BP103,BW103,CD103,CK103,CR103,CY103,DF103,DM103,DT103,EA103,EH103,EO103,EV103,FC103,FJ103,FQ103),7))/3</f>
        <v>2.4700000000000002</v>
      </c>
      <c r="M103" s="37">
        <f>(SMALL((T103,AA103,AH103,AO103,AV103,BC103,BJ103,BQ103,BX103,CE103,CL103,CS103,CZ103,DG103,DN103,DU103,EB103,EI103,EP103,EW103,FD103,FK103,FR103),5)+SMALL((T103,AA103,AH103,AO103,AV103,BC103,BJ103,BQ103,BX103,CE103,CL103,CS103,CZ103,DG103,DN103,DU103,EB103,EI103,EP103,EW103,FD103,FK103,FR103),6)+SMALL((T103,AA103,AH103,AO103,AV103,BC103,BJ103,BQ103,BX103,CE103,CL103,CS103,CZ103,DG103,DN103,DU103,EB103,EI103,EP103,EW103,FD103,FK103,FR103),7))/3</f>
        <v>3.8666666666666667</v>
      </c>
      <c r="N103" s="37">
        <f>(SMALL((U103,AB103,AI103,AP103,AW103,BD103,BK103,BR103,BY103,CF103,CM103,CT103,DA103,DH103,DO103,DV103,EC103,EJ103,EQ103,EX103,FE103,FL103,FS103),5)+SMALL((U103,AB103,AI103,AP103,AW103,BD103,BK103,BR103,BY103,CF103,CM103,CT103,DA103,DH103,DO103,DV103,EC103,EJ103,EQ103,EX103,FE103,FL103,FS103),6)+SMALL((U103,AB103,AI103,AP103,AW103,BD103,BK103,BR103,BY103,CF103,CM103,CT103,DA103,DH103,DO103,DV103,EC103,EJ103,EQ103,EX103,FE103,FL103,FS103),7))/3</f>
        <v>6.0133333333333328</v>
      </c>
      <c r="O103" s="37">
        <f>(SMALL((V103,AC103,AJ103,AQ103,AX103,BE103,BL103,BS103,BZ103,CG103,CN103,CU103,DB103,DI103,DP103,DW103,ED103,EK103,ER103,EY103,FF103,FM103,FT103),5)+SMALL((V103,AC103,AJ103,AQ103,AX103,BE103,BL103,BS103,BZ103,CG103,CN103,CU103,DB103,DI103,DP103,DW103,ED103,EK103,ER103,EY103,FF103,FM103,FT103),6)+SMALL((V103,AC103,AJ103,AQ103,AX103,BE103,BL103,BS103,BZ103,CG103,CN103,CU103,DB103,DI103,DP103,DW103,ED103,EK103,ER103,EY103,FF103,FM103,FT103),7))/3</f>
        <v>8.1666666666666661</v>
      </c>
      <c r="Q103" s="596">
        <v>0.2</v>
      </c>
      <c r="R103" s="596">
        <v>0.6</v>
      </c>
      <c r="S103" s="596">
        <v>0.8</v>
      </c>
      <c r="T103" s="596">
        <v>1</v>
      </c>
      <c r="U103" s="596">
        <v>2.5</v>
      </c>
      <c r="V103" s="596">
        <v>5</v>
      </c>
      <c r="X103" s="593">
        <v>1</v>
      </c>
      <c r="Y103" s="593">
        <v>1.5</v>
      </c>
      <c r="Z103" s="593">
        <v>2.25</v>
      </c>
      <c r="AA103" s="593">
        <v>3</v>
      </c>
      <c r="AB103" s="593">
        <v>4.5</v>
      </c>
      <c r="AC103" s="593">
        <v>6</v>
      </c>
      <c r="AE103" s="37"/>
      <c r="AF103" s="37"/>
      <c r="AG103" s="37"/>
      <c r="AH103" s="37"/>
      <c r="AI103" s="37"/>
      <c r="AJ103" s="37"/>
      <c r="AL103" s="37">
        <v>2</v>
      </c>
      <c r="AM103" s="37">
        <v>3</v>
      </c>
      <c r="AN103" s="37">
        <v>5</v>
      </c>
      <c r="AO103" s="37">
        <v>8</v>
      </c>
      <c r="AP103" s="37">
        <v>16</v>
      </c>
      <c r="AQ103" s="37">
        <v>32</v>
      </c>
      <c r="AS103" s="37">
        <v>3</v>
      </c>
      <c r="AT103" s="37">
        <v>4</v>
      </c>
      <c r="AU103" s="37">
        <v>5</v>
      </c>
      <c r="AV103" s="37">
        <v>7</v>
      </c>
      <c r="AW103" s="37">
        <v>10</v>
      </c>
      <c r="AX103" s="37">
        <v>15</v>
      </c>
      <c r="AZ103" s="596">
        <v>1</v>
      </c>
      <c r="BA103" s="596">
        <v>2</v>
      </c>
      <c r="BB103" s="596">
        <v>3</v>
      </c>
      <c r="BC103" s="596">
        <v>4</v>
      </c>
      <c r="BD103" s="596">
        <v>7</v>
      </c>
      <c r="BE103" s="596">
        <v>9</v>
      </c>
      <c r="BG103" s="37"/>
      <c r="BH103" s="37"/>
      <c r="BI103" s="37"/>
      <c r="BJ103" s="37"/>
      <c r="BK103" s="37"/>
      <c r="BL103" s="37"/>
      <c r="BN103" s="145">
        <v>2</v>
      </c>
      <c r="BO103" s="145">
        <v>4</v>
      </c>
      <c r="BP103" s="145">
        <v>6</v>
      </c>
      <c r="BQ103" s="145">
        <v>8</v>
      </c>
      <c r="BR103" s="145">
        <v>10</v>
      </c>
      <c r="BS103" s="145">
        <v>10</v>
      </c>
      <c r="BU103" s="217">
        <v>2</v>
      </c>
      <c r="BV103" s="217">
        <v>4</v>
      </c>
      <c r="BW103" s="217">
        <v>7</v>
      </c>
      <c r="BX103" s="217">
        <v>10</v>
      </c>
      <c r="BY103" s="217">
        <v>10</v>
      </c>
      <c r="BZ103" s="217"/>
      <c r="CB103" s="237">
        <v>0.625</v>
      </c>
      <c r="CC103" s="237">
        <v>0.9375</v>
      </c>
      <c r="CD103" s="237">
        <v>1.25</v>
      </c>
      <c r="CE103" s="237">
        <v>1.875</v>
      </c>
      <c r="CF103" s="237">
        <v>3.75</v>
      </c>
      <c r="CG103" s="237">
        <v>7.5</v>
      </c>
      <c r="CI103" s="297">
        <v>3</v>
      </c>
      <c r="CJ103" s="297">
        <v>4</v>
      </c>
      <c r="CK103" s="297">
        <v>6</v>
      </c>
      <c r="CL103" s="297">
        <v>8</v>
      </c>
      <c r="CM103" s="297">
        <v>12</v>
      </c>
      <c r="CN103" s="297">
        <v>15</v>
      </c>
      <c r="CP103" s="37"/>
      <c r="CQ103" s="37"/>
      <c r="CR103" s="37"/>
      <c r="CS103" s="37"/>
      <c r="CT103" s="37"/>
      <c r="CU103" s="37"/>
      <c r="CW103" s="325">
        <v>1</v>
      </c>
      <c r="CX103" s="325">
        <v>2</v>
      </c>
      <c r="CY103" s="325">
        <v>1.5</v>
      </c>
      <c r="CZ103" s="323">
        <v>5</v>
      </c>
      <c r="DA103" s="323">
        <v>10</v>
      </c>
      <c r="DB103" s="323">
        <v>15</v>
      </c>
      <c r="DD103" s="337">
        <v>10</v>
      </c>
      <c r="DE103" s="337">
        <v>20</v>
      </c>
      <c r="DF103" s="337">
        <v>40</v>
      </c>
      <c r="DG103" s="338"/>
      <c r="DH103" s="338"/>
      <c r="DI103" s="338"/>
      <c r="DK103" s="37">
        <v>2.2000000000000002</v>
      </c>
      <c r="DL103" s="37">
        <v>3.74</v>
      </c>
      <c r="DM103" s="37">
        <v>6.3579999999999997</v>
      </c>
      <c r="DN103" s="37">
        <v>10.8086</v>
      </c>
      <c r="DO103" s="37">
        <v>18.374619999999997</v>
      </c>
      <c r="DP103" s="37">
        <v>31.236853999999994</v>
      </c>
      <c r="DR103" s="400"/>
      <c r="DS103" s="400"/>
      <c r="DT103" s="400"/>
      <c r="DU103" s="400"/>
      <c r="DV103" s="400"/>
      <c r="DW103" s="400"/>
      <c r="DY103" s="413">
        <v>0.86399999999999999</v>
      </c>
      <c r="DZ103" s="413">
        <v>1.296</v>
      </c>
      <c r="EA103" s="413">
        <v>2.1599999999999997</v>
      </c>
      <c r="EB103" s="413">
        <v>3.5999999999999996</v>
      </c>
      <c r="EC103" s="413">
        <v>5.04</v>
      </c>
      <c r="ED103" s="413">
        <v>5.76</v>
      </c>
      <c r="EF103" s="457">
        <v>3</v>
      </c>
      <c r="EG103" s="457">
        <v>6</v>
      </c>
      <c r="EH103" s="457">
        <v>12</v>
      </c>
      <c r="EI103" s="457">
        <v>20</v>
      </c>
      <c r="EJ103" s="457">
        <v>35</v>
      </c>
      <c r="EK103" s="457">
        <v>50</v>
      </c>
      <c r="EM103" s="597">
        <v>3</v>
      </c>
      <c r="EN103" s="597">
        <v>5</v>
      </c>
      <c r="EO103" s="597">
        <v>9</v>
      </c>
      <c r="EP103" s="597">
        <v>18</v>
      </c>
      <c r="EQ103" s="597">
        <v>36</v>
      </c>
      <c r="ER103" s="597">
        <v>72</v>
      </c>
      <c r="ET103" s="506">
        <v>1</v>
      </c>
      <c r="EU103" s="506">
        <v>1</v>
      </c>
      <c r="EV103" s="506">
        <v>1</v>
      </c>
      <c r="EW103" s="506">
        <v>2</v>
      </c>
      <c r="EX103" s="506">
        <v>4</v>
      </c>
      <c r="EY103" s="506">
        <v>6</v>
      </c>
      <c r="FA103" s="596">
        <v>2</v>
      </c>
      <c r="FB103" s="596">
        <v>3</v>
      </c>
      <c r="FC103" s="596">
        <v>5</v>
      </c>
      <c r="FD103" s="596">
        <v>7</v>
      </c>
      <c r="FE103" s="596">
        <v>10</v>
      </c>
      <c r="FF103" s="596">
        <v>15</v>
      </c>
      <c r="FH103" s="596">
        <v>2</v>
      </c>
      <c r="FI103" s="596">
        <v>2</v>
      </c>
      <c r="FJ103" s="596">
        <v>3</v>
      </c>
      <c r="FK103" s="596">
        <v>4</v>
      </c>
      <c r="FL103" s="596">
        <v>6</v>
      </c>
      <c r="FM103" s="596">
        <v>8</v>
      </c>
      <c r="FO103" s="597">
        <v>2</v>
      </c>
      <c r="FP103" s="597">
        <v>6</v>
      </c>
      <c r="FQ103" s="597">
        <v>15</v>
      </c>
      <c r="FR103" s="597">
        <v>33</v>
      </c>
      <c r="FS103" s="570"/>
      <c r="FT103" s="570"/>
    </row>
    <row r="104" spans="1:176" x14ac:dyDescent="0.3">
      <c r="A104" s="611"/>
      <c r="B104" s="3"/>
      <c r="C104" s="3"/>
      <c r="D104" s="3"/>
      <c r="E104" s="3"/>
      <c r="F104" s="3">
        <v>-2</v>
      </c>
      <c r="G104" s="3"/>
      <c r="H104" s="3"/>
      <c r="J104" s="38">
        <f>(SMALL((Q104,X104,AE104,AL104,AS104,AZ104,BG104,BN104,BU104,CB104,CI104,CP104,CW104,DD104,DK104,DR104,DY104,EF104,EM104,ET104,FA104,FH104,FO104),5)+SMALL((Q104,X104,AE104,AL104,AS104,AZ104,BG104,BN104,BU104,CB104,CI104,CP104,CW104,DD104,DK104,DR104,DY104,EF104,EM104,ET104,FA104,FH104,FO104),6)+SMALL((Q104,X104,AE104,AL104,AS104,AZ104,BG104,BN104,BU104,CB104,CI104,CP104,CW104,DD104,DK104,DR104,DY104,EF104,EM104,ET104,FA104,FH104,FO104),7))/3</f>
        <v>1.0266666666666666</v>
      </c>
      <c r="K104" s="38">
        <f>(SMALL((R104,Y104,AF104,AM104,AT104,BA104,BH104,BO104,BV104,CC104,CJ104,CQ104,CX104,DE104,DL104,DS104,DZ104,EG104,EN104,EU104,FB104,FI104,FP104),5)+SMALL((R104,Y104,AF104,AM104,AT104,BA104,BH104,BO104,BV104,CC104,CJ104,CQ104,CX104,DE104,DL104,DS104,DZ104,EG104,EN104,EU104,FB104,FI104,FP104),6)+SMALL((R104,Y104,AF104,AM104,AT104,BA104,BH104,BO104,BV104,CC104,CJ104,CQ104,CX104,DE104,DL104,DS104,DZ104,EG104,EN104,EU104,FB104,FI104,FP104),7))/3</f>
        <v>1.8733333333333333</v>
      </c>
      <c r="L104" s="38">
        <f>(SMALL((S104,Z104,AG104,AN104,AU104,BB104,BI104,BP104,BW104,CD104,CK104,CR104,CY104,DF104,DM104,DT104,EA104,EH104,EO104,EV104,FC104,FJ104,FQ104),5)+SMALL((S104,Z104,AG104,AN104,AU104,BB104,BI104,BP104,BW104,CD104,CK104,CR104,CY104,DF104,DM104,DT104,EA104,EH104,EO104,EV104,FC104,FJ104,FQ104),6)+SMALL((S104,Z104,AG104,AN104,AU104,BB104,BI104,BP104,BW104,CD104,CK104,CR104,CY104,DF104,DM104,DT104,EA104,EH104,EO104,EV104,FC104,FJ104,FQ104),7))/3</f>
        <v>2.9</v>
      </c>
      <c r="M104" s="38">
        <f>(SMALL((T104,AA104,AH104,AO104,AV104,BC104,BJ104,BQ104,BX104,CE104,CL104,CS104,CZ104,DG104,DN104,DU104,EB104,EI104,EP104,EW104,FD104,FK104,FR104),5)+SMALL((T104,AA104,AH104,AO104,AV104,BC104,BJ104,BQ104,BX104,CE104,CL104,CS104,CZ104,DG104,DN104,DU104,EB104,EI104,EP104,EW104,FD104,FK104,FR104),6)+SMALL((T104,AA104,AH104,AO104,AV104,BC104,BJ104,BQ104,BX104,CE104,CL104,CS104,CZ104,DG104,DN104,DU104,EB104,EI104,EP104,EW104,FD104,FK104,FR104),7))/3</f>
        <v>4.333333333333333</v>
      </c>
      <c r="N104" s="38">
        <f>(SMALL((U104,AB104,AI104,AP104,AW104,BD104,BK104,BR104,BY104,CF104,CM104,CT104,DA104,DH104,DO104,DV104,EC104,EJ104,EQ104,EX104,FE104,FL104,FS104),5)+SMALL((U104,AB104,AI104,AP104,AW104,BD104,BK104,BR104,BY104,CF104,CM104,CT104,DA104,DH104,DO104,DV104,EC104,EJ104,EQ104,EX104,FE104,FL104,FS104),6)+SMALL((U104,AB104,AI104,AP104,AW104,BD104,BK104,BR104,BY104,CF104,CM104,CT104,DA104,DH104,DO104,DV104,EC104,EJ104,EQ104,EX104,FE104,FL104,FS104),7))/3</f>
        <v>6.9333333333333336</v>
      </c>
      <c r="O104" s="38">
        <f>(SMALL((V104,AC104,AJ104,AQ104,AX104,BE104,BL104,BS104,BZ104,CG104,CN104,CU104,DB104,DI104,DP104,DW104,ED104,EK104,ER104,EY104,FF104,FM104,FT104),5)+SMALL((V104,AC104,AJ104,AQ104,AX104,BE104,BL104,BS104,BZ104,CG104,CN104,CU104,DB104,DI104,DP104,DW104,ED104,EK104,ER104,EY104,FF104,FM104,FT104),6)+SMALL((V104,AC104,AJ104,AQ104,AX104,BE104,BL104,BS104,BZ104,CG104,CN104,CU104,DB104,DI104,DP104,DW104,ED104,EK104,ER104,EY104,FF104,FM104,FT104),7))/3</f>
        <v>9</v>
      </c>
      <c r="Q104" s="596">
        <v>0.2</v>
      </c>
      <c r="R104" s="596">
        <v>0.6</v>
      </c>
      <c r="S104" s="596">
        <v>0.8</v>
      </c>
      <c r="T104" s="596">
        <v>1</v>
      </c>
      <c r="U104" s="596">
        <v>2.5</v>
      </c>
      <c r="V104" s="596">
        <v>5</v>
      </c>
      <c r="X104" s="592">
        <v>1</v>
      </c>
      <c r="Y104" s="592">
        <v>1.5</v>
      </c>
      <c r="Z104" s="592">
        <v>3</v>
      </c>
      <c r="AA104" s="592">
        <v>4.5</v>
      </c>
      <c r="AB104" s="592">
        <v>7.5</v>
      </c>
      <c r="AC104" s="592">
        <v>9</v>
      </c>
      <c r="AE104" s="38"/>
      <c r="AF104" s="38"/>
      <c r="AG104" s="38"/>
      <c r="AH104" s="38"/>
      <c r="AI104" s="38"/>
      <c r="AJ104" s="38"/>
      <c r="AL104" s="38">
        <v>3</v>
      </c>
      <c r="AM104" s="38">
        <v>4.5</v>
      </c>
      <c r="AN104" s="38">
        <v>7.5</v>
      </c>
      <c r="AO104" s="38">
        <v>12</v>
      </c>
      <c r="AP104" s="38">
        <v>24</v>
      </c>
      <c r="AQ104" s="38">
        <v>48</v>
      </c>
      <c r="AS104" s="38">
        <v>3</v>
      </c>
      <c r="AT104" s="38">
        <v>4</v>
      </c>
      <c r="AU104" s="38">
        <v>5</v>
      </c>
      <c r="AV104" s="38">
        <v>7</v>
      </c>
      <c r="AW104" s="38">
        <v>10</v>
      </c>
      <c r="AX104" s="38">
        <v>15</v>
      </c>
      <c r="AZ104" s="596">
        <v>1</v>
      </c>
      <c r="BA104" s="596">
        <v>2</v>
      </c>
      <c r="BB104" s="596">
        <v>3</v>
      </c>
      <c r="BC104" s="596">
        <v>4</v>
      </c>
      <c r="BD104" s="596">
        <v>7</v>
      </c>
      <c r="BE104" s="596">
        <v>9</v>
      </c>
      <c r="BG104" s="38"/>
      <c r="BH104" s="38"/>
      <c r="BI104" s="38"/>
      <c r="BJ104" s="38"/>
      <c r="BK104" s="38"/>
      <c r="BL104" s="38"/>
      <c r="BN104" s="146">
        <v>2</v>
      </c>
      <c r="BO104" s="146">
        <v>4</v>
      </c>
      <c r="BP104" s="146">
        <v>7</v>
      </c>
      <c r="BQ104" s="146">
        <v>10</v>
      </c>
      <c r="BR104" s="146">
        <v>15</v>
      </c>
      <c r="BS104" s="146">
        <v>25</v>
      </c>
      <c r="BU104" s="218">
        <v>2</v>
      </c>
      <c r="BV104" s="218">
        <v>4</v>
      </c>
      <c r="BW104" s="218">
        <v>7</v>
      </c>
      <c r="BX104" s="218">
        <v>10</v>
      </c>
      <c r="BY104" s="218">
        <v>10</v>
      </c>
      <c r="BZ104" s="218"/>
      <c r="CB104" s="238">
        <v>0.75</v>
      </c>
      <c r="CC104" s="238">
        <v>1.125</v>
      </c>
      <c r="CD104" s="238">
        <v>1.5</v>
      </c>
      <c r="CE104" s="238">
        <v>2.25</v>
      </c>
      <c r="CF104" s="238">
        <v>4.5</v>
      </c>
      <c r="CG104" s="238">
        <v>9</v>
      </c>
      <c r="CI104" s="298">
        <v>3</v>
      </c>
      <c r="CJ104" s="298">
        <v>4</v>
      </c>
      <c r="CK104" s="298">
        <v>7</v>
      </c>
      <c r="CL104" s="298">
        <v>10</v>
      </c>
      <c r="CM104" s="298">
        <v>15</v>
      </c>
      <c r="CN104" s="298">
        <v>20</v>
      </c>
      <c r="CP104" s="38"/>
      <c r="CQ104" s="38"/>
      <c r="CR104" s="38"/>
      <c r="CS104" s="38"/>
      <c r="CT104" s="38"/>
      <c r="CU104" s="38"/>
      <c r="CW104" s="326">
        <v>1</v>
      </c>
      <c r="CX104" s="326">
        <v>2</v>
      </c>
      <c r="CY104" s="326">
        <v>1.5</v>
      </c>
      <c r="CZ104" s="324">
        <v>5</v>
      </c>
      <c r="DA104" s="324">
        <v>10</v>
      </c>
      <c r="DB104" s="324">
        <v>15</v>
      </c>
      <c r="DD104" s="339">
        <v>8</v>
      </c>
      <c r="DE104" s="339">
        <v>16</v>
      </c>
      <c r="DF104" s="339">
        <v>32</v>
      </c>
      <c r="DG104" s="339">
        <v>64</v>
      </c>
      <c r="DH104" s="340"/>
      <c r="DI104" s="340"/>
      <c r="DK104" s="38">
        <v>2.4200000000000004</v>
      </c>
      <c r="DL104" s="38">
        <v>4.1140000000000008</v>
      </c>
      <c r="DM104" s="38">
        <v>6.9938000000000002</v>
      </c>
      <c r="DN104" s="38">
        <v>11.889460000000001</v>
      </c>
      <c r="DO104" s="38">
        <v>20.212081999999999</v>
      </c>
      <c r="DP104" s="38">
        <v>34.360539399999993</v>
      </c>
      <c r="DR104" s="401"/>
      <c r="DS104" s="401"/>
      <c r="DT104" s="401"/>
      <c r="DU104" s="401"/>
      <c r="DV104" s="401"/>
      <c r="DW104" s="401"/>
      <c r="DY104" s="414">
        <v>1.0799999999999998</v>
      </c>
      <c r="DZ104" s="414">
        <v>1.62</v>
      </c>
      <c r="EA104" s="414">
        <v>2.6999999999999997</v>
      </c>
      <c r="EB104" s="414">
        <v>4.5</v>
      </c>
      <c r="EC104" s="414">
        <v>6.3</v>
      </c>
      <c r="ED104" s="414">
        <v>7.1999999999999993</v>
      </c>
      <c r="EF104" s="458">
        <v>4</v>
      </c>
      <c r="EG104" s="458">
        <v>8</v>
      </c>
      <c r="EH104" s="458">
        <v>15</v>
      </c>
      <c r="EI104" s="458">
        <v>25</v>
      </c>
      <c r="EJ104" s="458">
        <v>40</v>
      </c>
      <c r="EK104" s="458">
        <v>55</v>
      </c>
      <c r="EM104" s="597">
        <v>4</v>
      </c>
      <c r="EN104" s="597">
        <v>6</v>
      </c>
      <c r="EO104" s="597">
        <v>10</v>
      </c>
      <c r="EP104" s="597">
        <v>20</v>
      </c>
      <c r="EQ104" s="597">
        <v>40</v>
      </c>
      <c r="ER104" s="597">
        <v>80</v>
      </c>
      <c r="ET104" s="507">
        <v>1</v>
      </c>
      <c r="EU104" s="507">
        <v>1</v>
      </c>
      <c r="EV104" s="507">
        <v>1</v>
      </c>
      <c r="EW104" s="507">
        <v>2</v>
      </c>
      <c r="EX104" s="507">
        <v>4</v>
      </c>
      <c r="EY104" s="507">
        <v>6</v>
      </c>
      <c r="FA104" s="596">
        <v>2</v>
      </c>
      <c r="FB104" s="596">
        <v>3</v>
      </c>
      <c r="FC104" s="596">
        <v>5</v>
      </c>
      <c r="FD104" s="596">
        <v>7</v>
      </c>
      <c r="FE104" s="596">
        <v>10</v>
      </c>
      <c r="FF104" s="596">
        <v>15</v>
      </c>
      <c r="FH104" s="596">
        <v>2</v>
      </c>
      <c r="FI104" s="596">
        <v>2</v>
      </c>
      <c r="FJ104" s="596">
        <v>3</v>
      </c>
      <c r="FK104" s="596">
        <v>4</v>
      </c>
      <c r="FL104" s="596">
        <v>5</v>
      </c>
      <c r="FM104" s="596">
        <v>7</v>
      </c>
      <c r="FO104" s="597">
        <v>2</v>
      </c>
      <c r="FP104" s="597">
        <v>6</v>
      </c>
      <c r="FQ104" s="597">
        <v>15</v>
      </c>
      <c r="FR104" s="597">
        <v>33</v>
      </c>
      <c r="FS104" s="570"/>
      <c r="FT104" s="570"/>
    </row>
    <row r="105" spans="1:176" x14ac:dyDescent="0.3">
      <c r="A105" s="611"/>
      <c r="B105" s="2"/>
      <c r="C105" s="2"/>
      <c r="D105" s="2"/>
      <c r="E105" s="2"/>
      <c r="F105" s="2"/>
      <c r="G105" s="2">
        <v>-2</v>
      </c>
      <c r="H105" s="2"/>
      <c r="J105" s="37">
        <f>(SMALL((Q105,X105,AE105,AL105,AS105,AZ105,BG105,BN105,BU105,CB105,CI105,CP105,CW105,DD105,DK105,DR105,DY105,EF105,EM105,ET105,FA105,FH105,FO105),5)+SMALL((Q105,X105,AE105,AL105,AS105,AZ105,BG105,BN105,BU105,CB105,CI105,CP105,CW105,DD105,DK105,DR105,DY105,EF105,EM105,ET105,FA105,FH105,FO105),6)+SMALL((Q105,X105,AE105,AL105,AS105,AZ105,BG105,BN105,BU105,CB105,CI105,CP105,CW105,DD105,DK105,DR105,DY105,EF105,EM105,ET105,FA105,FH105,FO105),7))/3</f>
        <v>1.2833333333333332</v>
      </c>
      <c r="K105" s="37">
        <f>(SMALL((R105,Y105,AF105,AM105,AT105,BA105,BH105,BO105,BV105,CC105,CJ105,CQ105,CX105,DE105,DL105,DS105,DZ105,EG105,EN105,EU105,FB105,FI105,FP105),5)+SMALL((R105,Y105,AF105,AM105,AT105,BA105,BH105,BO105,BV105,CC105,CJ105,CQ105,CX105,DE105,DL105,DS105,DZ105,EG105,EN105,EU105,FB105,FI105,FP105),6)+SMALL((R105,Y105,AF105,AM105,AT105,BA105,BH105,BO105,BV105,CC105,CJ105,CQ105,CX105,DE105,DL105,DS105,DZ105,EG105,EN105,EU105,FB105,FI105,FP105),7))/3</f>
        <v>2.0083333333333333</v>
      </c>
      <c r="L105" s="37">
        <f>(SMALL((S105,Z105,AG105,AN105,AU105,BB105,BI105,BP105,BW105,CD105,CK105,CR105,CY105,DF105,DM105,DT105,EA105,EH105,EO105,EV105,FC105,FJ105,FQ105),5)+SMALL((S105,Z105,AG105,AN105,AU105,BB105,BI105,BP105,BW105,CD105,CK105,CR105,CY105,DF105,DM105,DT105,EA105,EH105,EO105,EV105,FC105,FJ105,FQ105),6)+SMALL((S105,Z105,AG105,AN105,AU105,BB105,BI105,BP105,BW105,CD105,CK105,CR105,CY105,DF105,DM105,DT105,EA105,EH105,EO105,EV105,FC105,FJ105,FQ105),7))/3</f>
        <v>3.2916666666666665</v>
      </c>
      <c r="M105" s="37">
        <f>(SMALL((T105,AA105,AH105,AO105,AV105,BC105,BJ105,BQ105,BX105,CE105,CL105,CS105,CZ105,DG105,DN105,DU105,EB105,EI105,EP105,EW105,FD105,FK105,FR105),5)+SMALL((T105,AA105,AH105,AO105,AV105,BC105,BJ105,BQ105,BX105,CE105,CL105,CS105,CZ105,DG105,DN105,DU105,EB105,EI105,EP105,EW105,FD105,FK105,FR105),6)+SMALL((T105,AA105,AH105,AO105,AV105,BC105,BJ105,BQ105,BX105,CE105,CL105,CS105,CZ105,DG105,DN105,DU105,EB105,EI105,EP105,EW105,FD105,FK105,FR105),7))/3</f>
        <v>5.208333333333333</v>
      </c>
      <c r="N105" s="37">
        <f>(SMALL((U105,AB105,AI105,AP105,AW105,BD105,BK105,BR105,BY105,CF105,CM105,CT105,DA105,DH105,DO105,DV105,EC105,EJ105,EQ105,EX105,FE105,FL105,FS105),5)+SMALL((U105,AB105,AI105,AP105,AW105,BD105,BK105,BR105,BY105,CF105,CM105,CT105,DA105,DH105,DO105,DV105,EC105,EJ105,EQ105,EX105,FE105,FL105,FS105),6)+SMALL((U105,AB105,AI105,AP105,AW105,BD105,BK105,BR105,BY105,CF105,CM105,CT105,DA105,DH105,DO105,DV105,EC105,EJ105,EQ105,EX105,FE105,FL105,FS105),7))/3</f>
        <v>8.2916666666666661</v>
      </c>
      <c r="O105" s="37">
        <f>(SMALL((V105,AC105,AJ105,AQ105,AX105,BE105,BL105,BS105,BZ105,CG105,CN105,CU105,DB105,DI105,DP105,DW105,ED105,EK105,ER105,EY105,FF105,FM105,FT105),5)+SMALL((V105,AC105,AJ105,AQ105,AX105,BE105,BL105,BS105,BZ105,CG105,CN105,CU105,DB105,DI105,DP105,DW105,ED105,EK105,ER105,EY105,FF105,FM105,FT105),6)+SMALL((V105,AC105,AJ105,AQ105,AX105,BE105,BL105,BS105,BZ105,CG105,CN105,CU105,DB105,DI105,DP105,DW105,ED105,EK105,ER105,EY105,FF105,FM105,FT105),7))/3</f>
        <v>10</v>
      </c>
      <c r="Q105" s="596">
        <v>0.2</v>
      </c>
      <c r="R105" s="596">
        <v>0.6</v>
      </c>
      <c r="S105" s="596">
        <v>0.8</v>
      </c>
      <c r="T105" s="596">
        <v>1</v>
      </c>
      <c r="U105" s="596">
        <v>2.5</v>
      </c>
      <c r="V105" s="596">
        <v>5</v>
      </c>
      <c r="X105" s="593">
        <v>1</v>
      </c>
      <c r="Y105" s="593">
        <v>1.5</v>
      </c>
      <c r="Z105" s="593">
        <v>4.5</v>
      </c>
      <c r="AA105" s="593">
        <v>6</v>
      </c>
      <c r="AB105" s="593">
        <v>10.5</v>
      </c>
      <c r="AC105" s="593">
        <v>12</v>
      </c>
      <c r="AE105" s="37"/>
      <c r="AF105" s="37"/>
      <c r="AG105" s="37"/>
      <c r="AH105" s="37"/>
      <c r="AI105" s="37"/>
      <c r="AJ105" s="37"/>
      <c r="AL105" s="37">
        <v>3.5</v>
      </c>
      <c r="AM105" s="37">
        <v>5.25</v>
      </c>
      <c r="AN105" s="37">
        <v>8.75</v>
      </c>
      <c r="AO105" s="37">
        <v>14</v>
      </c>
      <c r="AP105" s="37">
        <v>28</v>
      </c>
      <c r="AQ105" s="37">
        <v>56</v>
      </c>
      <c r="AS105" s="37">
        <v>3</v>
      </c>
      <c r="AT105" s="37">
        <v>4</v>
      </c>
      <c r="AU105" s="37">
        <v>5</v>
      </c>
      <c r="AV105" s="37">
        <v>7</v>
      </c>
      <c r="AW105" s="37">
        <v>10</v>
      </c>
      <c r="AX105" s="37">
        <v>15</v>
      </c>
      <c r="AZ105" s="596">
        <v>1</v>
      </c>
      <c r="BA105" s="596">
        <v>2</v>
      </c>
      <c r="BB105" s="596">
        <v>3</v>
      </c>
      <c r="BC105" s="596">
        <v>4</v>
      </c>
      <c r="BD105" s="596">
        <v>7</v>
      </c>
      <c r="BE105" s="596">
        <v>9</v>
      </c>
      <c r="BG105" s="37"/>
      <c r="BH105" s="37"/>
      <c r="BI105" s="37"/>
      <c r="BJ105" s="37"/>
      <c r="BK105" s="37"/>
      <c r="BL105" s="37"/>
      <c r="BN105" s="145">
        <v>2</v>
      </c>
      <c r="BO105" s="145">
        <v>4</v>
      </c>
      <c r="BP105" s="145">
        <v>7</v>
      </c>
      <c r="BQ105" s="145">
        <v>10</v>
      </c>
      <c r="BR105" s="145">
        <v>15</v>
      </c>
      <c r="BS105" s="145">
        <v>25</v>
      </c>
      <c r="BU105" s="217">
        <v>2</v>
      </c>
      <c r="BV105" s="217">
        <v>4</v>
      </c>
      <c r="BW105" s="217">
        <v>7</v>
      </c>
      <c r="BX105" s="217">
        <v>10</v>
      </c>
      <c r="BY105" s="217">
        <v>10</v>
      </c>
      <c r="BZ105" s="217"/>
      <c r="CB105" s="237">
        <v>0.75</v>
      </c>
      <c r="CC105" s="237">
        <v>1.125</v>
      </c>
      <c r="CD105" s="237">
        <v>1.5</v>
      </c>
      <c r="CE105" s="237">
        <v>2.25</v>
      </c>
      <c r="CF105" s="237">
        <v>4.5</v>
      </c>
      <c r="CG105" s="237">
        <v>9</v>
      </c>
      <c r="CI105" s="297">
        <v>3</v>
      </c>
      <c r="CJ105" s="297">
        <v>4</v>
      </c>
      <c r="CK105" s="297">
        <v>8</v>
      </c>
      <c r="CL105" s="297">
        <v>12</v>
      </c>
      <c r="CM105" s="297">
        <v>20</v>
      </c>
      <c r="CN105" s="297">
        <v>30</v>
      </c>
      <c r="CP105" s="37"/>
      <c r="CQ105" s="37"/>
      <c r="CR105" s="37"/>
      <c r="CS105" s="37"/>
      <c r="CT105" s="37"/>
      <c r="CU105" s="37"/>
      <c r="CW105" s="325">
        <v>1.5</v>
      </c>
      <c r="CX105" s="325">
        <v>2.5</v>
      </c>
      <c r="CY105" s="325">
        <v>3.5</v>
      </c>
      <c r="CZ105" s="323">
        <v>6</v>
      </c>
      <c r="DA105" s="323">
        <v>12</v>
      </c>
      <c r="DB105" s="323">
        <v>17</v>
      </c>
      <c r="DD105" s="337">
        <v>5</v>
      </c>
      <c r="DE105" s="337">
        <v>10</v>
      </c>
      <c r="DF105" s="337">
        <v>20</v>
      </c>
      <c r="DG105" s="337">
        <v>40</v>
      </c>
      <c r="DH105" s="337">
        <v>100</v>
      </c>
      <c r="DI105" s="338"/>
      <c r="DK105" s="37">
        <v>2.6620000000000008</v>
      </c>
      <c r="DL105" s="37">
        <v>4.5254000000000012</v>
      </c>
      <c r="DM105" s="37">
        <v>7.6931800000000008</v>
      </c>
      <c r="DN105" s="37">
        <v>13.078406000000003</v>
      </c>
      <c r="DO105" s="37">
        <v>22.233290199999999</v>
      </c>
      <c r="DP105" s="37">
        <v>37.796593339999994</v>
      </c>
      <c r="DR105" s="400"/>
      <c r="DS105" s="400"/>
      <c r="DT105" s="400"/>
      <c r="DU105" s="400"/>
      <c r="DV105" s="400"/>
      <c r="DW105" s="400"/>
      <c r="DY105" s="413">
        <v>1.3499999999999999</v>
      </c>
      <c r="DZ105" s="413">
        <v>2.0249999999999999</v>
      </c>
      <c r="EA105" s="413">
        <v>3.375</v>
      </c>
      <c r="EB105" s="413">
        <v>5.625</v>
      </c>
      <c r="EC105" s="413">
        <v>7.875</v>
      </c>
      <c r="ED105" s="413">
        <v>9</v>
      </c>
      <c r="EF105" s="457">
        <v>4</v>
      </c>
      <c r="EG105" s="457">
        <v>8</v>
      </c>
      <c r="EH105" s="457">
        <v>15</v>
      </c>
      <c r="EI105" s="457">
        <v>25</v>
      </c>
      <c r="EJ105" s="457">
        <v>40</v>
      </c>
      <c r="EK105" s="457">
        <v>55</v>
      </c>
      <c r="EM105" s="597">
        <v>4</v>
      </c>
      <c r="EN105" s="597">
        <v>6</v>
      </c>
      <c r="EO105" s="597">
        <v>10</v>
      </c>
      <c r="EP105" s="597">
        <v>20</v>
      </c>
      <c r="EQ105" s="597">
        <v>40</v>
      </c>
      <c r="ER105" s="597">
        <v>80</v>
      </c>
      <c r="ET105" s="506">
        <v>1</v>
      </c>
      <c r="EU105" s="506">
        <v>1</v>
      </c>
      <c r="EV105" s="506">
        <v>1</v>
      </c>
      <c r="EW105" s="506">
        <v>2</v>
      </c>
      <c r="EX105" s="506">
        <v>5</v>
      </c>
      <c r="EY105" s="506">
        <v>7</v>
      </c>
      <c r="FA105" s="596">
        <v>2</v>
      </c>
      <c r="FB105" s="596">
        <v>3</v>
      </c>
      <c r="FC105" s="596">
        <v>5</v>
      </c>
      <c r="FD105" s="596">
        <v>7</v>
      </c>
      <c r="FE105" s="596">
        <v>10</v>
      </c>
      <c r="FF105" s="596">
        <v>15</v>
      </c>
      <c r="FH105" s="596">
        <v>2</v>
      </c>
      <c r="FI105" s="596">
        <v>2</v>
      </c>
      <c r="FJ105" s="596">
        <v>3</v>
      </c>
      <c r="FK105" s="596">
        <v>4</v>
      </c>
      <c r="FL105" s="596">
        <v>5</v>
      </c>
      <c r="FM105" s="596">
        <v>7</v>
      </c>
      <c r="FO105" s="597">
        <v>2</v>
      </c>
      <c r="FP105" s="597">
        <v>6</v>
      </c>
      <c r="FQ105" s="597">
        <v>15</v>
      </c>
      <c r="FR105" s="597">
        <v>33</v>
      </c>
      <c r="FS105" s="570"/>
      <c r="FT105" s="570"/>
    </row>
    <row r="106" spans="1:176" x14ac:dyDescent="0.3">
      <c r="A106" s="612"/>
      <c r="B106" s="3"/>
      <c r="C106" s="3"/>
      <c r="D106" s="3"/>
      <c r="E106" s="3"/>
      <c r="F106" s="3"/>
      <c r="G106" s="3"/>
      <c r="H106" s="3">
        <v>-2</v>
      </c>
      <c r="J106" s="38">
        <f>(SMALL((Q106,X106,AE106,AL106,AS106,AZ106,BG106,BN106,BU106,CB106,CI106,CP106,CW106,DD106,DK106,DR106,DY106,EF106,EM106,ET106,FA106,FH106,FO106),5)+SMALL((Q106,X106,AE106,AL106,AS106,AZ106,BG106,BN106,BU106,CB106,CI106,CP106,CW106,DD106,DK106,DR106,DY106,EF106,EM106,ET106,FA106,FH106,FO106),6)+SMALL((Q106,X106,AE106,AL106,AS106,AZ106,BG106,BN106,BU106,CB106,CI106,CP106,CW106,DD106,DK106,DR106,DY106,EF106,EM106,ET106,FA106,FH106,FO106),7))/3</f>
        <v>1.8333333333333333</v>
      </c>
      <c r="K106" s="38">
        <f>(SMALL((R106,Y106,AF106,AM106,AT106,BA106,BH106,BO106,BV106,CC106,CJ106,CQ106,CX106,DE106,DL106,DS106,DZ106,EG106,EN106,EU106,FB106,FI106,FP106),5)+SMALL((R106,Y106,AF106,AM106,AT106,BA106,BH106,BO106,BV106,CC106,CJ106,CQ106,CX106,DE106,DL106,DS106,DZ106,EG106,EN106,EU106,FB106,FI106,FP106),6)+SMALL((R106,Y106,AF106,AM106,AT106,BA106,BH106,BO106,BV106,CC106,CJ106,CQ106,CX106,DE106,DL106,DS106,DZ106,EG106,EN106,EU106,FB106,FI106,FP106),7))/3</f>
        <v>2.8333333333333335</v>
      </c>
      <c r="L106" s="38">
        <f>(SMALL((S106,Z106,AG106,AN106,AU106,BB106,BI106,BP106,BW106,CD106,CK106,CR106,CY106,DF106,DM106,DT106,EA106,EH106,EO106,EV106,FC106,FJ106,FQ106),5)+SMALL((S106,Z106,AG106,AN106,AU106,BB106,BI106,BP106,BW106,CD106,CK106,CR106,CY106,DF106,DM106,DT106,EA106,EH106,EO106,EV106,FC106,FJ106,FQ106),6)+SMALL((S106,Z106,AG106,AN106,AU106,BB106,BI106,BP106,BW106,CD106,CK106,CR106,CY106,DF106,DM106,DT106,EA106,EH106,EO106,EV106,FC106,FJ106,FQ106),7))/3</f>
        <v>4.166666666666667</v>
      </c>
      <c r="M106" s="38">
        <f>(SMALL((T106,AA106,AH106,AO106,AV106,BC106,BJ106,BQ106,BX106,CE106,CL106,CS106,CZ106,DG106,DN106,DU106,EB106,EI106,EP106,EW106,FD106,FK106,FR106),5)+SMALL((T106,AA106,AH106,AO106,AV106,BC106,BJ106,BQ106,BX106,CE106,CL106,CS106,CZ106,DG106,DN106,DU106,EB106,EI106,EP106,EW106,FD106,FK106,FR106),6)+SMALL((T106,AA106,AH106,AO106,AV106,BC106,BJ106,BQ106,BX106,CE106,CL106,CS106,CZ106,DG106,DN106,DU106,EB106,EI106,EP106,EW106,FD106,FK106,FR106),7))/3</f>
        <v>6</v>
      </c>
      <c r="N106" s="38">
        <f>(SMALL((U106,AB106,AI106,AP106,AW106,BD106,BK106,BR106,BY106,CF106,CM106,CT106,DA106,DH106,DO106,DV106,EC106,EJ106,EQ106,EX106,FE106,FL106,FS106),5)+SMALL((U106,AB106,AI106,AP106,AW106,BD106,BK106,BR106,BY106,CF106,CM106,CT106,DA106,DH106,DO106,DV106,EC106,EJ106,EQ106,EX106,FE106,FL106,FS106),6)+SMALL((U106,AB106,AI106,AP106,AW106,BD106,BK106,BR106,BY106,CF106,CM106,CT106,DA106,DH106,DO106,DV106,EC106,EJ106,EQ106,EX106,FE106,FL106,FS106),7))/3</f>
        <v>9</v>
      </c>
      <c r="O106" s="38">
        <f>(SMALL((V106,AC106,AJ106,AQ106,AX106,BE106,BL106,BS106,BZ106,CG106,CN106,CU106,DB106,DI106,DP106,DW106,ED106,EK106,ER106,EY106,FF106,FM106,FT106),5)+SMALL((V106,AC106,AJ106,AQ106,AX106,BE106,BL106,BS106,BZ106,CG106,CN106,CU106,DB106,DI106,DP106,DW106,ED106,EK106,ER106,EY106,FF106,FM106,FT106),6)+SMALL((V106,AC106,AJ106,AQ106,AX106,BE106,BL106,BS106,BZ106,CG106,CN106,CU106,DB106,DI106,DP106,DW106,ED106,EK106,ER106,EY106,FF106,FM106,FT106),7))/3</f>
        <v>13</v>
      </c>
      <c r="Q106" s="596">
        <v>0.2</v>
      </c>
      <c r="R106" s="596">
        <v>0.6</v>
      </c>
      <c r="S106" s="596">
        <v>0.8</v>
      </c>
      <c r="T106" s="596">
        <v>1</v>
      </c>
      <c r="U106" s="596">
        <v>2.5</v>
      </c>
      <c r="V106" s="596">
        <v>5</v>
      </c>
      <c r="X106" s="592">
        <v>2</v>
      </c>
      <c r="Y106" s="592">
        <v>3</v>
      </c>
      <c r="Z106" s="592">
        <v>6</v>
      </c>
      <c r="AA106" s="592">
        <v>10.5</v>
      </c>
      <c r="AB106" s="592">
        <v>12</v>
      </c>
      <c r="AC106" s="592">
        <v>13.5</v>
      </c>
      <c r="AE106" s="38"/>
      <c r="AF106" s="38"/>
      <c r="AG106" s="38"/>
      <c r="AH106" s="38"/>
      <c r="AI106" s="38"/>
      <c r="AJ106" s="38"/>
      <c r="AL106" s="38">
        <v>3.5</v>
      </c>
      <c r="AM106" s="38">
        <v>5.25</v>
      </c>
      <c r="AN106" s="38">
        <v>8.75</v>
      </c>
      <c r="AO106" s="38">
        <v>14</v>
      </c>
      <c r="AP106" s="38">
        <v>28</v>
      </c>
      <c r="AQ106" s="38">
        <v>56</v>
      </c>
      <c r="AS106" s="38">
        <v>3</v>
      </c>
      <c r="AT106" s="38">
        <v>4</v>
      </c>
      <c r="AU106" s="38">
        <v>5</v>
      </c>
      <c r="AV106" s="38">
        <v>8</v>
      </c>
      <c r="AW106" s="38">
        <v>12</v>
      </c>
      <c r="AX106" s="38">
        <v>20</v>
      </c>
      <c r="AZ106" s="596">
        <v>1</v>
      </c>
      <c r="BA106" s="596">
        <v>2</v>
      </c>
      <c r="BB106" s="596">
        <v>3</v>
      </c>
      <c r="BC106" s="596">
        <v>4</v>
      </c>
      <c r="BD106" s="596">
        <v>7</v>
      </c>
      <c r="BE106" s="596">
        <v>9</v>
      </c>
      <c r="BG106" s="38"/>
      <c r="BH106" s="38"/>
      <c r="BI106" s="38"/>
      <c r="BJ106" s="38"/>
      <c r="BK106" s="38"/>
      <c r="BL106" s="38"/>
      <c r="BN106" s="146">
        <v>2</v>
      </c>
      <c r="BO106" s="146">
        <v>4</v>
      </c>
      <c r="BP106" s="146">
        <v>7</v>
      </c>
      <c r="BQ106" s="146">
        <v>10</v>
      </c>
      <c r="BR106" s="146">
        <v>15</v>
      </c>
      <c r="BS106" s="146">
        <v>25</v>
      </c>
      <c r="BU106" s="218">
        <v>2</v>
      </c>
      <c r="BV106" s="218">
        <v>4</v>
      </c>
      <c r="BW106" s="218">
        <v>7</v>
      </c>
      <c r="BX106" s="218">
        <v>10</v>
      </c>
      <c r="BY106" s="218">
        <v>10</v>
      </c>
      <c r="BZ106" s="218"/>
      <c r="CB106" s="238">
        <v>1</v>
      </c>
      <c r="CC106" s="238">
        <v>1.5</v>
      </c>
      <c r="CD106" s="238">
        <v>2</v>
      </c>
      <c r="CE106" s="238">
        <v>3</v>
      </c>
      <c r="CF106" s="238">
        <v>6</v>
      </c>
      <c r="CG106" s="238">
        <v>12</v>
      </c>
      <c r="CI106" s="298">
        <v>5</v>
      </c>
      <c r="CJ106" s="298">
        <v>6</v>
      </c>
      <c r="CK106" s="298">
        <v>12</v>
      </c>
      <c r="CL106" s="298">
        <v>15</v>
      </c>
      <c r="CM106" s="298">
        <v>25</v>
      </c>
      <c r="CN106" s="298">
        <v>40</v>
      </c>
      <c r="CP106" s="38"/>
      <c r="CQ106" s="38"/>
      <c r="CR106" s="38"/>
      <c r="CS106" s="38"/>
      <c r="CT106" s="38"/>
      <c r="CU106" s="38"/>
      <c r="CW106" s="326">
        <v>1.5</v>
      </c>
      <c r="CX106" s="326">
        <v>2.5</v>
      </c>
      <c r="CY106" s="326">
        <v>3.5</v>
      </c>
      <c r="CZ106" s="324">
        <v>6</v>
      </c>
      <c r="DA106" s="324">
        <v>12</v>
      </c>
      <c r="DB106" s="324">
        <v>17</v>
      </c>
      <c r="DD106" s="339">
        <v>6</v>
      </c>
      <c r="DE106" s="339">
        <v>12</v>
      </c>
      <c r="DF106" s="339">
        <v>24</v>
      </c>
      <c r="DG106" s="339">
        <v>48</v>
      </c>
      <c r="DH106" s="339">
        <v>120</v>
      </c>
      <c r="DI106" s="340"/>
      <c r="DK106" s="38">
        <v>2.9282000000000012</v>
      </c>
      <c r="DL106" s="38">
        <v>4.977940000000002</v>
      </c>
      <c r="DM106" s="38">
        <v>8.4624980000000019</v>
      </c>
      <c r="DN106" s="38">
        <v>14.386246600000005</v>
      </c>
      <c r="DO106" s="38">
        <v>24.45661922</v>
      </c>
      <c r="DP106" s="38">
        <v>41.576252673999996</v>
      </c>
      <c r="DR106" s="401"/>
      <c r="DS106" s="401"/>
      <c r="DT106" s="401"/>
      <c r="DU106" s="401"/>
      <c r="DV106" s="401"/>
      <c r="DW106" s="401"/>
      <c r="DY106" s="414">
        <v>2.0249999999999999</v>
      </c>
      <c r="DZ106" s="414">
        <v>3.0375000000000001</v>
      </c>
      <c r="EA106" s="414">
        <v>5.0625</v>
      </c>
      <c r="EB106" s="414">
        <v>8.4375</v>
      </c>
      <c r="EC106" s="414">
        <v>11.8125</v>
      </c>
      <c r="ED106" s="414">
        <v>13.5</v>
      </c>
      <c r="EF106" s="458">
        <v>5</v>
      </c>
      <c r="EG106" s="458">
        <v>10</v>
      </c>
      <c r="EH106" s="458">
        <v>20</v>
      </c>
      <c r="EI106" s="458">
        <v>30</v>
      </c>
      <c r="EJ106" s="458">
        <v>45</v>
      </c>
      <c r="EK106" s="458">
        <v>60</v>
      </c>
      <c r="EM106" s="597">
        <v>5</v>
      </c>
      <c r="EN106" s="597">
        <v>8</v>
      </c>
      <c r="EO106" s="597">
        <v>12</v>
      </c>
      <c r="EP106" s="597">
        <v>24</v>
      </c>
      <c r="EQ106" s="597">
        <v>48</v>
      </c>
      <c r="ER106" s="597">
        <v>96</v>
      </c>
      <c r="ET106" s="507">
        <v>1</v>
      </c>
      <c r="EU106" s="507">
        <v>1</v>
      </c>
      <c r="EV106" s="507">
        <v>1</v>
      </c>
      <c r="EW106" s="507">
        <v>2</v>
      </c>
      <c r="EX106" s="507">
        <v>6</v>
      </c>
      <c r="EY106" s="507">
        <v>8</v>
      </c>
      <c r="FA106" s="596">
        <v>2</v>
      </c>
      <c r="FB106" s="596">
        <v>3</v>
      </c>
      <c r="FC106" s="596">
        <v>5</v>
      </c>
      <c r="FD106" s="596">
        <v>7</v>
      </c>
      <c r="FE106" s="596">
        <v>10</v>
      </c>
      <c r="FF106" s="596">
        <v>15</v>
      </c>
      <c r="FH106" s="596">
        <v>3</v>
      </c>
      <c r="FI106" s="596">
        <v>3</v>
      </c>
      <c r="FJ106" s="596">
        <v>4</v>
      </c>
      <c r="FK106" s="596">
        <v>5</v>
      </c>
      <c r="FL106" s="596">
        <v>7</v>
      </c>
      <c r="FM106" s="596">
        <v>10</v>
      </c>
      <c r="FO106" s="597">
        <v>4</v>
      </c>
      <c r="FP106" s="597">
        <v>12</v>
      </c>
      <c r="FQ106" s="597">
        <v>25</v>
      </c>
      <c r="FR106" s="597">
        <v>50</v>
      </c>
      <c r="FS106" s="570"/>
      <c r="FT106" s="570"/>
    </row>
    <row r="107" spans="1:176" x14ac:dyDescent="0.3">
      <c r="DR107" s="396"/>
      <c r="DS107" s="396"/>
      <c r="DT107" s="396"/>
      <c r="DU107" s="396"/>
      <c r="DV107" s="396"/>
      <c r="DW107" s="396"/>
    </row>
    <row r="108" spans="1:176" s="36" customFormat="1" x14ac:dyDescent="0.3">
      <c r="DR108" s="396"/>
      <c r="DS108" s="396"/>
      <c r="DT108" s="396"/>
      <c r="DU108" s="396"/>
      <c r="DV108" s="396"/>
      <c r="DW108" s="396"/>
    </row>
    <row r="109" spans="1:176" s="36" customFormat="1" ht="17.399999999999999" x14ac:dyDescent="0.35">
      <c r="A109" s="41" t="s">
        <v>45</v>
      </c>
      <c r="B109" s="41"/>
      <c r="C109" s="41"/>
      <c r="D109" s="41"/>
      <c r="E109" s="41"/>
      <c r="F109" s="41"/>
      <c r="G109" s="41"/>
      <c r="H109" s="41"/>
      <c r="I109" s="41"/>
      <c r="J109" s="41"/>
      <c r="K109" s="41"/>
      <c r="L109" s="41"/>
      <c r="M109" s="41"/>
      <c r="N109" s="41"/>
      <c r="O109" s="41"/>
      <c r="DR109" s="396"/>
      <c r="DS109" s="396"/>
      <c r="DT109" s="396"/>
      <c r="DU109" s="396"/>
      <c r="DV109" s="396"/>
      <c r="DW109" s="396"/>
    </row>
    <row r="110" spans="1:176" s="36" customFormat="1" ht="9" customHeight="1" thickBot="1" x14ac:dyDescent="0.4">
      <c r="N110" s="41"/>
      <c r="O110" s="41"/>
      <c r="DR110" s="396"/>
      <c r="DS110" s="396"/>
      <c r="DT110" s="396"/>
      <c r="DU110" s="396"/>
      <c r="DV110" s="396"/>
      <c r="DW110" s="396"/>
    </row>
    <row r="111" spans="1:176" s="61" customFormat="1" ht="18.75" customHeight="1" thickBot="1" x14ac:dyDescent="0.4">
      <c r="A111" s="72" t="s">
        <v>44</v>
      </c>
      <c r="B111" s="62"/>
      <c r="C111" s="62"/>
      <c r="D111" s="62"/>
      <c r="E111" s="62"/>
      <c r="F111" s="62"/>
      <c r="G111" s="62"/>
      <c r="H111" s="62"/>
      <c r="I111" s="62"/>
      <c r="J111" s="62"/>
      <c r="K111" s="62"/>
      <c r="L111" s="62"/>
      <c r="M111" s="62"/>
      <c r="N111" s="606">
        <f>MEDIAN(Q111:FP111)</f>
        <v>500000</v>
      </c>
      <c r="O111" s="607"/>
      <c r="Q111" s="604">
        <v>500000</v>
      </c>
      <c r="R111" s="605"/>
      <c r="X111" s="604">
        <v>1500000</v>
      </c>
      <c r="Y111" s="605"/>
      <c r="AE111" s="604">
        <v>100000</v>
      </c>
      <c r="AF111" s="626"/>
      <c r="AL111" s="604">
        <v>1000000</v>
      </c>
      <c r="AM111" s="605"/>
      <c r="AS111" s="604">
        <v>750000</v>
      </c>
      <c r="AT111" s="605"/>
      <c r="AZ111" s="604">
        <v>100000</v>
      </c>
      <c r="BA111" s="605"/>
      <c r="BG111" s="604"/>
      <c r="BH111" s="605"/>
      <c r="BN111" s="604">
        <v>1250000</v>
      </c>
      <c r="BO111" s="605"/>
      <c r="BU111" s="604">
        <v>200000</v>
      </c>
      <c r="BV111" s="605"/>
      <c r="CB111" s="604">
        <v>250000</v>
      </c>
      <c r="CC111" s="605"/>
      <c r="CI111" s="604">
        <v>100000</v>
      </c>
      <c r="CJ111" s="605"/>
      <c r="CP111" s="627">
        <v>200000</v>
      </c>
      <c r="CQ111" s="628"/>
      <c r="CW111" s="627">
        <v>500000</v>
      </c>
      <c r="CX111" s="628"/>
      <c r="DD111" s="604">
        <v>300000</v>
      </c>
      <c r="DE111" s="605"/>
      <c r="DK111" s="604">
        <v>750000</v>
      </c>
      <c r="DL111" s="605"/>
      <c r="DR111" s="604">
        <v>150000</v>
      </c>
      <c r="DS111" s="605"/>
      <c r="DY111" s="604">
        <v>500000</v>
      </c>
      <c r="DZ111" s="605"/>
      <c r="EF111" s="604">
        <v>1000000</v>
      </c>
      <c r="EG111" s="605"/>
      <c r="EM111" s="604">
        <v>500000</v>
      </c>
      <c r="EN111" s="605"/>
      <c r="ET111" s="604">
        <v>100000</v>
      </c>
      <c r="EU111" s="605"/>
      <c r="FA111" s="604">
        <v>1000000</v>
      </c>
      <c r="FB111" s="605"/>
      <c r="FH111" s="604">
        <v>500000</v>
      </c>
      <c r="FI111" s="605"/>
      <c r="FO111" s="604">
        <v>100000</v>
      </c>
      <c r="FP111" s="605"/>
    </row>
    <row r="112" spans="1:176" s="62" customFormat="1" ht="9" customHeight="1" thickBot="1" x14ac:dyDescent="0.4">
      <c r="N112" s="61"/>
      <c r="Q112" s="61"/>
      <c r="X112" s="41"/>
      <c r="Y112" s="36"/>
      <c r="AE112" s="41"/>
      <c r="AF112" s="36"/>
      <c r="AL112" s="61"/>
      <c r="AS112" s="61"/>
      <c r="AZ112" s="61"/>
      <c r="BG112" s="61"/>
      <c r="BN112" s="61"/>
      <c r="BU112" s="61"/>
      <c r="CB112" s="61"/>
      <c r="CI112" s="61"/>
      <c r="CP112" s="110"/>
      <c r="CQ112" s="111"/>
      <c r="CW112" s="328"/>
      <c r="CX112" s="329"/>
      <c r="DD112" s="61"/>
      <c r="DE112" s="66"/>
      <c r="DK112" s="61"/>
      <c r="DR112" s="61"/>
      <c r="DS112" s="213"/>
      <c r="DT112" s="213"/>
      <c r="DU112" s="213"/>
      <c r="DV112" s="213"/>
      <c r="DW112" s="213"/>
      <c r="DY112" s="61"/>
      <c r="EF112" s="61"/>
      <c r="EM112" s="61"/>
      <c r="ET112" s="61"/>
      <c r="FA112" s="61"/>
      <c r="FH112" s="61"/>
      <c r="FO112" s="61"/>
    </row>
    <row r="113" spans="1:172" s="62" customFormat="1" ht="18.75" customHeight="1" thickBot="1" x14ac:dyDescent="0.4">
      <c r="A113" s="72" t="s">
        <v>43</v>
      </c>
      <c r="M113" s="73"/>
      <c r="N113" s="606">
        <f>MEDIAN(Q113:FP113)</f>
        <v>75000</v>
      </c>
      <c r="O113" s="607"/>
      <c r="Q113" s="604">
        <v>100000</v>
      </c>
      <c r="R113" s="605"/>
      <c r="X113" s="604">
        <v>100000</v>
      </c>
      <c r="Y113" s="605"/>
      <c r="AE113" s="604">
        <v>20000</v>
      </c>
      <c r="AF113" s="626"/>
      <c r="AL113" s="604">
        <v>75000</v>
      </c>
      <c r="AM113" s="605"/>
      <c r="AS113" s="604">
        <v>75000</v>
      </c>
      <c r="AT113" s="605"/>
      <c r="AZ113" s="604">
        <v>15000</v>
      </c>
      <c r="BA113" s="605"/>
      <c r="BG113" s="604">
        <v>50000</v>
      </c>
      <c r="BH113" s="605"/>
      <c r="BN113" s="604">
        <v>200000</v>
      </c>
      <c r="BO113" s="605"/>
      <c r="BU113" s="604">
        <v>100000</v>
      </c>
      <c r="BV113" s="605"/>
      <c r="CB113" s="604">
        <v>50000</v>
      </c>
      <c r="CC113" s="605"/>
      <c r="CI113" s="604">
        <v>25000</v>
      </c>
      <c r="CJ113" s="605"/>
      <c r="CP113" s="627">
        <v>100000</v>
      </c>
      <c r="CQ113" s="628"/>
      <c r="CW113" s="627">
        <v>50000</v>
      </c>
      <c r="CX113" s="628"/>
      <c r="DD113" s="604">
        <v>100000</v>
      </c>
      <c r="DE113" s="605"/>
      <c r="DK113" s="604">
        <v>50000</v>
      </c>
      <c r="DL113" s="605"/>
      <c r="DR113" s="604">
        <v>50000</v>
      </c>
      <c r="DS113" s="605"/>
      <c r="DT113" s="213"/>
      <c r="DU113" s="213"/>
      <c r="DV113" s="213"/>
      <c r="DW113" s="213"/>
      <c r="DY113" s="604">
        <v>100000</v>
      </c>
      <c r="DZ113" s="605"/>
      <c r="EF113" s="604">
        <v>75000</v>
      </c>
      <c r="EG113" s="605"/>
      <c r="EM113" s="604">
        <v>125000</v>
      </c>
      <c r="EN113" s="605"/>
      <c r="ET113" s="604">
        <v>75000</v>
      </c>
      <c r="EU113" s="605"/>
      <c r="FA113" s="604">
        <v>100000</v>
      </c>
      <c r="FB113" s="605"/>
      <c r="FH113" s="604">
        <v>50000</v>
      </c>
      <c r="FI113" s="605"/>
      <c r="FO113" s="604">
        <v>20000</v>
      </c>
      <c r="FP113" s="605"/>
    </row>
    <row r="114" spans="1:172" s="62" customFormat="1" ht="9.75" customHeight="1" thickBot="1" x14ac:dyDescent="0.4">
      <c r="N114" s="61"/>
      <c r="Q114" s="61"/>
      <c r="X114" s="41"/>
      <c r="Y114" s="36"/>
      <c r="AE114" s="41"/>
      <c r="AF114" s="36"/>
      <c r="AL114" s="61"/>
      <c r="AS114" s="61"/>
      <c r="AZ114" s="61"/>
      <c r="BG114" s="61"/>
      <c r="BN114" s="61"/>
      <c r="BU114" s="61"/>
      <c r="CB114" s="61"/>
      <c r="CI114" s="61"/>
      <c r="CP114" s="110"/>
      <c r="CQ114" s="111"/>
      <c r="CW114" s="328"/>
      <c r="CX114" s="329"/>
      <c r="DD114" s="61"/>
      <c r="DE114" s="66"/>
      <c r="DK114" s="61"/>
      <c r="DR114" s="61"/>
      <c r="DS114" s="213"/>
      <c r="DT114" s="213"/>
      <c r="DU114" s="213"/>
      <c r="DV114" s="213"/>
      <c r="DW114" s="213"/>
      <c r="DY114" s="61"/>
      <c r="EF114" s="61"/>
      <c r="EM114" s="61"/>
      <c r="ET114" s="61"/>
      <c r="FA114" s="61"/>
      <c r="FH114" s="61"/>
      <c r="FO114" s="61"/>
    </row>
    <row r="115" spans="1:172" s="62" customFormat="1" ht="18" thickBot="1" x14ac:dyDescent="0.4">
      <c r="A115" s="72" t="s">
        <v>59</v>
      </c>
      <c r="M115" s="73"/>
      <c r="N115" s="606">
        <f>MEDIAN(Q115:FP115)</f>
        <v>2000000</v>
      </c>
      <c r="O115" s="607"/>
      <c r="Q115" s="604">
        <v>8000000</v>
      </c>
      <c r="R115" s="605"/>
      <c r="X115" s="604">
        <v>20000000</v>
      </c>
      <c r="Y115" s="605"/>
      <c r="AE115" s="604">
        <v>30000</v>
      </c>
      <c r="AF115" s="626"/>
      <c r="AL115" s="604">
        <v>2500000</v>
      </c>
      <c r="AM115" s="605"/>
      <c r="AS115" s="604">
        <v>1250000</v>
      </c>
      <c r="AT115" s="605"/>
      <c r="AZ115" s="604">
        <v>75000</v>
      </c>
      <c r="BA115" s="605"/>
      <c r="BG115" s="604">
        <v>425000</v>
      </c>
      <c r="BH115" s="605"/>
      <c r="BN115" s="604">
        <v>1500000</v>
      </c>
      <c r="BO115" s="605"/>
      <c r="BU115" s="604">
        <v>1000000</v>
      </c>
      <c r="BV115" s="605"/>
      <c r="CB115" s="604">
        <v>4000000</v>
      </c>
      <c r="CC115" s="605"/>
      <c r="CI115" s="604">
        <v>2500000</v>
      </c>
      <c r="CJ115" s="605"/>
      <c r="CP115" s="627">
        <v>2500000</v>
      </c>
      <c r="CQ115" s="628"/>
      <c r="CW115" s="627">
        <v>2000000</v>
      </c>
      <c r="CX115" s="628"/>
      <c r="DD115" s="604">
        <v>2000000</v>
      </c>
      <c r="DE115" s="605"/>
      <c r="DK115" s="604">
        <v>5000000</v>
      </c>
      <c r="DL115" s="605"/>
      <c r="DR115" s="604">
        <v>50000</v>
      </c>
      <c r="DS115" s="605"/>
      <c r="DT115" s="213"/>
      <c r="DU115" s="213"/>
      <c r="DV115" s="213"/>
      <c r="DW115" s="213"/>
      <c r="DY115" s="604">
        <v>2500000</v>
      </c>
      <c r="DZ115" s="605"/>
      <c r="EF115" s="604">
        <v>4000000</v>
      </c>
      <c r="EG115" s="605"/>
      <c r="EM115" s="604">
        <v>4000000</v>
      </c>
      <c r="EN115" s="605"/>
      <c r="ET115" s="604">
        <v>1000000</v>
      </c>
      <c r="EU115" s="605"/>
      <c r="FA115" s="604">
        <v>2000000</v>
      </c>
      <c r="FB115" s="605"/>
      <c r="FH115" s="604">
        <v>200000</v>
      </c>
      <c r="FI115" s="605"/>
      <c r="FO115" s="604">
        <v>100000</v>
      </c>
      <c r="FP115" s="605"/>
    </row>
    <row r="116" spans="1:172" s="62" customFormat="1" ht="15" thickBot="1" x14ac:dyDescent="0.35"/>
    <row r="117" spans="1:172" ht="18" thickBot="1" x14ac:dyDescent="0.4">
      <c r="M117" s="41" t="s">
        <v>102</v>
      </c>
      <c r="N117" s="606">
        <f>SUM(Q115:FP115)</f>
        <v>66630000</v>
      </c>
      <c r="O117" s="607"/>
    </row>
  </sheetData>
  <mergeCells count="282">
    <mergeCell ref="FO82:FT82"/>
    <mergeCell ref="FO95:FT95"/>
    <mergeCell ref="FO75:FT75"/>
    <mergeCell ref="FO8:FT8"/>
    <mergeCell ref="FO25:FT25"/>
    <mergeCell ref="FO38:FT38"/>
    <mergeCell ref="FO51:FT51"/>
    <mergeCell ref="FO62:FT62"/>
    <mergeCell ref="FH82:FM82"/>
    <mergeCell ref="FH95:FM95"/>
    <mergeCell ref="FH75:FM75"/>
    <mergeCell ref="FH8:FM8"/>
    <mergeCell ref="FH25:FM25"/>
    <mergeCell ref="FA8:FF8"/>
    <mergeCell ref="FA25:FF25"/>
    <mergeCell ref="FH38:FM38"/>
    <mergeCell ref="FH51:FM51"/>
    <mergeCell ref="FH62:FM62"/>
    <mergeCell ref="FA38:FF38"/>
    <mergeCell ref="FA51:FF51"/>
    <mergeCell ref="FA62:FF62"/>
    <mergeCell ref="FA82:FF82"/>
    <mergeCell ref="FA95:FF95"/>
    <mergeCell ref="FA75:FF75"/>
    <mergeCell ref="EF82:EK82"/>
    <mergeCell ref="EF95:EK95"/>
    <mergeCell ref="EF75:EK75"/>
    <mergeCell ref="ET38:EY38"/>
    <mergeCell ref="ET51:EY51"/>
    <mergeCell ref="ET62:EY62"/>
    <mergeCell ref="ET82:EY82"/>
    <mergeCell ref="ET95:EY95"/>
    <mergeCell ref="ET75:EY75"/>
    <mergeCell ref="EM95:ER95"/>
    <mergeCell ref="BU75:BZ75"/>
    <mergeCell ref="BU95:BZ95"/>
    <mergeCell ref="CB8:CG8"/>
    <mergeCell ref="CB25:CG25"/>
    <mergeCell ref="CB38:CG38"/>
    <mergeCell ref="CB51:CG51"/>
    <mergeCell ref="CB62:CG62"/>
    <mergeCell ref="CB82:CG82"/>
    <mergeCell ref="CB95:CG95"/>
    <mergeCell ref="CB75:CG75"/>
    <mergeCell ref="BU8:BZ8"/>
    <mergeCell ref="BU25:BZ25"/>
    <mergeCell ref="BU38:BZ38"/>
    <mergeCell ref="BU51:BZ51"/>
    <mergeCell ref="BU62:BZ62"/>
    <mergeCell ref="X38:AC38"/>
    <mergeCell ref="X51:AC51"/>
    <mergeCell ref="X62:AC62"/>
    <mergeCell ref="X82:AC82"/>
    <mergeCell ref="X95:AC95"/>
    <mergeCell ref="X75:AC75"/>
    <mergeCell ref="BG75:BL75"/>
    <mergeCell ref="BG82:BL82"/>
    <mergeCell ref="BG95:BL95"/>
    <mergeCell ref="AE75:AJ75"/>
    <mergeCell ref="AE82:AJ82"/>
    <mergeCell ref="AE95:AJ95"/>
    <mergeCell ref="FO111:FP111"/>
    <mergeCell ref="FO113:FP113"/>
    <mergeCell ref="FO115:FP115"/>
    <mergeCell ref="ET111:EU111"/>
    <mergeCell ref="ET113:EU113"/>
    <mergeCell ref="ET115:EU115"/>
    <mergeCell ref="FA111:FB111"/>
    <mergeCell ref="FA113:FB113"/>
    <mergeCell ref="FA115:FB115"/>
    <mergeCell ref="FH111:FI111"/>
    <mergeCell ref="FH113:FI113"/>
    <mergeCell ref="FH115:FI115"/>
    <mergeCell ref="EM113:EN113"/>
    <mergeCell ref="EM115:EN115"/>
    <mergeCell ref="DK111:DL111"/>
    <mergeCell ref="DK113:DL113"/>
    <mergeCell ref="DK115:DL115"/>
    <mergeCell ref="DR111:DS111"/>
    <mergeCell ref="DR113:DS113"/>
    <mergeCell ref="DR115:DS115"/>
    <mergeCell ref="BN8:BS8"/>
    <mergeCell ref="BN25:BS25"/>
    <mergeCell ref="BN38:BS38"/>
    <mergeCell ref="BN51:BS51"/>
    <mergeCell ref="BN62:BS62"/>
    <mergeCell ref="DY111:DZ111"/>
    <mergeCell ref="DY113:DZ113"/>
    <mergeCell ref="DY115:DZ115"/>
    <mergeCell ref="EF111:EG111"/>
    <mergeCell ref="EF113:EG113"/>
    <mergeCell ref="EF115:EG115"/>
    <mergeCell ref="EM111:EN111"/>
    <mergeCell ref="BN82:BS82"/>
    <mergeCell ref="BN95:BS95"/>
    <mergeCell ref="BN75:BS75"/>
    <mergeCell ref="BU82:BZ82"/>
    <mergeCell ref="CI111:CJ111"/>
    <mergeCell ref="CI113:CJ113"/>
    <mergeCell ref="CI115:CJ115"/>
    <mergeCell ref="CP111:CQ111"/>
    <mergeCell ref="CP113:CQ113"/>
    <mergeCell ref="CP115:CQ115"/>
    <mergeCell ref="CW115:CX115"/>
    <mergeCell ref="CW111:CX111"/>
    <mergeCell ref="CW113:CX113"/>
    <mergeCell ref="BN111:BO111"/>
    <mergeCell ref="BN113:BO113"/>
    <mergeCell ref="BN115:BO115"/>
    <mergeCell ref="BU111:BV111"/>
    <mergeCell ref="BU113:BV113"/>
    <mergeCell ref="BU115:BV115"/>
    <mergeCell ref="CB111:CC111"/>
    <mergeCell ref="CB113:CC113"/>
    <mergeCell ref="CB115:CC115"/>
    <mergeCell ref="AS111:AT111"/>
    <mergeCell ref="AS113:AT113"/>
    <mergeCell ref="AS115:AT115"/>
    <mergeCell ref="AZ111:BA111"/>
    <mergeCell ref="AZ113:BA113"/>
    <mergeCell ref="AZ115:BA115"/>
    <mergeCell ref="BG111:BH111"/>
    <mergeCell ref="BG113:BH113"/>
    <mergeCell ref="BG115:BH115"/>
    <mergeCell ref="X111:Y111"/>
    <mergeCell ref="X113:Y113"/>
    <mergeCell ref="X115:Y115"/>
    <mergeCell ref="AE111:AF111"/>
    <mergeCell ref="AE113:AF113"/>
    <mergeCell ref="AE115:AF115"/>
    <mergeCell ref="AL111:AM111"/>
    <mergeCell ref="AL113:AM113"/>
    <mergeCell ref="AL115:AM115"/>
    <mergeCell ref="EM8:ER8"/>
    <mergeCell ref="EM25:ER25"/>
    <mergeCell ref="EM38:ER38"/>
    <mergeCell ref="EM51:ER51"/>
    <mergeCell ref="EM62:ER62"/>
    <mergeCell ref="ET8:EY8"/>
    <mergeCell ref="ET25:EY25"/>
    <mergeCell ref="EM75:ER75"/>
    <mergeCell ref="EM82:ER82"/>
    <mergeCell ref="EF8:EK8"/>
    <mergeCell ref="EF25:EK25"/>
    <mergeCell ref="EF38:EK38"/>
    <mergeCell ref="EF51:EK51"/>
    <mergeCell ref="EF62:EK62"/>
    <mergeCell ref="CP8:CU8"/>
    <mergeCell ref="CP25:CU25"/>
    <mergeCell ref="CP38:CU38"/>
    <mergeCell ref="CP51:CU51"/>
    <mergeCell ref="CP62:CU62"/>
    <mergeCell ref="DY8:ED8"/>
    <mergeCell ref="DY25:ED25"/>
    <mergeCell ref="DY38:ED38"/>
    <mergeCell ref="DY51:ED51"/>
    <mergeCell ref="DY62:ED62"/>
    <mergeCell ref="CP75:CU75"/>
    <mergeCell ref="CP82:CU82"/>
    <mergeCell ref="CP95:CU95"/>
    <mergeCell ref="DK75:DP75"/>
    <mergeCell ref="DK82:DP82"/>
    <mergeCell ref="DK95:DP95"/>
    <mergeCell ref="DK8:DP8"/>
    <mergeCell ref="DK25:DP25"/>
    <mergeCell ref="DK38:DP38"/>
    <mergeCell ref="DK51:DP51"/>
    <mergeCell ref="DK62:DP62"/>
    <mergeCell ref="BG8:BL8"/>
    <mergeCell ref="BG25:BL25"/>
    <mergeCell ref="BG38:BL38"/>
    <mergeCell ref="BG51:BL51"/>
    <mergeCell ref="BG62:BL62"/>
    <mergeCell ref="AS75:AX75"/>
    <mergeCell ref="AS82:AX82"/>
    <mergeCell ref="AS95:AX95"/>
    <mergeCell ref="AZ8:BE8"/>
    <mergeCell ref="AZ25:BE25"/>
    <mergeCell ref="AZ38:BE38"/>
    <mergeCell ref="AZ51:BE51"/>
    <mergeCell ref="AZ62:BE62"/>
    <mergeCell ref="AZ75:BE75"/>
    <mergeCell ref="AZ82:BE82"/>
    <mergeCell ref="AZ95:BE95"/>
    <mergeCell ref="AS8:AX8"/>
    <mergeCell ref="AS25:AX25"/>
    <mergeCell ref="AS38:AX38"/>
    <mergeCell ref="AS51:AX51"/>
    <mergeCell ref="AS62:AX62"/>
    <mergeCell ref="AL8:AQ8"/>
    <mergeCell ref="AL25:AQ25"/>
    <mergeCell ref="AL38:AQ38"/>
    <mergeCell ref="AL51:AQ51"/>
    <mergeCell ref="AL62:AQ62"/>
    <mergeCell ref="AL75:AQ75"/>
    <mergeCell ref="AL82:AQ82"/>
    <mergeCell ref="AL95:AQ95"/>
    <mergeCell ref="AE8:AJ8"/>
    <mergeCell ref="AE25:AJ25"/>
    <mergeCell ref="AE38:AJ38"/>
    <mergeCell ref="AE51:AJ51"/>
    <mergeCell ref="AE62:AJ62"/>
    <mergeCell ref="Q8:V8"/>
    <mergeCell ref="Q25:V25"/>
    <mergeCell ref="Q38:V38"/>
    <mergeCell ref="Q51:V51"/>
    <mergeCell ref="Q62:V62"/>
    <mergeCell ref="X8:AC8"/>
    <mergeCell ref="X25:AC25"/>
    <mergeCell ref="Q115:R115"/>
    <mergeCell ref="A97:A106"/>
    <mergeCell ref="A84:A88"/>
    <mergeCell ref="A89:A93"/>
    <mergeCell ref="A95:H95"/>
    <mergeCell ref="Q111:R111"/>
    <mergeCell ref="Q113:R113"/>
    <mergeCell ref="A64:A73"/>
    <mergeCell ref="A82:H82"/>
    <mergeCell ref="A76:A80"/>
    <mergeCell ref="A75:H75"/>
    <mergeCell ref="Q75:V75"/>
    <mergeCell ref="Q82:V82"/>
    <mergeCell ref="Q95:V95"/>
    <mergeCell ref="N111:O111"/>
    <mergeCell ref="N113:O113"/>
    <mergeCell ref="N115:O115"/>
    <mergeCell ref="A25:H25"/>
    <mergeCell ref="A38:H38"/>
    <mergeCell ref="A53:A60"/>
    <mergeCell ref="A40:A49"/>
    <mergeCell ref="A51:H51"/>
    <mergeCell ref="A62:H62"/>
    <mergeCell ref="A8:H8"/>
    <mergeCell ref="A10:A23"/>
    <mergeCell ref="A27:A36"/>
    <mergeCell ref="N117:O117"/>
    <mergeCell ref="J8:O8"/>
    <mergeCell ref="J25:O25"/>
    <mergeCell ref="J38:O38"/>
    <mergeCell ref="J51:O51"/>
    <mergeCell ref="J62:O62"/>
    <mergeCell ref="J82:O82"/>
    <mergeCell ref="J95:O95"/>
    <mergeCell ref="J75:O75"/>
    <mergeCell ref="DD115:DE115"/>
    <mergeCell ref="DD111:DE111"/>
    <mergeCell ref="DD113:DE113"/>
    <mergeCell ref="DD8:DI8"/>
    <mergeCell ref="DD25:DI25"/>
    <mergeCell ref="DD38:DI38"/>
    <mergeCell ref="DD51:DI51"/>
    <mergeCell ref="DD62:DI62"/>
    <mergeCell ref="CI82:CN82"/>
    <mergeCell ref="CI95:CN95"/>
    <mergeCell ref="CI75:CN75"/>
    <mergeCell ref="CW8:DB8"/>
    <mergeCell ref="CW25:DB25"/>
    <mergeCell ref="CW38:DB38"/>
    <mergeCell ref="CW51:DB51"/>
    <mergeCell ref="CW62:DB62"/>
    <mergeCell ref="CW82:DB82"/>
    <mergeCell ref="CW95:DB95"/>
    <mergeCell ref="CW75:DB75"/>
    <mergeCell ref="CI8:CN8"/>
    <mergeCell ref="CI25:CN25"/>
    <mergeCell ref="CI38:CN38"/>
    <mergeCell ref="CI51:CN51"/>
    <mergeCell ref="CI62:CN62"/>
    <mergeCell ref="DY82:ED82"/>
    <mergeCell ref="DY95:ED95"/>
    <mergeCell ref="DY75:ED75"/>
    <mergeCell ref="DD82:DI82"/>
    <mergeCell ref="DD95:DI95"/>
    <mergeCell ref="DD75:DI75"/>
    <mergeCell ref="DR8:DW8"/>
    <mergeCell ref="DR25:DW25"/>
    <mergeCell ref="DR38:DW38"/>
    <mergeCell ref="DR51:DW51"/>
    <mergeCell ref="DR62:DW62"/>
    <mergeCell ref="DR75:DW75"/>
    <mergeCell ref="DR82:DW82"/>
    <mergeCell ref="DR95:DW95"/>
  </mergeCells>
  <phoneticPr fontId="0"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autoPageBreaks="0"/>
  </sheetPr>
  <dimension ref="A3:FS99"/>
  <sheetViews>
    <sheetView zoomScale="90" zoomScaleNormal="90" workbookViewId="0"/>
  </sheetViews>
  <sheetFormatPr defaultColWidth="9.109375" defaultRowHeight="14.4" x14ac:dyDescent="0.3"/>
  <cols>
    <col min="1" max="2" width="9.109375" style="7"/>
    <col min="3" max="3" width="9.109375" style="7" customWidth="1"/>
    <col min="4" max="35" width="9.109375" style="7"/>
    <col min="36" max="36" width="9.6640625" style="7" customWidth="1"/>
    <col min="37" max="16384" width="9.109375" style="7"/>
  </cols>
  <sheetData>
    <row r="3" spans="1:175" x14ac:dyDescent="0.3">
      <c r="A3" s="14" t="s">
        <v>46</v>
      </c>
      <c r="B3" s="14"/>
    </row>
    <row r="5" spans="1:175" x14ac:dyDescent="0.3">
      <c r="A5" s="13" t="s">
        <v>8</v>
      </c>
      <c r="B5" s="13"/>
    </row>
    <row r="6" spans="1:175" x14ac:dyDescent="0.3">
      <c r="H6" s="19" t="s">
        <v>60</v>
      </c>
      <c r="O6" s="52" t="s">
        <v>61</v>
      </c>
      <c r="P6" s="49"/>
      <c r="Q6" s="49"/>
      <c r="R6" s="49"/>
      <c r="S6" s="49"/>
      <c r="T6" s="49"/>
      <c r="U6" s="49"/>
      <c r="V6" s="52" t="s">
        <v>62</v>
      </c>
      <c r="W6" s="49"/>
      <c r="X6" s="49"/>
      <c r="Y6" s="49"/>
      <c r="Z6" s="49"/>
      <c r="AA6" s="49"/>
      <c r="AB6" s="49"/>
      <c r="AC6" s="52" t="s">
        <v>63</v>
      </c>
      <c r="AD6" s="49"/>
      <c r="AE6" s="49"/>
      <c r="AF6" s="49"/>
      <c r="AG6" s="49"/>
      <c r="AH6" s="49"/>
      <c r="AI6" s="49"/>
      <c r="AJ6" s="52" t="s">
        <v>64</v>
      </c>
      <c r="AK6" s="49"/>
      <c r="AL6" s="49"/>
      <c r="AM6" s="49"/>
      <c r="AN6" s="49"/>
      <c r="AO6" s="49"/>
      <c r="AP6" s="49"/>
      <c r="AQ6" s="52" t="s">
        <v>65</v>
      </c>
      <c r="AR6" s="49"/>
      <c r="AS6" s="49"/>
      <c r="AT6" s="49"/>
      <c r="AU6" s="49"/>
      <c r="AV6" s="49"/>
      <c r="AW6" s="49"/>
      <c r="AX6" s="52" t="s">
        <v>66</v>
      </c>
      <c r="AY6" s="49"/>
      <c r="AZ6" s="49"/>
      <c r="BA6" s="49"/>
      <c r="BB6" s="49"/>
      <c r="BC6" s="49"/>
      <c r="BD6" s="49"/>
      <c r="BE6" s="52" t="s">
        <v>67</v>
      </c>
      <c r="BF6" s="49"/>
      <c r="BG6" s="49"/>
      <c r="BH6" s="49"/>
      <c r="BI6" s="49"/>
      <c r="BJ6" s="49"/>
      <c r="BK6" s="49"/>
      <c r="BL6" s="52" t="s">
        <v>68</v>
      </c>
      <c r="BM6" s="49"/>
      <c r="BN6" s="49"/>
      <c r="BO6" s="49"/>
      <c r="BP6" s="49"/>
      <c r="BQ6" s="49"/>
      <c r="BR6" s="49"/>
      <c r="BS6" s="52" t="s">
        <v>69</v>
      </c>
      <c r="BT6" s="49"/>
      <c r="BU6" s="49"/>
      <c r="BV6" s="49"/>
      <c r="BW6" s="49"/>
      <c r="BX6" s="49"/>
      <c r="BY6" s="49"/>
      <c r="BZ6" s="52" t="s">
        <v>70</v>
      </c>
      <c r="CA6" s="49"/>
      <c r="CB6" s="49"/>
      <c r="CC6" s="49"/>
      <c r="CD6" s="49"/>
      <c r="CE6" s="49"/>
      <c r="CF6" s="49"/>
      <c r="CG6" s="52" t="s">
        <v>71</v>
      </c>
      <c r="CH6" s="49"/>
      <c r="CI6" s="49"/>
      <c r="CJ6" s="49"/>
      <c r="CK6" s="49"/>
      <c r="CL6" s="49"/>
      <c r="CM6" s="49"/>
      <c r="CN6" s="52" t="s">
        <v>72</v>
      </c>
      <c r="CO6" s="49"/>
      <c r="CP6" s="49"/>
      <c r="CQ6" s="49"/>
      <c r="CR6" s="49"/>
      <c r="CS6" s="49"/>
      <c r="CT6" s="49"/>
      <c r="CU6" s="52" t="s">
        <v>73</v>
      </c>
      <c r="CV6" s="49"/>
      <c r="CW6" s="49"/>
      <c r="CX6" s="49"/>
      <c r="CY6" s="49"/>
      <c r="CZ6" s="49"/>
      <c r="DA6" s="49"/>
      <c r="DB6" s="52" t="s">
        <v>74</v>
      </c>
      <c r="DC6" s="49"/>
      <c r="DD6" s="49"/>
      <c r="DE6" s="49"/>
      <c r="DF6" s="49"/>
      <c r="DG6" s="49"/>
      <c r="DH6" s="49"/>
      <c r="DI6" s="52" t="s">
        <v>75</v>
      </c>
      <c r="DJ6" s="49"/>
      <c r="DK6" s="49"/>
      <c r="DL6" s="49"/>
      <c r="DM6" s="49"/>
      <c r="DN6" s="49"/>
      <c r="DO6" s="49"/>
      <c r="DP6" s="52" t="s">
        <v>76</v>
      </c>
      <c r="DQ6" s="49"/>
      <c r="DR6" s="49"/>
      <c r="DS6" s="49"/>
      <c r="DT6" s="49"/>
      <c r="DU6" s="49"/>
      <c r="DV6" s="49"/>
      <c r="DW6" s="52" t="s">
        <v>77</v>
      </c>
      <c r="DX6" s="49"/>
      <c r="DY6" s="49"/>
      <c r="DZ6" s="49"/>
      <c r="EA6" s="49"/>
      <c r="EB6" s="49"/>
      <c r="EC6" s="49"/>
      <c r="ED6" s="52" t="s">
        <v>78</v>
      </c>
      <c r="EE6" s="49"/>
      <c r="EF6" s="49"/>
      <c r="EG6" s="49"/>
      <c r="EH6" s="49"/>
      <c r="EI6" s="49"/>
      <c r="EJ6" s="49"/>
      <c r="EK6" s="52" t="s">
        <v>79</v>
      </c>
      <c r="EL6" s="49"/>
      <c r="EM6" s="49"/>
      <c r="EN6" s="49"/>
      <c r="EO6" s="49"/>
      <c r="EP6" s="49"/>
      <c r="EQ6" s="49"/>
      <c r="ER6" s="52" t="s">
        <v>80</v>
      </c>
      <c r="ES6" s="49"/>
      <c r="ET6" s="49"/>
      <c r="EU6" s="49"/>
      <c r="EV6" s="49"/>
      <c r="EW6" s="49"/>
      <c r="EX6" s="49"/>
      <c r="EY6" s="52" t="s">
        <v>81</v>
      </c>
      <c r="EZ6" s="49"/>
      <c r="FA6" s="49"/>
      <c r="FB6" s="49"/>
      <c r="FC6" s="49"/>
      <c r="FD6" s="49"/>
      <c r="FE6" s="49"/>
      <c r="FF6" s="52" t="s">
        <v>95</v>
      </c>
      <c r="FG6" s="36"/>
      <c r="FH6" s="36"/>
      <c r="FI6" s="36"/>
      <c r="FJ6" s="36"/>
      <c r="FK6" s="36"/>
      <c r="FL6" s="36"/>
      <c r="FM6" s="36" t="s">
        <v>96</v>
      </c>
      <c r="FN6" s="36"/>
      <c r="FO6" s="36"/>
      <c r="FP6" s="36"/>
      <c r="FQ6" s="36"/>
      <c r="FR6" s="36"/>
      <c r="FS6" s="36"/>
    </row>
    <row r="7" spans="1:175" ht="15.75" customHeight="1" x14ac:dyDescent="0.3"/>
    <row r="8" spans="1:175" ht="15.75" customHeight="1" x14ac:dyDescent="0.3">
      <c r="A8" s="641" t="s">
        <v>10</v>
      </c>
      <c r="B8" s="641"/>
      <c r="C8" s="641"/>
      <c r="D8" s="641"/>
      <c r="E8" s="641"/>
      <c r="F8" s="641"/>
      <c r="H8" s="629" t="s">
        <v>28</v>
      </c>
      <c r="I8" s="629"/>
      <c r="J8" s="629"/>
      <c r="K8" s="629"/>
      <c r="L8" s="629"/>
      <c r="M8" s="629"/>
      <c r="O8" s="635" t="s">
        <v>28</v>
      </c>
      <c r="P8" s="635"/>
      <c r="Q8" s="635"/>
      <c r="R8" s="635"/>
      <c r="S8" s="635"/>
      <c r="T8" s="635"/>
      <c r="V8" s="629" t="s">
        <v>28</v>
      </c>
      <c r="W8" s="629"/>
      <c r="X8" s="629"/>
      <c r="Y8" s="629"/>
      <c r="Z8" s="629"/>
      <c r="AA8" s="629"/>
      <c r="AC8" s="629" t="s">
        <v>114</v>
      </c>
      <c r="AD8" s="629"/>
      <c r="AE8" s="629"/>
      <c r="AF8" s="629"/>
      <c r="AG8" s="629"/>
      <c r="AH8" s="629"/>
      <c r="AJ8" s="629" t="s">
        <v>28</v>
      </c>
      <c r="AK8" s="629"/>
      <c r="AL8" s="629"/>
      <c r="AM8" s="629"/>
      <c r="AN8" s="629"/>
      <c r="AO8" s="629"/>
      <c r="AQ8" s="629" t="s">
        <v>28</v>
      </c>
      <c r="AR8" s="629"/>
      <c r="AS8" s="629"/>
      <c r="AT8" s="629"/>
      <c r="AU8" s="629"/>
      <c r="AV8" s="629"/>
      <c r="AX8" s="629" t="s">
        <v>28</v>
      </c>
      <c r="AY8" s="629"/>
      <c r="AZ8" s="629"/>
      <c r="BA8" s="629"/>
      <c r="BB8" s="629"/>
      <c r="BC8" s="629"/>
      <c r="BE8" s="644" t="s">
        <v>28</v>
      </c>
      <c r="BF8" s="644"/>
      <c r="BG8" s="644"/>
      <c r="BH8" s="644"/>
      <c r="BI8" s="644"/>
      <c r="BJ8" s="644"/>
      <c r="BL8" s="629" t="s">
        <v>28</v>
      </c>
      <c r="BM8" s="629"/>
      <c r="BN8" s="629"/>
      <c r="BO8" s="629"/>
      <c r="BP8" s="629"/>
      <c r="BQ8" s="629"/>
      <c r="BS8" s="629" t="s">
        <v>28</v>
      </c>
      <c r="BT8" s="629"/>
      <c r="BU8" s="629"/>
      <c r="BV8" s="629"/>
      <c r="BW8" s="629"/>
      <c r="BX8" s="629"/>
      <c r="BZ8" s="629" t="s">
        <v>28</v>
      </c>
      <c r="CA8" s="629"/>
      <c r="CB8" s="629"/>
      <c r="CC8" s="629"/>
      <c r="CD8" s="629"/>
      <c r="CE8" s="629"/>
      <c r="CG8" s="629" t="s">
        <v>28</v>
      </c>
      <c r="CH8" s="629"/>
      <c r="CI8" s="629"/>
      <c r="CJ8" s="629"/>
      <c r="CK8" s="629"/>
      <c r="CL8" s="629"/>
      <c r="CN8" s="629" t="s">
        <v>28</v>
      </c>
      <c r="CO8" s="629"/>
      <c r="CP8" s="629"/>
      <c r="CQ8" s="629"/>
      <c r="CR8" s="629"/>
      <c r="CS8" s="629"/>
      <c r="CU8" s="629" t="s">
        <v>28</v>
      </c>
      <c r="CV8" s="629"/>
      <c r="CW8" s="629"/>
      <c r="CX8" s="629"/>
      <c r="CY8" s="629"/>
      <c r="CZ8" s="629"/>
      <c r="DB8" s="630" t="s">
        <v>28</v>
      </c>
      <c r="DC8" s="631"/>
      <c r="DD8" s="631"/>
      <c r="DE8" s="631"/>
      <c r="DF8" s="631"/>
      <c r="DG8" s="632"/>
      <c r="DI8" s="629" t="s">
        <v>28</v>
      </c>
      <c r="DJ8" s="629"/>
      <c r="DK8" s="629"/>
      <c r="DL8" s="629"/>
      <c r="DM8" s="629"/>
      <c r="DN8" s="629"/>
      <c r="DP8" s="629" t="s">
        <v>28</v>
      </c>
      <c r="DQ8" s="629"/>
      <c r="DR8" s="629"/>
      <c r="DS8" s="629"/>
      <c r="DT8" s="629"/>
      <c r="DU8" s="629"/>
      <c r="DW8" s="629" t="s">
        <v>28</v>
      </c>
      <c r="DX8" s="629"/>
      <c r="DY8" s="629"/>
      <c r="DZ8" s="629"/>
      <c r="EA8" s="629"/>
      <c r="EB8" s="629"/>
      <c r="ED8" s="629" t="s">
        <v>28</v>
      </c>
      <c r="EE8" s="629"/>
      <c r="EF8" s="629"/>
      <c r="EG8" s="629"/>
      <c r="EH8" s="629"/>
      <c r="EI8" s="629"/>
      <c r="EK8" s="629" t="s">
        <v>28</v>
      </c>
      <c r="EL8" s="629"/>
      <c r="EM8" s="629"/>
      <c r="EN8" s="629"/>
      <c r="EO8" s="629"/>
      <c r="EP8" s="629"/>
      <c r="ER8" s="629" t="s">
        <v>28</v>
      </c>
      <c r="ES8" s="629"/>
      <c r="ET8" s="629"/>
      <c r="EU8" s="629"/>
      <c r="EV8" s="629"/>
      <c r="EW8" s="629"/>
      <c r="EY8" s="629" t="s">
        <v>28</v>
      </c>
      <c r="EZ8" s="629"/>
      <c r="FA8" s="629"/>
      <c r="FB8" s="629"/>
      <c r="FC8" s="629"/>
      <c r="FD8" s="629"/>
      <c r="FF8" s="645" t="s">
        <v>28</v>
      </c>
      <c r="FG8" s="646"/>
      <c r="FH8" s="646"/>
      <c r="FI8" s="646"/>
      <c r="FJ8" s="646"/>
      <c r="FK8" s="647"/>
      <c r="FL8" s="535"/>
      <c r="FM8" s="644" t="s">
        <v>28</v>
      </c>
      <c r="FN8" s="644"/>
      <c r="FO8" s="644"/>
      <c r="FP8" s="644"/>
      <c r="FQ8" s="644"/>
      <c r="FR8" s="644"/>
    </row>
    <row r="9" spans="1:175" x14ac:dyDescent="0.3">
      <c r="A9" s="9"/>
      <c r="B9" s="5" t="s">
        <v>27</v>
      </c>
      <c r="C9" s="5" t="s">
        <v>3</v>
      </c>
      <c r="D9" s="5" t="s">
        <v>4</v>
      </c>
      <c r="E9" s="5" t="s">
        <v>5</v>
      </c>
      <c r="F9" s="5" t="s">
        <v>6</v>
      </c>
      <c r="H9" s="24" t="s">
        <v>26</v>
      </c>
      <c r="I9" s="24" t="s">
        <v>12</v>
      </c>
      <c r="J9" s="24" t="s">
        <v>13</v>
      </c>
      <c r="K9" s="24" t="s">
        <v>14</v>
      </c>
      <c r="L9" s="24" t="s">
        <v>15</v>
      </c>
      <c r="M9" s="24" t="s">
        <v>16</v>
      </c>
      <c r="O9" s="137" t="s">
        <v>26</v>
      </c>
      <c r="P9" s="137" t="s">
        <v>12</v>
      </c>
      <c r="Q9" s="137" t="s">
        <v>13</v>
      </c>
      <c r="R9" s="137" t="s">
        <v>14</v>
      </c>
      <c r="S9" s="137" t="s">
        <v>15</v>
      </c>
      <c r="T9" s="137" t="s">
        <v>16</v>
      </c>
      <c r="V9" s="156" t="s">
        <v>26</v>
      </c>
      <c r="W9" s="156" t="s">
        <v>12</v>
      </c>
      <c r="X9" s="156" t="s">
        <v>13</v>
      </c>
      <c r="Y9" s="156" t="s">
        <v>14</v>
      </c>
      <c r="Z9" s="156" t="s">
        <v>15</v>
      </c>
      <c r="AA9" s="156" t="s">
        <v>16</v>
      </c>
      <c r="AC9" s="24" t="s">
        <v>26</v>
      </c>
      <c r="AD9" s="24" t="s">
        <v>12</v>
      </c>
      <c r="AE9" s="24" t="s">
        <v>13</v>
      </c>
      <c r="AF9" s="24" t="s">
        <v>14</v>
      </c>
      <c r="AG9" s="24" t="s">
        <v>15</v>
      </c>
      <c r="AH9" s="24" t="s">
        <v>16</v>
      </c>
      <c r="AJ9" s="24" t="s">
        <v>26</v>
      </c>
      <c r="AK9" s="24" t="s">
        <v>12</v>
      </c>
      <c r="AL9" s="24" t="s">
        <v>13</v>
      </c>
      <c r="AM9" s="24" t="s">
        <v>14</v>
      </c>
      <c r="AN9" s="24" t="s">
        <v>15</v>
      </c>
      <c r="AO9" s="24" t="s">
        <v>16</v>
      </c>
      <c r="AQ9" s="24" t="s">
        <v>26</v>
      </c>
      <c r="AR9" s="24" t="s">
        <v>12</v>
      </c>
      <c r="AS9" s="24" t="s">
        <v>13</v>
      </c>
      <c r="AT9" s="24" t="s">
        <v>14</v>
      </c>
      <c r="AU9" s="24" t="s">
        <v>15</v>
      </c>
      <c r="AV9" s="24" t="s">
        <v>16</v>
      </c>
      <c r="AX9" s="24" t="s">
        <v>26</v>
      </c>
      <c r="AY9" s="24" t="s">
        <v>12</v>
      </c>
      <c r="AZ9" s="24" t="s">
        <v>13</v>
      </c>
      <c r="BA9" s="24" t="s">
        <v>14</v>
      </c>
      <c r="BB9" s="24" t="s">
        <v>15</v>
      </c>
      <c r="BC9" s="24" t="s">
        <v>16</v>
      </c>
      <c r="BE9" s="65" t="s">
        <v>26</v>
      </c>
      <c r="BF9" s="65" t="s">
        <v>12</v>
      </c>
      <c r="BG9" s="65" t="s">
        <v>13</v>
      </c>
      <c r="BH9" s="65" t="s">
        <v>14</v>
      </c>
      <c r="BI9" s="65" t="s">
        <v>15</v>
      </c>
      <c r="BJ9" s="65" t="s">
        <v>16</v>
      </c>
      <c r="BL9" s="149" t="s">
        <v>26</v>
      </c>
      <c r="BM9" s="149" t="s">
        <v>12</v>
      </c>
      <c r="BN9" s="149" t="s">
        <v>13</v>
      </c>
      <c r="BO9" s="149" t="s">
        <v>14</v>
      </c>
      <c r="BP9" s="149" t="s">
        <v>15</v>
      </c>
      <c r="BQ9" s="149" t="s">
        <v>16</v>
      </c>
      <c r="BS9" s="221" t="s">
        <v>26</v>
      </c>
      <c r="BT9" s="221" t="s">
        <v>12</v>
      </c>
      <c r="BU9" s="221" t="s">
        <v>13</v>
      </c>
      <c r="BV9" s="221" t="s">
        <v>14</v>
      </c>
      <c r="BW9" s="221" t="s">
        <v>15</v>
      </c>
      <c r="BX9" s="221" t="s">
        <v>16</v>
      </c>
      <c r="BZ9" s="240" t="s">
        <v>26</v>
      </c>
      <c r="CA9" s="240" t="s">
        <v>12</v>
      </c>
      <c r="CB9" s="240" t="s">
        <v>13</v>
      </c>
      <c r="CC9" s="240" t="s">
        <v>14</v>
      </c>
      <c r="CD9" s="240" t="s">
        <v>15</v>
      </c>
      <c r="CE9" s="240" t="s">
        <v>16</v>
      </c>
      <c r="CG9" s="300" t="s">
        <v>26</v>
      </c>
      <c r="CH9" s="300" t="s">
        <v>12</v>
      </c>
      <c r="CI9" s="300" t="s">
        <v>13</v>
      </c>
      <c r="CJ9" s="300" t="s">
        <v>14</v>
      </c>
      <c r="CK9" s="300" t="s">
        <v>15</v>
      </c>
      <c r="CL9" s="300" t="s">
        <v>16</v>
      </c>
      <c r="CN9" s="134" t="s">
        <v>26</v>
      </c>
      <c r="CO9" s="134" t="s">
        <v>12</v>
      </c>
      <c r="CP9" s="134" t="s">
        <v>13</v>
      </c>
      <c r="CQ9" s="134" t="s">
        <v>14</v>
      </c>
      <c r="CR9" s="134" t="s">
        <v>15</v>
      </c>
      <c r="CS9" s="134" t="s">
        <v>16</v>
      </c>
      <c r="CU9" s="331" t="s">
        <v>26</v>
      </c>
      <c r="CV9" s="331" t="s">
        <v>12</v>
      </c>
      <c r="CW9" s="331" t="s">
        <v>13</v>
      </c>
      <c r="CX9" s="331" t="s">
        <v>14</v>
      </c>
      <c r="CY9" s="331" t="s">
        <v>15</v>
      </c>
      <c r="CZ9" s="331" t="s">
        <v>16</v>
      </c>
      <c r="DB9" s="344" t="s">
        <v>26</v>
      </c>
      <c r="DC9" s="344" t="s">
        <v>12</v>
      </c>
      <c r="DD9" s="344" t="s">
        <v>13</v>
      </c>
      <c r="DE9" s="344" t="s">
        <v>14</v>
      </c>
      <c r="DF9" s="344" t="s">
        <v>15</v>
      </c>
      <c r="DG9" s="344" t="s">
        <v>16</v>
      </c>
      <c r="DI9" s="24" t="s">
        <v>26</v>
      </c>
      <c r="DJ9" s="24" t="s">
        <v>12</v>
      </c>
      <c r="DK9" s="24" t="s">
        <v>13</v>
      </c>
      <c r="DL9" s="24" t="s">
        <v>14</v>
      </c>
      <c r="DM9" s="24" t="s">
        <v>15</v>
      </c>
      <c r="DN9" s="24" t="s">
        <v>16</v>
      </c>
      <c r="DP9" s="398" t="s">
        <v>26</v>
      </c>
      <c r="DQ9" s="398" t="s">
        <v>12</v>
      </c>
      <c r="DR9" s="398" t="s">
        <v>13</v>
      </c>
      <c r="DS9" s="398" t="s">
        <v>14</v>
      </c>
      <c r="DT9" s="398" t="s">
        <v>15</v>
      </c>
      <c r="DU9" s="398" t="s">
        <v>16</v>
      </c>
      <c r="DW9" s="420" t="s">
        <v>26</v>
      </c>
      <c r="DX9" s="420" t="s">
        <v>12</v>
      </c>
      <c r="DY9" s="420" t="s">
        <v>13</v>
      </c>
      <c r="DZ9" s="420" t="s">
        <v>14</v>
      </c>
      <c r="EA9" s="420" t="s">
        <v>15</v>
      </c>
      <c r="EB9" s="420" t="s">
        <v>16</v>
      </c>
      <c r="ED9" s="460" t="s">
        <v>26</v>
      </c>
      <c r="EE9" s="460" t="s">
        <v>12</v>
      </c>
      <c r="EF9" s="460" t="s">
        <v>13</v>
      </c>
      <c r="EG9" s="460" t="s">
        <v>14</v>
      </c>
      <c r="EH9" s="460" t="s">
        <v>15</v>
      </c>
      <c r="EI9" s="460" t="s">
        <v>16</v>
      </c>
      <c r="EK9" s="24" t="s">
        <v>26</v>
      </c>
      <c r="EL9" s="24" t="s">
        <v>12</v>
      </c>
      <c r="EM9" s="24" t="s">
        <v>13</v>
      </c>
      <c r="EN9" s="24" t="s">
        <v>14</v>
      </c>
      <c r="EO9" s="24" t="s">
        <v>15</v>
      </c>
      <c r="EP9" s="24" t="s">
        <v>16</v>
      </c>
      <c r="ER9" s="523" t="s">
        <v>26</v>
      </c>
      <c r="ES9" s="523" t="s">
        <v>12</v>
      </c>
      <c r="ET9" s="523" t="s">
        <v>13</v>
      </c>
      <c r="EU9" s="523" t="s">
        <v>14</v>
      </c>
      <c r="EV9" s="523" t="s">
        <v>15</v>
      </c>
      <c r="EW9" s="523" t="s">
        <v>16</v>
      </c>
      <c r="EY9" s="523" t="s">
        <v>26</v>
      </c>
      <c r="EZ9" s="523" t="s">
        <v>12</v>
      </c>
      <c r="FA9" s="523" t="s">
        <v>13</v>
      </c>
      <c r="FB9" s="523" t="s">
        <v>14</v>
      </c>
      <c r="FC9" s="523" t="s">
        <v>15</v>
      </c>
      <c r="FD9" s="523" t="s">
        <v>16</v>
      </c>
      <c r="FF9" s="65" t="s">
        <v>26</v>
      </c>
      <c r="FG9" s="65" t="s">
        <v>12</v>
      </c>
      <c r="FH9" s="65" t="s">
        <v>13</v>
      </c>
      <c r="FI9" s="65" t="s">
        <v>14</v>
      </c>
      <c r="FJ9" s="65" t="s">
        <v>15</v>
      </c>
      <c r="FK9" s="65" t="s">
        <v>16</v>
      </c>
      <c r="FL9" s="535"/>
      <c r="FM9" s="65" t="s">
        <v>26</v>
      </c>
      <c r="FN9" s="65" t="s">
        <v>12</v>
      </c>
      <c r="FO9" s="65" t="s">
        <v>13</v>
      </c>
      <c r="FP9" s="65" t="s">
        <v>14</v>
      </c>
      <c r="FQ9" s="65" t="s">
        <v>15</v>
      </c>
      <c r="FR9" s="65" t="s">
        <v>16</v>
      </c>
    </row>
    <row r="10" spans="1:175" ht="15" customHeight="1" x14ac:dyDescent="0.3">
      <c r="A10" s="636" t="s">
        <v>23</v>
      </c>
      <c r="B10" s="2">
        <v>2.5</v>
      </c>
      <c r="C10" s="2"/>
      <c r="D10" s="2"/>
      <c r="E10" s="2"/>
      <c r="F10" s="2"/>
      <c r="H10" s="37">
        <f>MEDIAN(O10,V10,AC10,AJ10,AQ10,AX10,BE10,BL10,BS10,BZ10,CG10,CN10,CU10,DB10,DI10,DP10,DW10,ED10,EK10,ER10,EY10,FF10,FM10)</f>
        <v>1</v>
      </c>
      <c r="I10" s="25">
        <f t="shared" ref="I10:I19" si="0">MEDIAN(P10,W10,AD10,AK10,AR10,AY10,BF10,BM10,BT10,CA10,CH10,CO10,CV10,DC10,DJ10,DQ10,DX10,EE10,EL10,ES10,EZ10,FG10,FN10)</f>
        <v>2</v>
      </c>
      <c r="J10" s="25">
        <f t="shared" ref="J10:J19" si="1">MEDIAN(Q10,X10,AE10,AL10,AS10,AZ10,BG10,BN10,BU10,CB10,CI10,CP10,CW10,DD10,DK10,DR10,DY10,EF10,EM10,ET10,FA10,FH10,FO10)</f>
        <v>3</v>
      </c>
      <c r="K10" s="25">
        <f t="shared" ref="K10:K19" si="2">MEDIAN(R10,Y10,AF10,AM10,AT10,BA10,BH10,BO10,BV10,CC10,CJ10,CQ10,CX10,DE10,DL10,DS10,DZ10,EG10,EN10,EU10,FB10,FI10,FP10)</f>
        <v>5</v>
      </c>
      <c r="L10" s="25">
        <f t="shared" ref="L10:L19" si="3">MEDIAN(S10,Z10,AG10,AN10,AU10,BB10,BI10,BP10,BW10,CD10,CK10,CR10,CY10,DF10,DM10,DT10,EA10,EH10,EO10,EV10,FC10,FJ10,FQ10)</f>
        <v>8</v>
      </c>
      <c r="M10" s="25">
        <f t="shared" ref="M10:M19" si="4">MEDIAN(T10,AA10,AH10,AO10,AV10,BC10,BJ10,BQ10,BX10,CE10,CL10,CS10,CZ10,DG10,DN10,DU10,EB10,EI10,EP10,EW10,FD10,FK10,FR10)</f>
        <v>12</v>
      </c>
      <c r="O10" s="58">
        <v>0.3</v>
      </c>
      <c r="P10" s="58">
        <v>0.5</v>
      </c>
      <c r="Q10" s="58">
        <v>1</v>
      </c>
      <c r="R10" s="58">
        <v>1.5</v>
      </c>
      <c r="S10" s="58">
        <v>2</v>
      </c>
      <c r="T10" s="58">
        <v>3.5</v>
      </c>
      <c r="V10" s="158">
        <v>0.5</v>
      </c>
      <c r="W10" s="158">
        <v>1</v>
      </c>
      <c r="X10" s="158">
        <v>2</v>
      </c>
      <c r="Y10" s="158">
        <v>2.5</v>
      </c>
      <c r="Z10" s="158">
        <v>3</v>
      </c>
      <c r="AA10" s="158">
        <v>4</v>
      </c>
      <c r="AC10" s="37">
        <v>2</v>
      </c>
      <c r="AD10" s="37">
        <v>4</v>
      </c>
      <c r="AE10" s="37">
        <v>6</v>
      </c>
      <c r="AF10" s="37">
        <v>10</v>
      </c>
      <c r="AG10" s="37">
        <v>18</v>
      </c>
      <c r="AH10" s="37">
        <v>25</v>
      </c>
      <c r="AJ10" s="37"/>
      <c r="AK10" s="37"/>
      <c r="AL10" s="37"/>
      <c r="AM10" s="37"/>
      <c r="AN10" s="37"/>
      <c r="AO10" s="37"/>
      <c r="AQ10" s="37">
        <v>1</v>
      </c>
      <c r="AR10" s="37">
        <v>2</v>
      </c>
      <c r="AS10" s="37">
        <v>2</v>
      </c>
      <c r="AT10" s="37">
        <v>3</v>
      </c>
      <c r="AU10" s="37">
        <v>6</v>
      </c>
      <c r="AV10" s="37">
        <v>8</v>
      </c>
      <c r="AX10" s="37"/>
      <c r="AY10" s="37"/>
      <c r="AZ10" s="37"/>
      <c r="BA10" s="37"/>
      <c r="BB10" s="37"/>
      <c r="BC10" s="37"/>
      <c r="BE10" s="56"/>
      <c r="BF10" s="56"/>
      <c r="BG10" s="56"/>
      <c r="BH10" s="56"/>
      <c r="BI10" s="67"/>
      <c r="BJ10" s="67"/>
      <c r="BL10" s="151">
        <v>2</v>
      </c>
      <c r="BM10" s="151">
        <v>2.5</v>
      </c>
      <c r="BN10" s="151">
        <v>3</v>
      </c>
      <c r="BO10" s="151">
        <v>5</v>
      </c>
      <c r="BP10" s="151">
        <v>8</v>
      </c>
      <c r="BQ10" s="151">
        <v>12</v>
      </c>
      <c r="BS10" s="222">
        <v>1</v>
      </c>
      <c r="BT10" s="222">
        <v>2</v>
      </c>
      <c r="BU10" s="222">
        <v>3</v>
      </c>
      <c r="BV10" s="222">
        <v>6</v>
      </c>
      <c r="BW10" s="222">
        <v>10</v>
      </c>
      <c r="BX10" s="222">
        <v>20</v>
      </c>
      <c r="BZ10" s="244"/>
      <c r="CA10" s="244"/>
      <c r="CB10" s="244"/>
      <c r="CC10" s="244"/>
      <c r="CD10" s="244"/>
      <c r="CE10" s="244"/>
      <c r="CG10" s="302">
        <v>0.8</v>
      </c>
      <c r="CH10" s="302">
        <v>1.6</v>
      </c>
      <c r="CI10" s="302">
        <v>2.4</v>
      </c>
      <c r="CJ10" s="302">
        <v>3.2</v>
      </c>
      <c r="CK10" s="302">
        <v>5.6</v>
      </c>
      <c r="CL10" s="302">
        <v>12</v>
      </c>
      <c r="CN10" s="37">
        <v>0</v>
      </c>
      <c r="CO10" s="37">
        <v>1</v>
      </c>
      <c r="CP10" s="37">
        <v>1</v>
      </c>
      <c r="CQ10" s="37">
        <v>2</v>
      </c>
      <c r="CR10" s="37">
        <v>4</v>
      </c>
      <c r="CS10" s="37">
        <v>7</v>
      </c>
      <c r="CU10" s="592">
        <v>1</v>
      </c>
      <c r="CV10" s="592">
        <v>1.5</v>
      </c>
      <c r="CW10" s="592">
        <v>2</v>
      </c>
      <c r="CX10" s="592">
        <v>3</v>
      </c>
      <c r="CY10" s="592">
        <v>5</v>
      </c>
      <c r="CZ10" s="592">
        <v>8</v>
      </c>
      <c r="DB10" s="345">
        <v>2</v>
      </c>
      <c r="DC10" s="345">
        <v>2</v>
      </c>
      <c r="DD10" s="345">
        <v>4</v>
      </c>
      <c r="DE10" s="345">
        <v>6</v>
      </c>
      <c r="DF10" s="345">
        <v>8</v>
      </c>
      <c r="DG10" s="345">
        <v>10</v>
      </c>
      <c r="DI10" s="37">
        <v>2.25</v>
      </c>
      <c r="DJ10" s="37">
        <v>3.375</v>
      </c>
      <c r="DK10" s="37">
        <v>4.21875</v>
      </c>
      <c r="DL10" s="37">
        <v>6.328125</v>
      </c>
      <c r="DM10" s="37">
        <v>9.4921875</v>
      </c>
      <c r="DN10" s="37">
        <v>14.23828125</v>
      </c>
      <c r="DP10" s="400">
        <v>0.5</v>
      </c>
      <c r="DQ10" s="400">
        <v>0.75</v>
      </c>
      <c r="DR10" s="400">
        <v>1</v>
      </c>
      <c r="DS10" s="400">
        <v>1</v>
      </c>
      <c r="DT10" s="400">
        <v>3</v>
      </c>
      <c r="DU10" s="400">
        <v>4</v>
      </c>
      <c r="DW10" s="422">
        <v>1</v>
      </c>
      <c r="DX10" s="422">
        <v>2</v>
      </c>
      <c r="DY10" s="422">
        <v>3</v>
      </c>
      <c r="DZ10" s="422">
        <v>5</v>
      </c>
      <c r="EA10" s="422">
        <v>8</v>
      </c>
      <c r="EB10" s="422">
        <v>12</v>
      </c>
      <c r="ED10" s="462">
        <v>2</v>
      </c>
      <c r="EE10" s="462">
        <v>3</v>
      </c>
      <c r="EF10" s="462">
        <v>4</v>
      </c>
      <c r="EG10" s="462">
        <v>8</v>
      </c>
      <c r="EH10" s="462">
        <v>20</v>
      </c>
      <c r="EI10" s="462">
        <v>30</v>
      </c>
      <c r="EK10" s="598">
        <v>0.3</v>
      </c>
      <c r="EL10" s="598">
        <v>0.5</v>
      </c>
      <c r="EM10" s="598">
        <v>0.8</v>
      </c>
      <c r="EN10" s="598">
        <v>1.2</v>
      </c>
      <c r="EO10" s="598">
        <v>1.6</v>
      </c>
      <c r="EP10" s="598">
        <v>2.4</v>
      </c>
      <c r="ER10" s="508">
        <v>1</v>
      </c>
      <c r="ES10" s="508">
        <v>2</v>
      </c>
      <c r="ET10" s="508">
        <v>4</v>
      </c>
      <c r="EU10" s="508">
        <v>6</v>
      </c>
      <c r="EV10" s="508">
        <v>10</v>
      </c>
      <c r="EW10" s="508">
        <v>12</v>
      </c>
      <c r="EY10" s="525">
        <v>1</v>
      </c>
      <c r="EZ10" s="525">
        <v>2</v>
      </c>
      <c r="FA10" s="525">
        <v>4</v>
      </c>
      <c r="FB10" s="525">
        <v>10</v>
      </c>
      <c r="FC10" s="525">
        <v>20</v>
      </c>
      <c r="FD10" s="525">
        <v>25</v>
      </c>
      <c r="FF10" s="56"/>
      <c r="FG10" s="56"/>
      <c r="FH10" s="56"/>
      <c r="FI10" s="56"/>
      <c r="FJ10" s="56"/>
      <c r="FK10" s="56"/>
      <c r="FL10" s="535"/>
      <c r="FM10" s="56"/>
      <c r="FN10" s="56"/>
      <c r="FO10" s="56"/>
      <c r="FP10" s="56"/>
      <c r="FQ10" s="56"/>
      <c r="FR10" s="56"/>
    </row>
    <row r="11" spans="1:175" x14ac:dyDescent="0.3">
      <c r="A11" s="637"/>
      <c r="B11" s="3"/>
      <c r="C11" s="3">
        <v>2.5</v>
      </c>
      <c r="D11" s="3"/>
      <c r="E11" s="3"/>
      <c r="F11" s="3"/>
      <c r="H11" s="26">
        <f t="shared" ref="H11:H19" si="5">MEDIAN(O11,V11,AC11,AJ11,AQ11,AX11,BE11,BL11,BS11,BZ11,CG11,CN11,CU11,DB11,DI11,DP11,DW11,ED11,EK11,ER11,EY11,FF11,FM11)</f>
        <v>1</v>
      </c>
      <c r="I11" s="26">
        <f t="shared" si="0"/>
        <v>2</v>
      </c>
      <c r="J11" s="26">
        <f t="shared" si="1"/>
        <v>3</v>
      </c>
      <c r="K11" s="26">
        <f t="shared" si="2"/>
        <v>5</v>
      </c>
      <c r="L11" s="26">
        <f t="shared" si="3"/>
        <v>8</v>
      </c>
      <c r="M11" s="26">
        <f t="shared" si="4"/>
        <v>12</v>
      </c>
      <c r="O11" s="59">
        <v>0.3</v>
      </c>
      <c r="P11" s="59">
        <v>0.5</v>
      </c>
      <c r="Q11" s="59">
        <v>1</v>
      </c>
      <c r="R11" s="59">
        <v>1.5</v>
      </c>
      <c r="S11" s="59">
        <v>2</v>
      </c>
      <c r="T11" s="59">
        <v>3.5</v>
      </c>
      <c r="V11" s="159">
        <v>0.625</v>
      </c>
      <c r="W11" s="159">
        <v>1.25</v>
      </c>
      <c r="X11" s="159">
        <v>2.5</v>
      </c>
      <c r="Y11" s="159">
        <v>3.125</v>
      </c>
      <c r="Z11" s="159">
        <v>3.75</v>
      </c>
      <c r="AA11" s="159">
        <v>5</v>
      </c>
      <c r="AC11" s="38">
        <v>2</v>
      </c>
      <c r="AD11" s="38">
        <v>4</v>
      </c>
      <c r="AE11" s="38">
        <v>6</v>
      </c>
      <c r="AF11" s="38">
        <v>10</v>
      </c>
      <c r="AG11" s="38">
        <v>18</v>
      </c>
      <c r="AH11" s="38">
        <v>25</v>
      </c>
      <c r="AJ11" s="38"/>
      <c r="AK11" s="38"/>
      <c r="AL11" s="38"/>
      <c r="AM11" s="38"/>
      <c r="AN11" s="38"/>
      <c r="AO11" s="38"/>
      <c r="AQ11" s="38">
        <v>1</v>
      </c>
      <c r="AR11" s="38">
        <v>2</v>
      </c>
      <c r="AS11" s="38">
        <v>2</v>
      </c>
      <c r="AT11" s="38">
        <v>3</v>
      </c>
      <c r="AU11" s="38">
        <v>6</v>
      </c>
      <c r="AV11" s="38">
        <v>8</v>
      </c>
      <c r="AX11" s="38"/>
      <c r="AY11" s="38"/>
      <c r="AZ11" s="38"/>
      <c r="BA11" s="38"/>
      <c r="BB11" s="38"/>
      <c r="BC11" s="38"/>
      <c r="BE11" s="57"/>
      <c r="BF11" s="57"/>
      <c r="BG11" s="57"/>
      <c r="BH11" s="57"/>
      <c r="BI11" s="68"/>
      <c r="BJ11" s="68"/>
      <c r="BL11" s="152">
        <v>2</v>
      </c>
      <c r="BM11" s="152">
        <v>3</v>
      </c>
      <c r="BN11" s="152">
        <v>3</v>
      </c>
      <c r="BO11" s="152">
        <v>5</v>
      </c>
      <c r="BP11" s="152">
        <v>8</v>
      </c>
      <c r="BQ11" s="152">
        <v>12</v>
      </c>
      <c r="BS11" s="223">
        <v>1</v>
      </c>
      <c r="BT11" s="223">
        <v>2</v>
      </c>
      <c r="BU11" s="223">
        <v>3</v>
      </c>
      <c r="BV11" s="223">
        <v>6</v>
      </c>
      <c r="BW11" s="223">
        <v>10</v>
      </c>
      <c r="BX11" s="223">
        <v>20</v>
      </c>
      <c r="BZ11" s="245"/>
      <c r="CA11" s="245"/>
      <c r="CB11" s="245"/>
      <c r="CC11" s="245"/>
      <c r="CD11" s="245"/>
      <c r="CE11" s="245"/>
      <c r="CG11" s="303">
        <v>1</v>
      </c>
      <c r="CH11" s="303">
        <v>1.6</v>
      </c>
      <c r="CI11" s="303">
        <v>2.4</v>
      </c>
      <c r="CJ11" s="303">
        <v>3.2</v>
      </c>
      <c r="CK11" s="303">
        <v>5.6</v>
      </c>
      <c r="CL11" s="303">
        <v>12</v>
      </c>
      <c r="CN11" s="38">
        <v>0</v>
      </c>
      <c r="CO11" s="38">
        <v>1</v>
      </c>
      <c r="CP11" s="38">
        <v>1</v>
      </c>
      <c r="CQ11" s="38">
        <v>2</v>
      </c>
      <c r="CR11" s="38">
        <v>4</v>
      </c>
      <c r="CS11" s="38">
        <v>7</v>
      </c>
      <c r="CU11" s="593">
        <v>1</v>
      </c>
      <c r="CV11" s="593">
        <v>1.5</v>
      </c>
      <c r="CW11" s="593">
        <v>2</v>
      </c>
      <c r="CX11" s="593">
        <v>3</v>
      </c>
      <c r="CY11" s="593">
        <v>5</v>
      </c>
      <c r="CZ11" s="593">
        <v>8</v>
      </c>
      <c r="DB11" s="346">
        <v>2</v>
      </c>
      <c r="DC11" s="346">
        <v>2</v>
      </c>
      <c r="DD11" s="346">
        <v>4</v>
      </c>
      <c r="DE11" s="346">
        <v>6</v>
      </c>
      <c r="DF11" s="346">
        <v>8</v>
      </c>
      <c r="DG11" s="346">
        <v>10</v>
      </c>
      <c r="DI11" s="38">
        <v>2.25</v>
      </c>
      <c r="DJ11" s="38">
        <v>3.375</v>
      </c>
      <c r="DK11" s="38">
        <v>4.21875</v>
      </c>
      <c r="DL11" s="38">
        <v>6.328125</v>
      </c>
      <c r="DM11" s="38">
        <v>9.4921875</v>
      </c>
      <c r="DN11" s="38">
        <v>14.23828125</v>
      </c>
      <c r="DP11" s="401">
        <v>0.75</v>
      </c>
      <c r="DQ11" s="401">
        <v>1.5</v>
      </c>
      <c r="DR11" s="401">
        <v>1.5</v>
      </c>
      <c r="DS11" s="401">
        <v>2.5</v>
      </c>
      <c r="DT11" s="401">
        <v>4</v>
      </c>
      <c r="DU11" s="401">
        <v>7</v>
      </c>
      <c r="DW11" s="423">
        <v>1</v>
      </c>
      <c r="DX11" s="423">
        <v>2</v>
      </c>
      <c r="DY11" s="423">
        <v>3</v>
      </c>
      <c r="DZ11" s="423">
        <v>5</v>
      </c>
      <c r="EA11" s="423">
        <v>8</v>
      </c>
      <c r="EB11" s="423">
        <v>12</v>
      </c>
      <c r="ED11" s="463">
        <v>2</v>
      </c>
      <c r="EE11" s="463">
        <v>3</v>
      </c>
      <c r="EF11" s="463">
        <v>4</v>
      </c>
      <c r="EG11" s="463">
        <v>8</v>
      </c>
      <c r="EH11" s="463">
        <v>20</v>
      </c>
      <c r="EI11" s="463">
        <v>30</v>
      </c>
      <c r="EK11" s="598">
        <v>0.4</v>
      </c>
      <c r="EL11" s="598">
        <v>0.6</v>
      </c>
      <c r="EM11" s="598">
        <v>1</v>
      </c>
      <c r="EN11" s="598">
        <v>1.5</v>
      </c>
      <c r="EO11" s="598">
        <v>2.5</v>
      </c>
      <c r="EP11" s="598">
        <v>3</v>
      </c>
      <c r="ER11" s="509">
        <v>1.5</v>
      </c>
      <c r="ES11" s="509">
        <v>3</v>
      </c>
      <c r="ET11" s="509">
        <v>5</v>
      </c>
      <c r="EU11" s="509">
        <v>7</v>
      </c>
      <c r="EV11" s="509">
        <v>12</v>
      </c>
      <c r="EW11" s="509">
        <v>16</v>
      </c>
      <c r="EY11" s="526">
        <v>1</v>
      </c>
      <c r="EZ11" s="526">
        <v>2</v>
      </c>
      <c r="FA11" s="526">
        <v>4</v>
      </c>
      <c r="FB11" s="526">
        <v>10</v>
      </c>
      <c r="FC11" s="526">
        <v>20</v>
      </c>
      <c r="FD11" s="526">
        <v>25</v>
      </c>
      <c r="FF11" s="57"/>
      <c r="FG11" s="57"/>
      <c r="FH11" s="57"/>
      <c r="FI11" s="57"/>
      <c r="FJ11" s="57"/>
      <c r="FK11" s="57"/>
      <c r="FL11" s="535"/>
      <c r="FM11" s="57"/>
      <c r="FN11" s="57"/>
      <c r="FO11" s="57"/>
      <c r="FP11" s="57"/>
      <c r="FQ11" s="57"/>
      <c r="FR11" s="57"/>
    </row>
    <row r="12" spans="1:175" x14ac:dyDescent="0.3">
      <c r="A12" s="637"/>
      <c r="B12" s="2"/>
      <c r="C12" s="2"/>
      <c r="D12" s="2">
        <v>2.5</v>
      </c>
      <c r="E12" s="2"/>
      <c r="F12" s="2"/>
      <c r="H12" s="25">
        <f t="shared" si="5"/>
        <v>1</v>
      </c>
      <c r="I12" s="25">
        <f t="shared" si="0"/>
        <v>2</v>
      </c>
      <c r="J12" s="25">
        <f t="shared" si="1"/>
        <v>3</v>
      </c>
      <c r="K12" s="25">
        <f t="shared" si="2"/>
        <v>6</v>
      </c>
      <c r="L12" s="25">
        <f t="shared" si="3"/>
        <v>8</v>
      </c>
      <c r="M12" s="25">
        <f t="shared" si="4"/>
        <v>12.5</v>
      </c>
      <c r="O12" s="58">
        <v>0.4</v>
      </c>
      <c r="P12" s="58">
        <v>0.6</v>
      </c>
      <c r="Q12" s="58">
        <v>1.2</v>
      </c>
      <c r="R12" s="58">
        <v>1.7</v>
      </c>
      <c r="S12" s="58">
        <v>2.2000000000000002</v>
      </c>
      <c r="T12" s="58">
        <v>4</v>
      </c>
      <c r="V12" s="158">
        <v>0.75</v>
      </c>
      <c r="W12" s="158">
        <v>1.5</v>
      </c>
      <c r="X12" s="158">
        <v>3</v>
      </c>
      <c r="Y12" s="158">
        <v>3.75</v>
      </c>
      <c r="Z12" s="158">
        <v>4.5</v>
      </c>
      <c r="AA12" s="158">
        <v>6</v>
      </c>
      <c r="AC12" s="37">
        <v>2</v>
      </c>
      <c r="AD12" s="37">
        <v>4</v>
      </c>
      <c r="AE12" s="37">
        <v>6</v>
      </c>
      <c r="AF12" s="37">
        <v>10</v>
      </c>
      <c r="AG12" s="37">
        <v>18</v>
      </c>
      <c r="AH12" s="37">
        <v>25</v>
      </c>
      <c r="AJ12" s="37">
        <v>2</v>
      </c>
      <c r="AK12" s="37">
        <v>4</v>
      </c>
      <c r="AL12" s="37">
        <v>5</v>
      </c>
      <c r="AM12" s="37">
        <v>8</v>
      </c>
      <c r="AN12" s="37">
        <v>15</v>
      </c>
      <c r="AO12" s="37">
        <v>30</v>
      </c>
      <c r="AQ12" s="37">
        <v>2</v>
      </c>
      <c r="AR12" s="37">
        <v>3</v>
      </c>
      <c r="AS12" s="37">
        <v>4</v>
      </c>
      <c r="AT12" s="37">
        <v>6</v>
      </c>
      <c r="AU12" s="37">
        <v>8</v>
      </c>
      <c r="AV12" s="37">
        <v>10</v>
      </c>
      <c r="AX12" s="37"/>
      <c r="AY12" s="37"/>
      <c r="AZ12" s="37"/>
      <c r="BA12" s="37"/>
      <c r="BB12" s="37"/>
      <c r="BC12" s="37"/>
      <c r="BE12" s="56"/>
      <c r="BF12" s="56"/>
      <c r="BG12" s="56"/>
      <c r="BH12" s="56"/>
      <c r="BI12" s="67"/>
      <c r="BJ12" s="67"/>
      <c r="BL12" s="151">
        <v>2</v>
      </c>
      <c r="BM12" s="151">
        <v>2.5</v>
      </c>
      <c r="BN12" s="151">
        <v>3</v>
      </c>
      <c r="BO12" s="151">
        <v>5</v>
      </c>
      <c r="BP12" s="151">
        <v>8</v>
      </c>
      <c r="BQ12" s="151">
        <v>12</v>
      </c>
      <c r="BS12" s="222">
        <v>1</v>
      </c>
      <c r="BT12" s="222">
        <v>2</v>
      </c>
      <c r="BU12" s="222">
        <v>3</v>
      </c>
      <c r="BV12" s="222">
        <v>6</v>
      </c>
      <c r="BW12" s="222">
        <v>10</v>
      </c>
      <c r="BX12" s="222">
        <v>20</v>
      </c>
      <c r="BZ12" s="244">
        <v>0.4</v>
      </c>
      <c r="CA12" s="244">
        <v>0.5</v>
      </c>
      <c r="CB12" s="244">
        <v>0.8</v>
      </c>
      <c r="CC12" s="244">
        <v>1</v>
      </c>
      <c r="CD12" s="244">
        <v>2</v>
      </c>
      <c r="CE12" s="244">
        <v>5</v>
      </c>
      <c r="CG12" s="302">
        <v>1</v>
      </c>
      <c r="CH12" s="302">
        <v>1.6</v>
      </c>
      <c r="CI12" s="302">
        <v>2.4</v>
      </c>
      <c r="CJ12" s="302">
        <v>3.2</v>
      </c>
      <c r="CK12" s="302">
        <v>6.4</v>
      </c>
      <c r="CL12" s="302">
        <v>14.4</v>
      </c>
      <c r="CN12" s="37">
        <v>0</v>
      </c>
      <c r="CO12" s="37">
        <v>1</v>
      </c>
      <c r="CP12" s="37">
        <v>2</v>
      </c>
      <c r="CQ12" s="37">
        <v>3</v>
      </c>
      <c r="CR12" s="37">
        <v>4</v>
      </c>
      <c r="CS12" s="37">
        <v>7</v>
      </c>
      <c r="CU12" s="592">
        <v>1</v>
      </c>
      <c r="CV12" s="592">
        <v>1.5</v>
      </c>
      <c r="CW12" s="592">
        <v>2</v>
      </c>
      <c r="CX12" s="592">
        <v>3</v>
      </c>
      <c r="CY12" s="592">
        <v>5</v>
      </c>
      <c r="CZ12" s="592">
        <v>8</v>
      </c>
      <c r="DB12" s="345">
        <v>2</v>
      </c>
      <c r="DC12" s="345">
        <v>2</v>
      </c>
      <c r="DD12" s="345">
        <v>4</v>
      </c>
      <c r="DE12" s="345">
        <v>6</v>
      </c>
      <c r="DF12" s="345">
        <v>8</v>
      </c>
      <c r="DG12" s="345">
        <v>10</v>
      </c>
      <c r="DI12" s="37">
        <v>3</v>
      </c>
      <c r="DJ12" s="37">
        <v>4.5</v>
      </c>
      <c r="DK12" s="37">
        <v>5.625</v>
      </c>
      <c r="DL12" s="37">
        <v>8.4375</v>
      </c>
      <c r="DM12" s="37">
        <v>12.65625</v>
      </c>
      <c r="DN12" s="37">
        <v>18.984375</v>
      </c>
      <c r="DP12" s="400">
        <v>1</v>
      </c>
      <c r="DQ12" s="400">
        <v>1.75</v>
      </c>
      <c r="DR12" s="400">
        <v>1.5</v>
      </c>
      <c r="DS12" s="400">
        <v>3</v>
      </c>
      <c r="DT12" s="400">
        <v>6</v>
      </c>
      <c r="DU12" s="400">
        <v>12.5</v>
      </c>
      <c r="DW12" s="422">
        <v>1</v>
      </c>
      <c r="DX12" s="422">
        <v>2</v>
      </c>
      <c r="DY12" s="422">
        <v>4</v>
      </c>
      <c r="DZ12" s="422">
        <v>6</v>
      </c>
      <c r="EA12" s="422">
        <v>12</v>
      </c>
      <c r="EB12" s="422">
        <v>18</v>
      </c>
      <c r="ED12" s="462">
        <v>2</v>
      </c>
      <c r="EE12" s="462">
        <v>3</v>
      </c>
      <c r="EF12" s="462">
        <v>4</v>
      </c>
      <c r="EG12" s="462">
        <v>6</v>
      </c>
      <c r="EH12" s="462">
        <v>15</v>
      </c>
      <c r="EI12" s="462">
        <v>25</v>
      </c>
      <c r="EK12" s="598">
        <v>0.44999999999999996</v>
      </c>
      <c r="EL12" s="598">
        <v>0.75</v>
      </c>
      <c r="EM12" s="598">
        <v>1.125</v>
      </c>
      <c r="EN12" s="598">
        <v>1.875</v>
      </c>
      <c r="EO12" s="598">
        <v>2.625</v>
      </c>
      <c r="EP12" s="598">
        <v>3.375</v>
      </c>
      <c r="ER12" s="508">
        <v>2</v>
      </c>
      <c r="ES12" s="508">
        <v>4</v>
      </c>
      <c r="ET12" s="508">
        <v>6</v>
      </c>
      <c r="EU12" s="508">
        <v>8</v>
      </c>
      <c r="EV12" s="508">
        <v>15</v>
      </c>
      <c r="EW12" s="508">
        <v>18</v>
      </c>
      <c r="EY12" s="525">
        <v>1</v>
      </c>
      <c r="EZ12" s="525">
        <v>2</v>
      </c>
      <c r="FA12" s="525">
        <v>4</v>
      </c>
      <c r="FB12" s="525">
        <v>8</v>
      </c>
      <c r="FC12" s="525">
        <v>15</v>
      </c>
      <c r="FD12" s="525">
        <v>20</v>
      </c>
      <c r="FF12" s="56"/>
      <c r="FG12" s="56"/>
      <c r="FH12" s="56"/>
      <c r="FI12" s="56"/>
      <c r="FJ12" s="56"/>
      <c r="FK12" s="56"/>
      <c r="FL12" s="535"/>
      <c r="FM12" s="56"/>
      <c r="FN12" s="56"/>
      <c r="FO12" s="56"/>
      <c r="FP12" s="56"/>
      <c r="FQ12" s="56"/>
      <c r="FR12" s="56"/>
    </row>
    <row r="13" spans="1:175" x14ac:dyDescent="0.3">
      <c r="A13" s="637"/>
      <c r="B13" s="3"/>
      <c r="C13" s="3"/>
      <c r="D13" s="3"/>
      <c r="E13" s="3">
        <v>2.5</v>
      </c>
      <c r="F13" s="3"/>
      <c r="H13" s="26">
        <f t="shared" si="5"/>
        <v>1.25</v>
      </c>
      <c r="I13" s="26">
        <f t="shared" si="0"/>
        <v>2</v>
      </c>
      <c r="J13" s="26">
        <f t="shared" si="1"/>
        <v>3.75</v>
      </c>
      <c r="K13" s="26">
        <f t="shared" si="2"/>
        <v>6</v>
      </c>
      <c r="L13" s="26">
        <f t="shared" si="3"/>
        <v>8</v>
      </c>
      <c r="M13" s="26">
        <f t="shared" si="4"/>
        <v>15</v>
      </c>
      <c r="O13" s="59">
        <v>0.4</v>
      </c>
      <c r="P13" s="59">
        <v>0.6</v>
      </c>
      <c r="Q13" s="59">
        <v>1.2</v>
      </c>
      <c r="R13" s="59">
        <v>1.7</v>
      </c>
      <c r="S13" s="59">
        <v>2.2000000000000002</v>
      </c>
      <c r="T13" s="59">
        <v>4</v>
      </c>
      <c r="V13" s="159">
        <v>0.9375</v>
      </c>
      <c r="W13" s="159">
        <v>1.875</v>
      </c>
      <c r="X13" s="159">
        <v>3.75</v>
      </c>
      <c r="Y13" s="159">
        <v>4.6875</v>
      </c>
      <c r="Z13" s="159">
        <v>5.625</v>
      </c>
      <c r="AA13" s="159">
        <v>7.5</v>
      </c>
      <c r="AC13" s="38">
        <v>2</v>
      </c>
      <c r="AD13" s="38">
        <v>5</v>
      </c>
      <c r="AE13" s="38">
        <v>7</v>
      </c>
      <c r="AF13" s="38">
        <v>11</v>
      </c>
      <c r="AG13" s="38">
        <v>21</v>
      </c>
      <c r="AH13" s="38">
        <v>30</v>
      </c>
      <c r="AJ13" s="38">
        <v>2</v>
      </c>
      <c r="AK13" s="38">
        <v>4</v>
      </c>
      <c r="AL13" s="38">
        <v>6</v>
      </c>
      <c r="AM13" s="38">
        <v>12</v>
      </c>
      <c r="AN13" s="38">
        <v>21</v>
      </c>
      <c r="AO13" s="38">
        <v>36</v>
      </c>
      <c r="AQ13" s="38">
        <v>2</v>
      </c>
      <c r="AR13" s="38">
        <v>3</v>
      </c>
      <c r="AS13" s="38">
        <v>4</v>
      </c>
      <c r="AT13" s="38">
        <v>6</v>
      </c>
      <c r="AU13" s="38">
        <v>10</v>
      </c>
      <c r="AV13" s="38">
        <v>16</v>
      </c>
      <c r="AX13" s="38"/>
      <c r="AY13" s="38"/>
      <c r="AZ13" s="38"/>
      <c r="BA13" s="38"/>
      <c r="BB13" s="38"/>
      <c r="BC13" s="38"/>
      <c r="BE13" s="57"/>
      <c r="BF13" s="57"/>
      <c r="BG13" s="57"/>
      <c r="BH13" s="57"/>
      <c r="BI13" s="68"/>
      <c r="BJ13" s="68"/>
      <c r="BL13" s="152">
        <v>2</v>
      </c>
      <c r="BM13" s="152">
        <v>2.5</v>
      </c>
      <c r="BN13" s="152">
        <v>3</v>
      </c>
      <c r="BO13" s="152">
        <v>5</v>
      </c>
      <c r="BP13" s="152">
        <v>8</v>
      </c>
      <c r="BQ13" s="152">
        <v>12</v>
      </c>
      <c r="BS13" s="223">
        <v>1</v>
      </c>
      <c r="BT13" s="223">
        <v>2</v>
      </c>
      <c r="BU13" s="223">
        <v>3</v>
      </c>
      <c r="BV13" s="223">
        <v>6</v>
      </c>
      <c r="BW13" s="223">
        <v>10</v>
      </c>
      <c r="BX13" s="223">
        <v>20</v>
      </c>
      <c r="BZ13" s="245">
        <v>0.4</v>
      </c>
      <c r="CA13" s="245">
        <v>0.5</v>
      </c>
      <c r="CB13" s="245">
        <v>0.8</v>
      </c>
      <c r="CC13" s="245">
        <v>1</v>
      </c>
      <c r="CD13" s="245">
        <v>2</v>
      </c>
      <c r="CE13" s="245">
        <v>5</v>
      </c>
      <c r="CG13" s="303">
        <v>1.4</v>
      </c>
      <c r="CH13" s="303">
        <v>2</v>
      </c>
      <c r="CI13" s="303">
        <v>3</v>
      </c>
      <c r="CJ13" s="303">
        <v>4</v>
      </c>
      <c r="CK13" s="303">
        <v>7.2</v>
      </c>
      <c r="CL13" s="303">
        <v>14.4</v>
      </c>
      <c r="CN13" s="38">
        <v>1</v>
      </c>
      <c r="CO13" s="38">
        <v>2</v>
      </c>
      <c r="CP13" s="38">
        <v>3</v>
      </c>
      <c r="CQ13" s="38">
        <v>4</v>
      </c>
      <c r="CR13" s="38">
        <v>5</v>
      </c>
      <c r="CS13" s="38">
        <v>7</v>
      </c>
      <c r="CU13" s="593">
        <v>1</v>
      </c>
      <c r="CV13" s="593">
        <v>1.5</v>
      </c>
      <c r="CW13" s="593">
        <v>2</v>
      </c>
      <c r="CX13" s="593">
        <v>3</v>
      </c>
      <c r="CY13" s="593">
        <v>5</v>
      </c>
      <c r="CZ13" s="593">
        <v>8</v>
      </c>
      <c r="DB13" s="346">
        <v>2</v>
      </c>
      <c r="DC13" s="346">
        <v>2</v>
      </c>
      <c r="DD13" s="346">
        <v>4</v>
      </c>
      <c r="DE13" s="346">
        <v>6</v>
      </c>
      <c r="DF13" s="346">
        <v>8</v>
      </c>
      <c r="DG13" s="346">
        <v>10</v>
      </c>
      <c r="DI13" s="38">
        <v>3</v>
      </c>
      <c r="DJ13" s="38">
        <v>4.5</v>
      </c>
      <c r="DK13" s="38">
        <v>5.625</v>
      </c>
      <c r="DL13" s="38">
        <v>8.4375</v>
      </c>
      <c r="DM13" s="38">
        <v>12.65625</v>
      </c>
      <c r="DN13" s="38">
        <v>18.984375</v>
      </c>
      <c r="DP13" s="401">
        <v>1.25</v>
      </c>
      <c r="DQ13" s="401">
        <v>2</v>
      </c>
      <c r="DR13" s="401">
        <v>4</v>
      </c>
      <c r="DS13" s="401">
        <v>6</v>
      </c>
      <c r="DT13" s="401">
        <v>8</v>
      </c>
      <c r="DU13" s="401">
        <v>15</v>
      </c>
      <c r="DW13" s="423">
        <v>1</v>
      </c>
      <c r="DX13" s="423">
        <v>2</v>
      </c>
      <c r="DY13" s="423">
        <v>4</v>
      </c>
      <c r="DZ13" s="423">
        <v>6</v>
      </c>
      <c r="EA13" s="423">
        <v>12</v>
      </c>
      <c r="EB13" s="423">
        <v>18</v>
      </c>
      <c r="ED13" s="463">
        <v>2</v>
      </c>
      <c r="EE13" s="463">
        <v>3</v>
      </c>
      <c r="EF13" s="463">
        <v>4</v>
      </c>
      <c r="EG13" s="463">
        <v>6</v>
      </c>
      <c r="EH13" s="463">
        <v>15</v>
      </c>
      <c r="EI13" s="463">
        <v>25</v>
      </c>
      <c r="EK13" s="598">
        <v>0.375</v>
      </c>
      <c r="EL13" s="598">
        <v>0.75</v>
      </c>
      <c r="EM13" s="598">
        <v>1.125</v>
      </c>
      <c r="EN13" s="598">
        <v>1.875</v>
      </c>
      <c r="EO13" s="598">
        <v>2.625</v>
      </c>
      <c r="EP13" s="598">
        <v>3</v>
      </c>
      <c r="ER13" s="509">
        <v>3</v>
      </c>
      <c r="ES13" s="509">
        <v>5</v>
      </c>
      <c r="ET13" s="509">
        <v>7.5</v>
      </c>
      <c r="EU13" s="509">
        <v>10</v>
      </c>
      <c r="EV13" s="509">
        <v>17</v>
      </c>
      <c r="EW13" s="509">
        <v>21</v>
      </c>
      <c r="EY13" s="526">
        <v>1</v>
      </c>
      <c r="EZ13" s="526">
        <v>2</v>
      </c>
      <c r="FA13" s="526">
        <v>3</v>
      </c>
      <c r="FB13" s="526">
        <v>6</v>
      </c>
      <c r="FC13" s="526">
        <v>15</v>
      </c>
      <c r="FD13" s="526">
        <v>20</v>
      </c>
      <c r="FF13" s="57"/>
      <c r="FG13" s="57"/>
      <c r="FH13" s="57"/>
      <c r="FI13" s="57"/>
      <c r="FJ13" s="57"/>
      <c r="FK13" s="57"/>
      <c r="FL13" s="535"/>
      <c r="FM13" s="57"/>
      <c r="FN13" s="57"/>
      <c r="FO13" s="57"/>
      <c r="FP13" s="57"/>
      <c r="FQ13" s="57"/>
      <c r="FR13" s="57"/>
    </row>
    <row r="14" spans="1:175" x14ac:dyDescent="0.3">
      <c r="A14" s="638"/>
      <c r="B14" s="2"/>
      <c r="C14" s="2"/>
      <c r="D14" s="2"/>
      <c r="E14" s="2"/>
      <c r="F14" s="2">
        <v>2.5</v>
      </c>
      <c r="H14" s="25">
        <f t="shared" si="5"/>
        <v>1.5</v>
      </c>
      <c r="I14" s="25">
        <f t="shared" si="0"/>
        <v>2.4</v>
      </c>
      <c r="J14" s="25">
        <f t="shared" si="1"/>
        <v>4</v>
      </c>
      <c r="K14" s="25">
        <f t="shared" si="2"/>
        <v>6</v>
      </c>
      <c r="L14" s="25">
        <f t="shared" si="3"/>
        <v>10</v>
      </c>
      <c r="M14" s="25">
        <f t="shared" si="4"/>
        <v>20</v>
      </c>
      <c r="O14" s="58">
        <v>0.5</v>
      </c>
      <c r="P14" s="58">
        <v>1</v>
      </c>
      <c r="Q14" s="58">
        <v>1.5</v>
      </c>
      <c r="R14" s="58">
        <v>2.5</v>
      </c>
      <c r="S14" s="58">
        <v>5</v>
      </c>
      <c r="T14" s="58">
        <v>10</v>
      </c>
      <c r="V14" s="158">
        <v>1.125</v>
      </c>
      <c r="W14" s="158">
        <v>2.25</v>
      </c>
      <c r="X14" s="158">
        <v>4.5</v>
      </c>
      <c r="Y14" s="158">
        <v>5.625</v>
      </c>
      <c r="Z14" s="158">
        <v>6.75</v>
      </c>
      <c r="AA14" s="158">
        <v>9</v>
      </c>
      <c r="AC14" s="37">
        <v>2</v>
      </c>
      <c r="AD14" s="37">
        <v>7</v>
      </c>
      <c r="AE14" s="37">
        <v>9</v>
      </c>
      <c r="AF14" s="37">
        <v>13</v>
      </c>
      <c r="AG14" s="37">
        <v>25</v>
      </c>
      <c r="AH14" s="37">
        <v>35</v>
      </c>
      <c r="AJ14" s="37">
        <v>5</v>
      </c>
      <c r="AK14" s="37">
        <v>7</v>
      </c>
      <c r="AL14" s="37">
        <v>15</v>
      </c>
      <c r="AM14" s="37">
        <v>21</v>
      </c>
      <c r="AN14" s="37">
        <v>30</v>
      </c>
      <c r="AO14" s="37">
        <v>50</v>
      </c>
      <c r="AQ14" s="37">
        <v>3</v>
      </c>
      <c r="AR14" s="37">
        <v>5</v>
      </c>
      <c r="AS14" s="37">
        <v>6</v>
      </c>
      <c r="AT14" s="37">
        <v>8</v>
      </c>
      <c r="AU14" s="37">
        <v>16</v>
      </c>
      <c r="AV14" s="37">
        <v>28</v>
      </c>
      <c r="AX14" s="37"/>
      <c r="AY14" s="37"/>
      <c r="AZ14" s="37"/>
      <c r="BA14" s="37"/>
      <c r="BB14" s="37"/>
      <c r="BC14" s="37"/>
      <c r="BE14" s="56"/>
      <c r="BF14" s="56"/>
      <c r="BG14" s="56"/>
      <c r="BH14" s="56"/>
      <c r="BI14" s="67"/>
      <c r="BJ14" s="67"/>
      <c r="BL14" s="151">
        <v>3</v>
      </c>
      <c r="BM14" s="151">
        <v>3.5</v>
      </c>
      <c r="BN14" s="151">
        <v>4</v>
      </c>
      <c r="BO14" s="151">
        <v>6</v>
      </c>
      <c r="BP14" s="151">
        <v>10</v>
      </c>
      <c r="BQ14" s="151">
        <v>15</v>
      </c>
      <c r="BS14" s="222">
        <v>1</v>
      </c>
      <c r="BT14" s="222">
        <v>2</v>
      </c>
      <c r="BU14" s="222">
        <v>3</v>
      </c>
      <c r="BV14" s="222">
        <v>6</v>
      </c>
      <c r="BW14" s="222">
        <v>10</v>
      </c>
      <c r="BX14" s="222">
        <v>20</v>
      </c>
      <c r="BZ14" s="244">
        <v>0.5</v>
      </c>
      <c r="CA14" s="244">
        <v>0.75</v>
      </c>
      <c r="CB14" s="244">
        <v>1</v>
      </c>
      <c r="CC14" s="244">
        <v>1.5</v>
      </c>
      <c r="CD14" s="244">
        <v>3</v>
      </c>
      <c r="CE14" s="244">
        <v>8</v>
      </c>
      <c r="CG14" s="302">
        <v>1.4</v>
      </c>
      <c r="CH14" s="302">
        <v>2.4</v>
      </c>
      <c r="CI14" s="302">
        <v>3.6</v>
      </c>
      <c r="CJ14" s="302">
        <v>4.8</v>
      </c>
      <c r="CK14" s="302">
        <v>8</v>
      </c>
      <c r="CL14" s="302">
        <v>16</v>
      </c>
      <c r="CN14" s="37">
        <v>2</v>
      </c>
      <c r="CO14" s="37">
        <v>2</v>
      </c>
      <c r="CP14" s="37">
        <v>4</v>
      </c>
      <c r="CQ14" s="37">
        <v>5</v>
      </c>
      <c r="CR14" s="37">
        <v>7</v>
      </c>
      <c r="CS14" s="37">
        <v>9</v>
      </c>
      <c r="CU14" s="592">
        <v>1</v>
      </c>
      <c r="CV14" s="592">
        <v>1.5</v>
      </c>
      <c r="CW14" s="592">
        <v>2</v>
      </c>
      <c r="CX14" s="592">
        <v>3</v>
      </c>
      <c r="CY14" s="592">
        <v>5</v>
      </c>
      <c r="CZ14" s="592">
        <v>8</v>
      </c>
      <c r="DB14" s="345">
        <v>2</v>
      </c>
      <c r="DC14" s="345">
        <v>2</v>
      </c>
      <c r="DD14" s="345">
        <v>4</v>
      </c>
      <c r="DE14" s="345">
        <v>6</v>
      </c>
      <c r="DF14" s="345">
        <v>8</v>
      </c>
      <c r="DG14" s="345">
        <v>10</v>
      </c>
      <c r="DI14" s="37">
        <v>3.75</v>
      </c>
      <c r="DJ14" s="37">
        <v>5.625</v>
      </c>
      <c r="DK14" s="37">
        <v>7.03125</v>
      </c>
      <c r="DL14" s="37">
        <v>10.546875</v>
      </c>
      <c r="DM14" s="37">
        <v>15.8203125</v>
      </c>
      <c r="DN14" s="37">
        <v>23.73046875</v>
      </c>
      <c r="DP14" s="400">
        <v>1.5</v>
      </c>
      <c r="DQ14" s="400">
        <v>4</v>
      </c>
      <c r="DR14" s="400">
        <v>5</v>
      </c>
      <c r="DS14" s="400">
        <v>7</v>
      </c>
      <c r="DT14" s="400">
        <v>10</v>
      </c>
      <c r="DU14" s="400">
        <v>20</v>
      </c>
      <c r="DW14" s="422">
        <v>1</v>
      </c>
      <c r="DX14" s="422">
        <v>3</v>
      </c>
      <c r="DY14" s="422">
        <v>5</v>
      </c>
      <c r="DZ14" s="422">
        <v>8</v>
      </c>
      <c r="EA14" s="422">
        <v>15</v>
      </c>
      <c r="EB14" s="422">
        <v>30</v>
      </c>
      <c r="ED14" s="462">
        <v>3</v>
      </c>
      <c r="EE14" s="462">
        <v>4</v>
      </c>
      <c r="EF14" s="462">
        <v>5</v>
      </c>
      <c r="EG14" s="462">
        <v>8</v>
      </c>
      <c r="EH14" s="462">
        <v>18</v>
      </c>
      <c r="EI14" s="462">
        <v>28</v>
      </c>
      <c r="EK14" s="598">
        <v>1</v>
      </c>
      <c r="EL14" s="598">
        <v>1.5</v>
      </c>
      <c r="EM14" s="598">
        <v>2</v>
      </c>
      <c r="EN14" s="598">
        <v>3</v>
      </c>
      <c r="EO14" s="598">
        <v>4.5</v>
      </c>
      <c r="EP14" s="598">
        <v>5.5</v>
      </c>
      <c r="ER14" s="508">
        <v>4</v>
      </c>
      <c r="ES14" s="508">
        <v>8</v>
      </c>
      <c r="ET14" s="508">
        <v>10</v>
      </c>
      <c r="EU14" s="508">
        <v>15</v>
      </c>
      <c r="EV14" s="508">
        <v>20</v>
      </c>
      <c r="EW14" s="508">
        <v>25</v>
      </c>
      <c r="EY14" s="525">
        <v>1</v>
      </c>
      <c r="EZ14" s="525">
        <v>2</v>
      </c>
      <c r="FA14" s="525">
        <v>3</v>
      </c>
      <c r="FB14" s="525">
        <v>6</v>
      </c>
      <c r="FC14" s="525">
        <v>15</v>
      </c>
      <c r="FD14" s="525">
        <v>20</v>
      </c>
      <c r="FF14" s="56"/>
      <c r="FG14" s="56"/>
      <c r="FH14" s="56"/>
      <c r="FI14" s="56"/>
      <c r="FJ14" s="56"/>
      <c r="FK14" s="56"/>
      <c r="FL14" s="535"/>
      <c r="FM14" s="56"/>
      <c r="FN14" s="56"/>
      <c r="FO14" s="56"/>
      <c r="FP14" s="56"/>
      <c r="FQ14" s="56"/>
      <c r="FR14" s="56"/>
    </row>
    <row r="15" spans="1:175" x14ac:dyDescent="0.3">
      <c r="A15" s="638"/>
      <c r="B15" s="3">
        <v>-2.5</v>
      </c>
      <c r="C15" s="3"/>
      <c r="D15" s="3"/>
      <c r="E15" s="3"/>
      <c r="F15" s="3"/>
      <c r="H15" s="26">
        <f t="shared" si="5"/>
        <v>1</v>
      </c>
      <c r="I15" s="26">
        <f t="shared" si="0"/>
        <v>2</v>
      </c>
      <c r="J15" s="26">
        <f t="shared" si="1"/>
        <v>3</v>
      </c>
      <c r="K15" s="26">
        <f t="shared" si="2"/>
        <v>5</v>
      </c>
      <c r="L15" s="26">
        <f t="shared" si="3"/>
        <v>8</v>
      </c>
      <c r="M15" s="26">
        <f t="shared" si="4"/>
        <v>10</v>
      </c>
      <c r="O15" s="59">
        <v>0.2</v>
      </c>
      <c r="P15" s="59">
        <v>0.4</v>
      </c>
      <c r="Q15" s="59">
        <v>0.9</v>
      </c>
      <c r="R15" s="59">
        <v>1.4</v>
      </c>
      <c r="S15" s="59">
        <v>1.8</v>
      </c>
      <c r="T15" s="59">
        <v>3.25</v>
      </c>
      <c r="V15" s="159">
        <v>0.5</v>
      </c>
      <c r="W15" s="159">
        <v>1</v>
      </c>
      <c r="X15" s="159">
        <v>2</v>
      </c>
      <c r="Y15" s="159">
        <v>2.5</v>
      </c>
      <c r="Z15" s="159">
        <v>3</v>
      </c>
      <c r="AA15" s="159">
        <v>4</v>
      </c>
      <c r="AC15" s="38">
        <v>2</v>
      </c>
      <c r="AD15" s="38">
        <v>4</v>
      </c>
      <c r="AE15" s="38">
        <v>6</v>
      </c>
      <c r="AF15" s="38">
        <v>10</v>
      </c>
      <c r="AG15" s="38">
        <v>18</v>
      </c>
      <c r="AH15" s="38">
        <v>25</v>
      </c>
      <c r="AJ15" s="38"/>
      <c r="AK15" s="38"/>
      <c r="AL15" s="38"/>
      <c r="AM15" s="38"/>
      <c r="AN15" s="38"/>
      <c r="AO15" s="38"/>
      <c r="AQ15" s="38">
        <v>1</v>
      </c>
      <c r="AR15" s="38">
        <v>2</v>
      </c>
      <c r="AS15" s="38">
        <v>2</v>
      </c>
      <c r="AT15" s="38">
        <v>3</v>
      </c>
      <c r="AU15" s="38">
        <v>6</v>
      </c>
      <c r="AV15" s="38">
        <v>8</v>
      </c>
      <c r="AX15" s="38"/>
      <c r="AY15" s="38"/>
      <c r="AZ15" s="38"/>
      <c r="BA15" s="38"/>
      <c r="BB15" s="38"/>
      <c r="BC15" s="38"/>
      <c r="BE15" s="57"/>
      <c r="BF15" s="57"/>
      <c r="BG15" s="57"/>
      <c r="BH15" s="57"/>
      <c r="BI15" s="68"/>
      <c r="BJ15" s="68"/>
      <c r="BL15" s="151">
        <v>2</v>
      </c>
      <c r="BM15" s="151">
        <v>2.5</v>
      </c>
      <c r="BN15" s="151">
        <v>3</v>
      </c>
      <c r="BO15" s="151">
        <v>5</v>
      </c>
      <c r="BP15" s="151">
        <v>8</v>
      </c>
      <c r="BQ15" s="151">
        <v>12</v>
      </c>
      <c r="BS15" s="223">
        <v>1</v>
      </c>
      <c r="BT15" s="223">
        <v>2</v>
      </c>
      <c r="BU15" s="223">
        <v>3</v>
      </c>
      <c r="BV15" s="223">
        <v>6</v>
      </c>
      <c r="BW15" s="223">
        <v>10</v>
      </c>
      <c r="BX15" s="223">
        <v>20</v>
      </c>
      <c r="BZ15" s="245"/>
      <c r="CA15" s="245"/>
      <c r="CB15" s="245"/>
      <c r="CC15" s="245"/>
      <c r="CD15" s="245"/>
      <c r="CE15" s="245"/>
      <c r="CG15" s="303">
        <v>0.9</v>
      </c>
      <c r="CH15" s="303">
        <v>1.2</v>
      </c>
      <c r="CI15" s="303">
        <v>2</v>
      </c>
      <c r="CJ15" s="303">
        <v>2.8</v>
      </c>
      <c r="CK15" s="303">
        <v>4.8</v>
      </c>
      <c r="CL15" s="303">
        <v>9.6</v>
      </c>
      <c r="CN15" s="38">
        <v>1</v>
      </c>
      <c r="CO15" s="38">
        <v>1</v>
      </c>
      <c r="CP15" s="38">
        <v>2</v>
      </c>
      <c r="CQ15" s="38">
        <v>2</v>
      </c>
      <c r="CR15" s="38">
        <v>5</v>
      </c>
      <c r="CS15" s="38">
        <v>8</v>
      </c>
      <c r="CU15" s="593">
        <v>1</v>
      </c>
      <c r="CV15" s="593">
        <v>1.5</v>
      </c>
      <c r="CW15" s="593">
        <v>2</v>
      </c>
      <c r="CX15" s="593">
        <v>3</v>
      </c>
      <c r="CY15" s="593">
        <v>5</v>
      </c>
      <c r="CZ15" s="593">
        <v>8</v>
      </c>
      <c r="DB15" s="345">
        <v>2</v>
      </c>
      <c r="DC15" s="345">
        <v>2</v>
      </c>
      <c r="DD15" s="345">
        <v>4</v>
      </c>
      <c r="DE15" s="345">
        <v>6</v>
      </c>
      <c r="DF15" s="345">
        <v>8</v>
      </c>
      <c r="DG15" s="345">
        <v>10</v>
      </c>
      <c r="DI15" s="38">
        <v>2.25</v>
      </c>
      <c r="DJ15" s="38">
        <v>3.375</v>
      </c>
      <c r="DK15" s="38">
        <v>4.21875</v>
      </c>
      <c r="DL15" s="38">
        <v>6.328125</v>
      </c>
      <c r="DM15" s="38">
        <v>9.4921875</v>
      </c>
      <c r="DN15" s="38">
        <v>14.23828125</v>
      </c>
      <c r="DP15" s="401">
        <v>0.5</v>
      </c>
      <c r="DQ15" s="401">
        <v>0.75</v>
      </c>
      <c r="DR15" s="401">
        <v>1</v>
      </c>
      <c r="DS15" s="401">
        <v>1</v>
      </c>
      <c r="DT15" s="401">
        <v>3</v>
      </c>
      <c r="DU15" s="401">
        <v>4</v>
      </c>
      <c r="DW15" s="423">
        <v>1</v>
      </c>
      <c r="DX15" s="423">
        <v>2</v>
      </c>
      <c r="DY15" s="423">
        <v>3</v>
      </c>
      <c r="DZ15" s="423">
        <v>5</v>
      </c>
      <c r="EA15" s="423">
        <v>8</v>
      </c>
      <c r="EB15" s="423">
        <v>12</v>
      </c>
      <c r="ED15" s="462">
        <v>2</v>
      </c>
      <c r="EE15" s="462">
        <v>3</v>
      </c>
      <c r="EF15" s="462">
        <v>4</v>
      </c>
      <c r="EG15" s="462">
        <v>8</v>
      </c>
      <c r="EH15" s="462">
        <v>20</v>
      </c>
      <c r="EI15" s="462">
        <v>30</v>
      </c>
      <c r="EK15" s="598">
        <v>0.3</v>
      </c>
      <c r="EL15" s="598">
        <v>0.5</v>
      </c>
      <c r="EM15" s="598">
        <v>0.8</v>
      </c>
      <c r="EN15" s="598">
        <v>1.2</v>
      </c>
      <c r="EO15" s="598">
        <v>1.6</v>
      </c>
      <c r="EP15" s="598">
        <v>2.4</v>
      </c>
      <c r="ER15" s="509">
        <v>1</v>
      </c>
      <c r="ES15" s="509">
        <v>2</v>
      </c>
      <c r="ET15" s="509">
        <v>4</v>
      </c>
      <c r="EU15" s="509">
        <v>6</v>
      </c>
      <c r="EV15" s="509">
        <v>10</v>
      </c>
      <c r="EW15" s="509">
        <v>12</v>
      </c>
      <c r="EY15" s="526">
        <v>1</v>
      </c>
      <c r="EZ15" s="526">
        <v>2</v>
      </c>
      <c r="FA15" s="526">
        <v>4</v>
      </c>
      <c r="FB15" s="526">
        <v>10</v>
      </c>
      <c r="FC15" s="526">
        <v>20</v>
      </c>
      <c r="FD15" s="526">
        <v>25</v>
      </c>
      <c r="FF15" s="57"/>
      <c r="FG15" s="57"/>
      <c r="FH15" s="57"/>
      <c r="FI15" s="57"/>
      <c r="FJ15" s="57"/>
      <c r="FK15" s="57"/>
      <c r="FL15" s="535"/>
      <c r="FM15" s="57"/>
      <c r="FN15" s="57"/>
      <c r="FO15" s="57"/>
      <c r="FP15" s="57"/>
      <c r="FQ15" s="57"/>
      <c r="FR15" s="57"/>
    </row>
    <row r="16" spans="1:175" x14ac:dyDescent="0.3">
      <c r="A16" s="638"/>
      <c r="B16" s="2"/>
      <c r="C16" s="2">
        <v>-2.5</v>
      </c>
      <c r="D16" s="2"/>
      <c r="E16" s="2"/>
      <c r="F16" s="2"/>
      <c r="H16" s="25">
        <f t="shared" si="5"/>
        <v>1</v>
      </c>
      <c r="I16" s="25">
        <f t="shared" si="0"/>
        <v>2</v>
      </c>
      <c r="J16" s="25">
        <f t="shared" si="1"/>
        <v>3</v>
      </c>
      <c r="K16" s="25">
        <f t="shared" si="2"/>
        <v>5</v>
      </c>
      <c r="L16" s="25">
        <f t="shared" si="3"/>
        <v>8</v>
      </c>
      <c r="M16" s="25">
        <f t="shared" si="4"/>
        <v>10</v>
      </c>
      <c r="O16" s="58">
        <v>0.2</v>
      </c>
      <c r="P16" s="58">
        <v>0.4</v>
      </c>
      <c r="Q16" s="58">
        <v>0.9</v>
      </c>
      <c r="R16" s="58">
        <v>1.4</v>
      </c>
      <c r="S16" s="58">
        <v>1.8</v>
      </c>
      <c r="T16" s="58">
        <v>3.25</v>
      </c>
      <c r="V16" s="158">
        <v>0.625</v>
      </c>
      <c r="W16" s="158">
        <v>1.25</v>
      </c>
      <c r="X16" s="158">
        <v>2.5</v>
      </c>
      <c r="Y16" s="158">
        <v>3.125</v>
      </c>
      <c r="Z16" s="158">
        <v>3.75</v>
      </c>
      <c r="AA16" s="158">
        <v>5</v>
      </c>
      <c r="AC16" s="37">
        <v>2</v>
      </c>
      <c r="AD16" s="37">
        <v>4</v>
      </c>
      <c r="AE16" s="37">
        <v>6</v>
      </c>
      <c r="AF16" s="37">
        <v>10</v>
      </c>
      <c r="AG16" s="37">
        <v>18</v>
      </c>
      <c r="AH16" s="37">
        <v>25</v>
      </c>
      <c r="AJ16" s="37"/>
      <c r="AK16" s="37"/>
      <c r="AL16" s="37"/>
      <c r="AM16" s="37"/>
      <c r="AN16" s="37"/>
      <c r="AO16" s="37"/>
      <c r="AQ16" s="37">
        <v>1</v>
      </c>
      <c r="AR16" s="37">
        <v>2</v>
      </c>
      <c r="AS16" s="37">
        <v>2</v>
      </c>
      <c r="AT16" s="37">
        <v>3</v>
      </c>
      <c r="AU16" s="37">
        <v>6</v>
      </c>
      <c r="AV16" s="37">
        <v>8</v>
      </c>
      <c r="AX16" s="37"/>
      <c r="AY16" s="37"/>
      <c r="AZ16" s="37"/>
      <c r="BA16" s="37"/>
      <c r="BB16" s="37"/>
      <c r="BC16" s="37"/>
      <c r="BE16" s="56"/>
      <c r="BF16" s="56"/>
      <c r="BG16" s="56"/>
      <c r="BH16" s="56"/>
      <c r="BI16" s="67"/>
      <c r="BJ16" s="67"/>
      <c r="BL16" s="152">
        <v>2</v>
      </c>
      <c r="BM16" s="152">
        <v>3</v>
      </c>
      <c r="BN16" s="152">
        <v>3</v>
      </c>
      <c r="BO16" s="152">
        <v>5</v>
      </c>
      <c r="BP16" s="152">
        <v>8</v>
      </c>
      <c r="BQ16" s="152">
        <v>12</v>
      </c>
      <c r="BS16" s="222">
        <v>1</v>
      </c>
      <c r="BT16" s="222">
        <v>2</v>
      </c>
      <c r="BU16" s="222">
        <v>3</v>
      </c>
      <c r="BV16" s="222">
        <v>6</v>
      </c>
      <c r="BW16" s="222">
        <v>10</v>
      </c>
      <c r="BX16" s="222">
        <v>20</v>
      </c>
      <c r="BZ16" s="244"/>
      <c r="CA16" s="244"/>
      <c r="CB16" s="244"/>
      <c r="CC16" s="244"/>
      <c r="CD16" s="244"/>
      <c r="CE16" s="244"/>
      <c r="CG16" s="302">
        <v>0.9</v>
      </c>
      <c r="CH16" s="302">
        <v>1.2</v>
      </c>
      <c r="CI16" s="302">
        <v>2</v>
      </c>
      <c r="CJ16" s="302">
        <v>2.8</v>
      </c>
      <c r="CK16" s="302">
        <v>4.8</v>
      </c>
      <c r="CL16" s="302">
        <v>9.6</v>
      </c>
      <c r="CN16" s="37">
        <v>1</v>
      </c>
      <c r="CO16" s="37">
        <v>2</v>
      </c>
      <c r="CP16" s="37">
        <v>2</v>
      </c>
      <c r="CQ16" s="37">
        <v>3</v>
      </c>
      <c r="CR16" s="37">
        <v>5</v>
      </c>
      <c r="CS16" s="37">
        <v>9</v>
      </c>
      <c r="CU16" s="592">
        <v>1</v>
      </c>
      <c r="CV16" s="592">
        <v>1.5</v>
      </c>
      <c r="CW16" s="592">
        <v>2</v>
      </c>
      <c r="CX16" s="592">
        <v>3</v>
      </c>
      <c r="CY16" s="592">
        <v>5</v>
      </c>
      <c r="CZ16" s="592">
        <v>8</v>
      </c>
      <c r="DB16" s="345">
        <v>2</v>
      </c>
      <c r="DC16" s="345">
        <v>2</v>
      </c>
      <c r="DD16" s="345">
        <v>4</v>
      </c>
      <c r="DE16" s="345">
        <v>6</v>
      </c>
      <c r="DF16" s="345">
        <v>8</v>
      </c>
      <c r="DG16" s="345">
        <v>10</v>
      </c>
      <c r="DI16" s="37">
        <v>2.25</v>
      </c>
      <c r="DJ16" s="37">
        <v>3.375</v>
      </c>
      <c r="DK16" s="37">
        <v>4.21875</v>
      </c>
      <c r="DL16" s="37">
        <v>6.328125</v>
      </c>
      <c r="DM16" s="37">
        <v>9.4921875</v>
      </c>
      <c r="DN16" s="37">
        <v>14.23828125</v>
      </c>
      <c r="DP16" s="400">
        <v>0.75</v>
      </c>
      <c r="DQ16" s="400">
        <v>1.5</v>
      </c>
      <c r="DR16" s="400">
        <v>1.5</v>
      </c>
      <c r="DS16" s="400">
        <v>2.5</v>
      </c>
      <c r="DT16" s="400">
        <v>4</v>
      </c>
      <c r="DU16" s="400">
        <v>7</v>
      </c>
      <c r="DW16" s="422">
        <v>1</v>
      </c>
      <c r="DX16" s="422">
        <v>2</v>
      </c>
      <c r="DY16" s="422">
        <v>3</v>
      </c>
      <c r="DZ16" s="422">
        <v>5</v>
      </c>
      <c r="EA16" s="422">
        <v>8</v>
      </c>
      <c r="EB16" s="422">
        <v>12</v>
      </c>
      <c r="ED16" s="463">
        <v>2</v>
      </c>
      <c r="EE16" s="463">
        <v>3</v>
      </c>
      <c r="EF16" s="463">
        <v>4</v>
      </c>
      <c r="EG16" s="463">
        <v>8</v>
      </c>
      <c r="EH16" s="463">
        <v>20</v>
      </c>
      <c r="EI16" s="463">
        <v>30</v>
      </c>
      <c r="EK16" s="598">
        <v>0.4</v>
      </c>
      <c r="EL16" s="598">
        <v>0.6</v>
      </c>
      <c r="EM16" s="598">
        <v>1</v>
      </c>
      <c r="EN16" s="598">
        <v>1.5</v>
      </c>
      <c r="EO16" s="598">
        <v>2.5</v>
      </c>
      <c r="EP16" s="598">
        <v>3</v>
      </c>
      <c r="ER16" s="508">
        <v>1.5</v>
      </c>
      <c r="ES16" s="508">
        <v>3</v>
      </c>
      <c r="ET16" s="508">
        <v>5</v>
      </c>
      <c r="EU16" s="508">
        <v>7</v>
      </c>
      <c r="EV16" s="508">
        <v>12</v>
      </c>
      <c r="EW16" s="508">
        <v>16</v>
      </c>
      <c r="EY16" s="525">
        <v>1</v>
      </c>
      <c r="EZ16" s="525">
        <v>2</v>
      </c>
      <c r="FA16" s="525">
        <v>4</v>
      </c>
      <c r="FB16" s="525">
        <v>10</v>
      </c>
      <c r="FC16" s="525">
        <v>20</v>
      </c>
      <c r="FD16" s="525">
        <v>25</v>
      </c>
      <c r="FF16" s="56"/>
      <c r="FG16" s="56"/>
      <c r="FH16" s="56"/>
      <c r="FI16" s="56"/>
      <c r="FJ16" s="56"/>
      <c r="FK16" s="56"/>
      <c r="FL16" s="535"/>
      <c r="FM16" s="56"/>
      <c r="FN16" s="56"/>
      <c r="FO16" s="56"/>
      <c r="FP16" s="56"/>
      <c r="FQ16" s="56"/>
      <c r="FR16" s="56"/>
    </row>
    <row r="17" spans="1:174" ht="15.75" customHeight="1" x14ac:dyDescent="0.3">
      <c r="A17" s="638"/>
      <c r="B17" s="3"/>
      <c r="C17" s="3"/>
      <c r="D17" s="3">
        <v>-2.5</v>
      </c>
      <c r="E17" s="3"/>
      <c r="F17" s="3"/>
      <c r="H17" s="26">
        <f t="shared" si="5"/>
        <v>1.2</v>
      </c>
      <c r="I17" s="26">
        <f t="shared" si="0"/>
        <v>2</v>
      </c>
      <c r="J17" s="26">
        <f t="shared" si="1"/>
        <v>3</v>
      </c>
      <c r="K17" s="26">
        <f t="shared" si="2"/>
        <v>6</v>
      </c>
      <c r="L17" s="26">
        <f t="shared" si="3"/>
        <v>8</v>
      </c>
      <c r="M17" s="26">
        <f t="shared" si="4"/>
        <v>12</v>
      </c>
      <c r="O17" s="59">
        <v>0.4</v>
      </c>
      <c r="P17" s="59">
        <v>0.6</v>
      </c>
      <c r="Q17" s="59">
        <v>1.2</v>
      </c>
      <c r="R17" s="59">
        <v>1.7</v>
      </c>
      <c r="S17" s="59">
        <v>2.2000000000000002</v>
      </c>
      <c r="T17" s="59">
        <v>4</v>
      </c>
      <c r="V17" s="159">
        <v>0.75</v>
      </c>
      <c r="W17" s="159">
        <v>1.5</v>
      </c>
      <c r="X17" s="159">
        <v>3</v>
      </c>
      <c r="Y17" s="159">
        <v>3.75</v>
      </c>
      <c r="Z17" s="159">
        <v>4.5</v>
      </c>
      <c r="AA17" s="159">
        <v>6</v>
      </c>
      <c r="AC17" s="38">
        <v>2</v>
      </c>
      <c r="AD17" s="38">
        <v>4</v>
      </c>
      <c r="AE17" s="38">
        <v>6</v>
      </c>
      <c r="AF17" s="38">
        <v>10</v>
      </c>
      <c r="AG17" s="38">
        <v>18</v>
      </c>
      <c r="AH17" s="38">
        <v>25</v>
      </c>
      <c r="AJ17" s="37">
        <v>2</v>
      </c>
      <c r="AK17" s="37">
        <v>4</v>
      </c>
      <c r="AL17" s="37">
        <v>5</v>
      </c>
      <c r="AM17" s="37">
        <v>8</v>
      </c>
      <c r="AN17" s="37">
        <v>15</v>
      </c>
      <c r="AO17" s="37">
        <v>30</v>
      </c>
      <c r="AQ17" s="38">
        <v>2</v>
      </c>
      <c r="AR17" s="38">
        <v>3</v>
      </c>
      <c r="AS17" s="38">
        <v>4</v>
      </c>
      <c r="AT17" s="38">
        <v>6</v>
      </c>
      <c r="AU17" s="38">
        <v>8</v>
      </c>
      <c r="AV17" s="38">
        <v>10</v>
      </c>
      <c r="AX17" s="38"/>
      <c r="AY17" s="38"/>
      <c r="AZ17" s="38"/>
      <c r="BA17" s="38"/>
      <c r="BB17" s="38"/>
      <c r="BC17" s="38"/>
      <c r="BE17" s="57"/>
      <c r="BF17" s="57"/>
      <c r="BG17" s="57"/>
      <c r="BH17" s="57"/>
      <c r="BI17" s="68"/>
      <c r="BJ17" s="68"/>
      <c r="BL17" s="151">
        <v>2</v>
      </c>
      <c r="BM17" s="151">
        <v>2.5</v>
      </c>
      <c r="BN17" s="151">
        <v>3</v>
      </c>
      <c r="BO17" s="151">
        <v>5</v>
      </c>
      <c r="BP17" s="151">
        <v>8</v>
      </c>
      <c r="BQ17" s="151">
        <v>12</v>
      </c>
      <c r="BS17" s="223">
        <v>1</v>
      </c>
      <c r="BT17" s="223">
        <v>2</v>
      </c>
      <c r="BU17" s="223">
        <v>3</v>
      </c>
      <c r="BV17" s="223">
        <v>6</v>
      </c>
      <c r="BW17" s="223">
        <v>10</v>
      </c>
      <c r="BX17" s="223">
        <v>20</v>
      </c>
      <c r="BZ17" s="245">
        <v>0.4</v>
      </c>
      <c r="CA17" s="245">
        <v>0.5</v>
      </c>
      <c r="CB17" s="245">
        <v>0.8</v>
      </c>
      <c r="CC17" s="245">
        <v>1</v>
      </c>
      <c r="CD17" s="245">
        <v>2</v>
      </c>
      <c r="CE17" s="245">
        <v>5</v>
      </c>
      <c r="CG17" s="303">
        <v>1.2</v>
      </c>
      <c r="CH17" s="303">
        <v>1.6</v>
      </c>
      <c r="CI17" s="303">
        <v>2.4</v>
      </c>
      <c r="CJ17" s="303">
        <v>3.2</v>
      </c>
      <c r="CK17" s="303">
        <v>5.6</v>
      </c>
      <c r="CL17" s="303">
        <v>12</v>
      </c>
      <c r="CN17" s="38">
        <v>2</v>
      </c>
      <c r="CO17" s="38">
        <v>2</v>
      </c>
      <c r="CP17" s="38">
        <v>3</v>
      </c>
      <c r="CQ17" s="38">
        <v>4</v>
      </c>
      <c r="CR17" s="38">
        <v>6</v>
      </c>
      <c r="CS17" s="38">
        <v>10</v>
      </c>
      <c r="CU17" s="593">
        <v>1</v>
      </c>
      <c r="CV17" s="593">
        <v>1.5</v>
      </c>
      <c r="CW17" s="593">
        <v>2</v>
      </c>
      <c r="CX17" s="593">
        <v>3</v>
      </c>
      <c r="CY17" s="593">
        <v>5</v>
      </c>
      <c r="CZ17" s="593">
        <v>8</v>
      </c>
      <c r="DB17" s="346">
        <v>2</v>
      </c>
      <c r="DC17" s="346">
        <v>2</v>
      </c>
      <c r="DD17" s="346">
        <v>4</v>
      </c>
      <c r="DE17" s="346">
        <v>6</v>
      </c>
      <c r="DF17" s="346">
        <v>8</v>
      </c>
      <c r="DG17" s="346">
        <v>10</v>
      </c>
      <c r="DI17" s="38">
        <v>2.25</v>
      </c>
      <c r="DJ17" s="38">
        <v>3.375</v>
      </c>
      <c r="DK17" s="38">
        <v>4.21875</v>
      </c>
      <c r="DL17" s="38">
        <v>6.328125</v>
      </c>
      <c r="DM17" s="38">
        <v>9.4921875</v>
      </c>
      <c r="DN17" s="38">
        <v>14.23828125</v>
      </c>
      <c r="DP17" s="401">
        <v>1</v>
      </c>
      <c r="DQ17" s="401">
        <v>1.75</v>
      </c>
      <c r="DR17" s="401">
        <v>1.5</v>
      </c>
      <c r="DS17" s="401">
        <v>3</v>
      </c>
      <c r="DT17" s="401">
        <v>6</v>
      </c>
      <c r="DU17" s="401">
        <v>12.5</v>
      </c>
      <c r="DW17" s="423">
        <v>1</v>
      </c>
      <c r="DX17" s="423">
        <v>2</v>
      </c>
      <c r="DY17" s="423">
        <v>4</v>
      </c>
      <c r="DZ17" s="423">
        <v>6</v>
      </c>
      <c r="EA17" s="423">
        <v>12</v>
      </c>
      <c r="EB17" s="423">
        <v>18</v>
      </c>
      <c r="ED17" s="462">
        <v>2</v>
      </c>
      <c r="EE17" s="462">
        <v>3</v>
      </c>
      <c r="EF17" s="462">
        <v>4</v>
      </c>
      <c r="EG17" s="462">
        <v>6</v>
      </c>
      <c r="EH17" s="462">
        <v>15</v>
      </c>
      <c r="EI17" s="462">
        <v>25</v>
      </c>
      <c r="EK17" s="598">
        <v>0.44999999999999996</v>
      </c>
      <c r="EL17" s="598">
        <v>0.75</v>
      </c>
      <c r="EM17" s="598">
        <v>1.125</v>
      </c>
      <c r="EN17" s="598">
        <v>1.875</v>
      </c>
      <c r="EO17" s="598">
        <v>2.625</v>
      </c>
      <c r="EP17" s="598">
        <v>3.375</v>
      </c>
      <c r="ER17" s="509">
        <v>2</v>
      </c>
      <c r="ES17" s="509">
        <v>4</v>
      </c>
      <c r="ET17" s="509">
        <v>6</v>
      </c>
      <c r="EU17" s="509">
        <v>8</v>
      </c>
      <c r="EV17" s="509">
        <v>15</v>
      </c>
      <c r="EW17" s="509">
        <v>18</v>
      </c>
      <c r="EY17" s="526">
        <v>1</v>
      </c>
      <c r="EZ17" s="526">
        <v>2</v>
      </c>
      <c r="FA17" s="526">
        <v>4</v>
      </c>
      <c r="FB17" s="526">
        <v>8</v>
      </c>
      <c r="FC17" s="526">
        <v>15</v>
      </c>
      <c r="FD17" s="526">
        <v>20</v>
      </c>
      <c r="FF17" s="57"/>
      <c r="FG17" s="57"/>
      <c r="FH17" s="57"/>
      <c r="FI17" s="57"/>
      <c r="FJ17" s="57"/>
      <c r="FK17" s="57"/>
      <c r="FL17" s="535"/>
      <c r="FM17" s="57"/>
      <c r="FN17" s="57"/>
      <c r="FO17" s="57"/>
      <c r="FP17" s="57"/>
      <c r="FQ17" s="57"/>
      <c r="FR17" s="57"/>
    </row>
    <row r="18" spans="1:174" x14ac:dyDescent="0.3">
      <c r="A18" s="638"/>
      <c r="B18" s="2"/>
      <c r="C18" s="2"/>
      <c r="D18" s="2"/>
      <c r="E18" s="2">
        <v>-2.5</v>
      </c>
      <c r="F18" s="2"/>
      <c r="H18" s="25">
        <f t="shared" si="5"/>
        <v>1.25</v>
      </c>
      <c r="I18" s="25">
        <f t="shared" si="0"/>
        <v>2</v>
      </c>
      <c r="J18" s="25">
        <f t="shared" si="1"/>
        <v>4</v>
      </c>
      <c r="K18" s="25">
        <f t="shared" si="2"/>
        <v>6</v>
      </c>
      <c r="L18" s="25">
        <f t="shared" si="3"/>
        <v>8</v>
      </c>
      <c r="M18" s="25">
        <f t="shared" si="4"/>
        <v>14.23828125</v>
      </c>
      <c r="O18" s="58">
        <v>0.4</v>
      </c>
      <c r="P18" s="58">
        <v>0.6</v>
      </c>
      <c r="Q18" s="58">
        <v>1.2</v>
      </c>
      <c r="R18" s="58">
        <v>1.7</v>
      </c>
      <c r="S18" s="58">
        <v>2.2000000000000002</v>
      </c>
      <c r="T18" s="58">
        <v>4</v>
      </c>
      <c r="V18" s="158">
        <v>0.9375</v>
      </c>
      <c r="W18" s="158">
        <v>1.875</v>
      </c>
      <c r="X18" s="158">
        <v>3.75</v>
      </c>
      <c r="Y18" s="158">
        <v>4.6875</v>
      </c>
      <c r="Z18" s="158">
        <v>5.625</v>
      </c>
      <c r="AA18" s="158">
        <v>7.5</v>
      </c>
      <c r="AC18" s="37">
        <v>2</v>
      </c>
      <c r="AD18" s="37">
        <v>5</v>
      </c>
      <c r="AE18" s="37">
        <v>7</v>
      </c>
      <c r="AF18" s="37">
        <v>11</v>
      </c>
      <c r="AG18" s="37">
        <v>21</v>
      </c>
      <c r="AH18" s="37">
        <v>30</v>
      </c>
      <c r="AJ18" s="38">
        <v>2</v>
      </c>
      <c r="AK18" s="38">
        <v>4</v>
      </c>
      <c r="AL18" s="38">
        <v>6</v>
      </c>
      <c r="AM18" s="38">
        <v>12</v>
      </c>
      <c r="AN18" s="38">
        <v>21</v>
      </c>
      <c r="AO18" s="38">
        <v>36</v>
      </c>
      <c r="AQ18" s="37">
        <v>2</v>
      </c>
      <c r="AR18" s="37">
        <v>3</v>
      </c>
      <c r="AS18" s="37">
        <v>4</v>
      </c>
      <c r="AT18" s="37">
        <v>6</v>
      </c>
      <c r="AU18" s="37">
        <v>10</v>
      </c>
      <c r="AV18" s="37">
        <v>16</v>
      </c>
      <c r="AX18" s="37"/>
      <c r="AY18" s="37"/>
      <c r="AZ18" s="37"/>
      <c r="BA18" s="37"/>
      <c r="BB18" s="37"/>
      <c r="BC18" s="37"/>
      <c r="BE18" s="56"/>
      <c r="BF18" s="56"/>
      <c r="BG18" s="56"/>
      <c r="BH18" s="56"/>
      <c r="BI18" s="67"/>
      <c r="BJ18" s="67"/>
      <c r="BL18" s="152">
        <v>2</v>
      </c>
      <c r="BM18" s="152">
        <v>2.5</v>
      </c>
      <c r="BN18" s="152">
        <v>3</v>
      </c>
      <c r="BO18" s="152">
        <v>5</v>
      </c>
      <c r="BP18" s="152">
        <v>8</v>
      </c>
      <c r="BQ18" s="152">
        <v>12</v>
      </c>
      <c r="BS18" s="222">
        <v>1</v>
      </c>
      <c r="BT18" s="222">
        <v>2</v>
      </c>
      <c r="BU18" s="222">
        <v>3</v>
      </c>
      <c r="BV18" s="222">
        <v>6</v>
      </c>
      <c r="BW18" s="222">
        <v>10</v>
      </c>
      <c r="BX18" s="222">
        <v>20</v>
      </c>
      <c r="BZ18" s="244">
        <v>0.4</v>
      </c>
      <c r="CA18" s="244">
        <v>0.5</v>
      </c>
      <c r="CB18" s="244">
        <v>0.8</v>
      </c>
      <c r="CC18" s="244">
        <v>1</v>
      </c>
      <c r="CD18" s="244">
        <v>2</v>
      </c>
      <c r="CE18" s="244">
        <v>5</v>
      </c>
      <c r="CG18" s="302">
        <v>1.2</v>
      </c>
      <c r="CH18" s="302">
        <v>1.6</v>
      </c>
      <c r="CI18" s="302">
        <v>2.4</v>
      </c>
      <c r="CJ18" s="302">
        <v>3.2</v>
      </c>
      <c r="CK18" s="302">
        <v>6.4</v>
      </c>
      <c r="CL18" s="302">
        <v>12.8</v>
      </c>
      <c r="CN18" s="37">
        <v>2</v>
      </c>
      <c r="CO18" s="37">
        <v>3</v>
      </c>
      <c r="CP18" s="37">
        <v>4</v>
      </c>
      <c r="CQ18" s="37">
        <v>5</v>
      </c>
      <c r="CR18" s="37">
        <v>7</v>
      </c>
      <c r="CS18" s="37">
        <v>10</v>
      </c>
      <c r="CU18" s="592">
        <v>1</v>
      </c>
      <c r="CV18" s="592">
        <v>1.5</v>
      </c>
      <c r="CW18" s="592">
        <v>2</v>
      </c>
      <c r="CX18" s="592">
        <v>3</v>
      </c>
      <c r="CY18" s="592">
        <v>5</v>
      </c>
      <c r="CZ18" s="592">
        <v>8</v>
      </c>
      <c r="DB18" s="345">
        <v>2</v>
      </c>
      <c r="DC18" s="345">
        <v>2</v>
      </c>
      <c r="DD18" s="345">
        <v>4</v>
      </c>
      <c r="DE18" s="345">
        <v>6</v>
      </c>
      <c r="DF18" s="345">
        <v>8</v>
      </c>
      <c r="DG18" s="345">
        <v>10</v>
      </c>
      <c r="DI18" s="37">
        <v>2.25</v>
      </c>
      <c r="DJ18" s="37">
        <v>3.375</v>
      </c>
      <c r="DK18" s="37">
        <v>4.21875</v>
      </c>
      <c r="DL18" s="37">
        <v>6.328125</v>
      </c>
      <c r="DM18" s="37">
        <v>9.4921875</v>
      </c>
      <c r="DN18" s="37">
        <v>14.23828125</v>
      </c>
      <c r="DP18" s="400">
        <v>1.25</v>
      </c>
      <c r="DQ18" s="400">
        <v>2</v>
      </c>
      <c r="DR18" s="400">
        <v>4</v>
      </c>
      <c r="DS18" s="400">
        <v>6</v>
      </c>
      <c r="DT18" s="400">
        <v>8</v>
      </c>
      <c r="DU18" s="400">
        <v>15</v>
      </c>
      <c r="DW18" s="422">
        <v>1</v>
      </c>
      <c r="DX18" s="422">
        <v>2</v>
      </c>
      <c r="DY18" s="422">
        <v>4</v>
      </c>
      <c r="DZ18" s="422">
        <v>6</v>
      </c>
      <c r="EA18" s="422">
        <v>12</v>
      </c>
      <c r="EB18" s="422">
        <v>18</v>
      </c>
      <c r="ED18" s="463">
        <v>2</v>
      </c>
      <c r="EE18" s="463">
        <v>3</v>
      </c>
      <c r="EF18" s="463">
        <v>4</v>
      </c>
      <c r="EG18" s="463">
        <v>6</v>
      </c>
      <c r="EH18" s="463">
        <v>15</v>
      </c>
      <c r="EI18" s="463">
        <v>25</v>
      </c>
      <c r="EK18" s="598">
        <v>0.375</v>
      </c>
      <c r="EL18" s="598">
        <v>0.75</v>
      </c>
      <c r="EM18" s="598">
        <v>1.125</v>
      </c>
      <c r="EN18" s="598">
        <v>1.875</v>
      </c>
      <c r="EO18" s="598">
        <v>2.625</v>
      </c>
      <c r="EP18" s="598">
        <v>3</v>
      </c>
      <c r="ER18" s="508">
        <v>3</v>
      </c>
      <c r="ES18" s="508">
        <v>5</v>
      </c>
      <c r="ET18" s="508">
        <v>7.5</v>
      </c>
      <c r="EU18" s="508">
        <v>10</v>
      </c>
      <c r="EV18" s="508">
        <v>17</v>
      </c>
      <c r="EW18" s="508">
        <v>21</v>
      </c>
      <c r="EY18" s="525">
        <v>1</v>
      </c>
      <c r="EZ18" s="525">
        <v>2</v>
      </c>
      <c r="FA18" s="525">
        <v>3</v>
      </c>
      <c r="FB18" s="525">
        <v>6</v>
      </c>
      <c r="FC18" s="525">
        <v>15</v>
      </c>
      <c r="FD18" s="525">
        <v>20</v>
      </c>
      <c r="FF18" s="56"/>
      <c r="FG18" s="56"/>
      <c r="FH18" s="56"/>
      <c r="FI18" s="56"/>
      <c r="FJ18" s="56"/>
      <c r="FK18" s="56"/>
      <c r="FL18" s="535"/>
      <c r="FM18" s="56"/>
      <c r="FN18" s="56"/>
      <c r="FO18" s="56"/>
      <c r="FP18" s="56"/>
      <c r="FQ18" s="56"/>
      <c r="FR18" s="56"/>
    </row>
    <row r="19" spans="1:174" ht="15.75" customHeight="1" x14ac:dyDescent="0.3">
      <c r="A19" s="639"/>
      <c r="B19" s="3"/>
      <c r="C19" s="3"/>
      <c r="D19" s="3"/>
      <c r="E19" s="3"/>
      <c r="F19" s="3">
        <v>-2.5</v>
      </c>
      <c r="H19" s="26">
        <f t="shared" si="5"/>
        <v>1.5</v>
      </c>
      <c r="I19" s="26">
        <f t="shared" si="0"/>
        <v>3</v>
      </c>
      <c r="J19" s="26">
        <f t="shared" si="1"/>
        <v>4.5</v>
      </c>
      <c r="K19" s="26">
        <f t="shared" si="2"/>
        <v>6</v>
      </c>
      <c r="L19" s="26">
        <f t="shared" si="3"/>
        <v>10</v>
      </c>
      <c r="M19" s="26">
        <f t="shared" si="4"/>
        <v>18.984375</v>
      </c>
      <c r="O19" s="59">
        <v>0.5</v>
      </c>
      <c r="P19" s="59">
        <v>1</v>
      </c>
      <c r="Q19" s="59">
        <v>1.5</v>
      </c>
      <c r="R19" s="59">
        <v>2.5</v>
      </c>
      <c r="S19" s="59">
        <v>5</v>
      </c>
      <c r="T19" s="59">
        <v>10</v>
      </c>
      <c r="V19" s="159">
        <v>1.125</v>
      </c>
      <c r="W19" s="159">
        <v>2.25</v>
      </c>
      <c r="X19" s="159">
        <v>4.5</v>
      </c>
      <c r="Y19" s="159">
        <v>5.625</v>
      </c>
      <c r="Z19" s="159">
        <v>6.75</v>
      </c>
      <c r="AA19" s="159">
        <v>9</v>
      </c>
      <c r="AC19" s="38">
        <v>2</v>
      </c>
      <c r="AD19" s="38">
        <v>7</v>
      </c>
      <c r="AE19" s="38">
        <v>9</v>
      </c>
      <c r="AF19" s="38">
        <v>13</v>
      </c>
      <c r="AG19" s="38">
        <v>25</v>
      </c>
      <c r="AH19" s="38">
        <v>35</v>
      </c>
      <c r="AJ19" s="37">
        <v>5</v>
      </c>
      <c r="AK19" s="37">
        <v>7</v>
      </c>
      <c r="AL19" s="37">
        <v>15</v>
      </c>
      <c r="AM19" s="37">
        <v>21</v>
      </c>
      <c r="AN19" s="37">
        <v>30</v>
      </c>
      <c r="AO19" s="37">
        <v>50</v>
      </c>
      <c r="AQ19" s="38">
        <v>3</v>
      </c>
      <c r="AR19" s="38">
        <v>5</v>
      </c>
      <c r="AS19" s="38">
        <v>6</v>
      </c>
      <c r="AT19" s="38">
        <v>8</v>
      </c>
      <c r="AU19" s="38">
        <v>16</v>
      </c>
      <c r="AV19" s="38">
        <v>28</v>
      </c>
      <c r="AX19" s="38"/>
      <c r="AY19" s="38"/>
      <c r="AZ19" s="38"/>
      <c r="BA19" s="38"/>
      <c r="BB19" s="38"/>
      <c r="BC19" s="38"/>
      <c r="BE19" s="57"/>
      <c r="BF19" s="57"/>
      <c r="BG19" s="57"/>
      <c r="BH19" s="57"/>
      <c r="BI19" s="68"/>
      <c r="BJ19" s="68"/>
      <c r="BL19" s="151">
        <v>3</v>
      </c>
      <c r="BM19" s="151">
        <v>3.5</v>
      </c>
      <c r="BN19" s="151">
        <v>4</v>
      </c>
      <c r="BO19" s="151">
        <v>6</v>
      </c>
      <c r="BP19" s="151">
        <v>10</v>
      </c>
      <c r="BQ19" s="151">
        <v>15</v>
      </c>
      <c r="BS19" s="223">
        <v>1</v>
      </c>
      <c r="BT19" s="223">
        <v>3</v>
      </c>
      <c r="BU19" s="223">
        <v>4</v>
      </c>
      <c r="BV19" s="223">
        <v>9</v>
      </c>
      <c r="BW19" s="223">
        <v>14</v>
      </c>
      <c r="BX19" s="223">
        <v>30</v>
      </c>
      <c r="BZ19" s="245">
        <v>0.5</v>
      </c>
      <c r="CA19" s="245">
        <v>0.75</v>
      </c>
      <c r="CB19" s="245">
        <v>1</v>
      </c>
      <c r="CC19" s="245">
        <v>1.5</v>
      </c>
      <c r="CD19" s="245">
        <v>3</v>
      </c>
      <c r="CE19" s="245">
        <v>8</v>
      </c>
      <c r="CG19" s="303">
        <v>1.5</v>
      </c>
      <c r="CH19" s="303">
        <v>2</v>
      </c>
      <c r="CI19" s="303">
        <v>3</v>
      </c>
      <c r="CJ19" s="303">
        <v>4</v>
      </c>
      <c r="CK19" s="303">
        <v>7.2</v>
      </c>
      <c r="CL19" s="303">
        <v>14.4</v>
      </c>
      <c r="CN19" s="38">
        <v>3</v>
      </c>
      <c r="CO19" s="38">
        <v>4</v>
      </c>
      <c r="CP19" s="38">
        <v>5</v>
      </c>
      <c r="CQ19" s="38">
        <v>6</v>
      </c>
      <c r="CR19" s="38">
        <v>8</v>
      </c>
      <c r="CS19" s="38">
        <v>11</v>
      </c>
      <c r="CU19" s="593">
        <v>1</v>
      </c>
      <c r="CV19" s="593">
        <v>1.5</v>
      </c>
      <c r="CW19" s="593">
        <v>2</v>
      </c>
      <c r="CX19" s="593">
        <v>3</v>
      </c>
      <c r="CY19" s="593">
        <v>5</v>
      </c>
      <c r="CZ19" s="593">
        <v>8</v>
      </c>
      <c r="DB19" s="346">
        <v>2</v>
      </c>
      <c r="DC19" s="346">
        <v>2</v>
      </c>
      <c r="DD19" s="346">
        <v>4</v>
      </c>
      <c r="DE19" s="346">
        <v>6</v>
      </c>
      <c r="DF19" s="346">
        <v>8</v>
      </c>
      <c r="DG19" s="346">
        <v>10</v>
      </c>
      <c r="DI19" s="38">
        <v>3</v>
      </c>
      <c r="DJ19" s="38">
        <v>4.5</v>
      </c>
      <c r="DK19" s="38">
        <v>5.625</v>
      </c>
      <c r="DL19" s="38">
        <v>8.4375</v>
      </c>
      <c r="DM19" s="38">
        <v>12.65625</v>
      </c>
      <c r="DN19" s="38">
        <v>18.984375</v>
      </c>
      <c r="DP19" s="401">
        <v>1.5</v>
      </c>
      <c r="DQ19" s="401">
        <v>4</v>
      </c>
      <c r="DR19" s="401">
        <v>5</v>
      </c>
      <c r="DS19" s="401">
        <v>7</v>
      </c>
      <c r="DT19" s="401">
        <v>10</v>
      </c>
      <c r="DU19" s="401">
        <v>20</v>
      </c>
      <c r="DW19" s="423">
        <v>1</v>
      </c>
      <c r="DX19" s="423">
        <v>3</v>
      </c>
      <c r="DY19" s="423">
        <v>5</v>
      </c>
      <c r="DZ19" s="423">
        <v>8</v>
      </c>
      <c r="EA19" s="423">
        <v>15</v>
      </c>
      <c r="EB19" s="423">
        <v>30</v>
      </c>
      <c r="ED19" s="462">
        <v>3</v>
      </c>
      <c r="EE19" s="462">
        <v>4</v>
      </c>
      <c r="EF19" s="462">
        <v>5</v>
      </c>
      <c r="EG19" s="462">
        <v>8</v>
      </c>
      <c r="EH19" s="462">
        <v>18</v>
      </c>
      <c r="EI19" s="462">
        <v>28</v>
      </c>
      <c r="EK19" s="598">
        <v>1</v>
      </c>
      <c r="EL19" s="598">
        <v>1.5</v>
      </c>
      <c r="EM19" s="598">
        <v>2</v>
      </c>
      <c r="EN19" s="598">
        <v>3</v>
      </c>
      <c r="EO19" s="598">
        <v>4.5</v>
      </c>
      <c r="EP19" s="598">
        <v>5.5</v>
      </c>
      <c r="ER19" s="509">
        <v>4</v>
      </c>
      <c r="ES19" s="509">
        <v>8</v>
      </c>
      <c r="ET19" s="509">
        <v>10</v>
      </c>
      <c r="EU19" s="509">
        <v>15</v>
      </c>
      <c r="EV19" s="509">
        <v>20</v>
      </c>
      <c r="EW19" s="509">
        <v>25</v>
      </c>
      <c r="EY19" s="526">
        <v>1</v>
      </c>
      <c r="EZ19" s="526">
        <v>2</v>
      </c>
      <c r="FA19" s="526">
        <v>3</v>
      </c>
      <c r="FB19" s="526">
        <v>6</v>
      </c>
      <c r="FC19" s="526">
        <v>15</v>
      </c>
      <c r="FD19" s="526">
        <v>20</v>
      </c>
      <c r="FF19" s="57"/>
      <c r="FG19" s="57"/>
      <c r="FH19" s="57"/>
      <c r="FI19" s="57"/>
      <c r="FJ19" s="57"/>
      <c r="FK19" s="57"/>
      <c r="FL19" s="535"/>
      <c r="FM19" s="57"/>
      <c r="FN19" s="57"/>
      <c r="FO19" s="57"/>
      <c r="FP19" s="57"/>
      <c r="FQ19" s="57"/>
      <c r="FR19" s="57"/>
    </row>
    <row r="20" spans="1:174" ht="15.75" customHeight="1" x14ac:dyDescent="0.3">
      <c r="H20" s="23"/>
      <c r="I20" s="23"/>
      <c r="J20" s="23"/>
      <c r="K20" s="23"/>
      <c r="L20" s="23"/>
      <c r="M20" s="23"/>
      <c r="O20" s="136"/>
      <c r="P20" s="136"/>
      <c r="Q20" s="136"/>
      <c r="R20" s="136"/>
      <c r="S20" s="136"/>
      <c r="T20" s="136"/>
      <c r="V20" s="147"/>
      <c r="W20" s="147"/>
      <c r="X20" s="147"/>
      <c r="Y20" s="147"/>
      <c r="Z20" s="147"/>
      <c r="AA20" s="147"/>
      <c r="AC20" s="27"/>
      <c r="AD20" s="27"/>
      <c r="AE20" s="27"/>
      <c r="AF20" s="27"/>
      <c r="AG20" s="27"/>
      <c r="AH20" s="27"/>
      <c r="AJ20" s="27"/>
      <c r="AK20" s="27"/>
      <c r="AL20" s="27"/>
      <c r="AM20" s="27"/>
      <c r="AN20" s="27"/>
      <c r="AO20" s="27"/>
      <c r="AQ20" s="27"/>
      <c r="AR20" s="27"/>
      <c r="AS20" s="27"/>
      <c r="AT20" s="27"/>
      <c r="AU20" s="27"/>
      <c r="AV20" s="27"/>
      <c r="AX20" s="27"/>
      <c r="AY20" s="27"/>
      <c r="AZ20" s="27"/>
      <c r="BA20" s="27"/>
      <c r="BB20" s="27"/>
      <c r="BC20" s="27"/>
      <c r="BE20" s="64"/>
      <c r="BF20" s="64"/>
      <c r="BG20" s="64"/>
      <c r="BH20" s="64"/>
      <c r="BI20" s="64"/>
      <c r="BJ20" s="64"/>
      <c r="BL20" s="148"/>
      <c r="BM20" s="148"/>
      <c r="BN20" s="148"/>
      <c r="BO20" s="148"/>
      <c r="BP20" s="148"/>
      <c r="BQ20" s="148"/>
      <c r="BS20" s="219"/>
      <c r="BT20" s="219"/>
      <c r="BU20" s="219"/>
      <c r="BV20" s="219"/>
      <c r="BW20" s="219"/>
      <c r="BX20" s="219"/>
      <c r="BZ20" s="239"/>
      <c r="CA20" s="239"/>
      <c r="CB20" s="239"/>
      <c r="CC20" s="239"/>
      <c r="CD20" s="239"/>
      <c r="CE20" s="239"/>
      <c r="CG20" s="299"/>
      <c r="CH20" s="299"/>
      <c r="CI20" s="299"/>
      <c r="CJ20" s="299"/>
      <c r="CK20" s="299"/>
      <c r="CL20" s="299"/>
      <c r="CN20" s="27"/>
      <c r="CO20" s="27"/>
      <c r="CP20" s="27"/>
      <c r="CQ20" s="27"/>
      <c r="CR20" s="27"/>
      <c r="CS20" s="27"/>
      <c r="CU20" s="330"/>
      <c r="CV20" s="330"/>
      <c r="CW20" s="330"/>
      <c r="CX20" s="330"/>
      <c r="CY20" s="330"/>
      <c r="CZ20" s="330"/>
      <c r="DB20" s="342"/>
      <c r="DC20" s="342"/>
      <c r="DD20" s="342"/>
      <c r="DE20" s="342"/>
      <c r="DF20" s="342"/>
      <c r="DG20" s="342"/>
      <c r="DI20" s="27"/>
      <c r="DJ20" s="27"/>
      <c r="DK20" s="27"/>
      <c r="DL20" s="27"/>
      <c r="DM20" s="27"/>
      <c r="DN20" s="27"/>
      <c r="DP20" s="395"/>
      <c r="DQ20" s="395"/>
      <c r="DR20" s="395"/>
      <c r="DS20" s="395"/>
      <c r="DT20" s="395"/>
      <c r="DU20" s="395"/>
      <c r="DW20" s="419"/>
      <c r="DX20" s="419"/>
      <c r="DY20" s="419"/>
      <c r="DZ20" s="419"/>
      <c r="EA20" s="419"/>
      <c r="EB20" s="419"/>
      <c r="ED20" s="459"/>
      <c r="EE20" s="459"/>
      <c r="EF20" s="459"/>
      <c r="EG20" s="459"/>
      <c r="EH20" s="459"/>
      <c r="EI20" s="459"/>
      <c r="EK20" s="27"/>
      <c r="EL20" s="27"/>
      <c r="EM20" s="27"/>
      <c r="EN20" s="27"/>
      <c r="EO20" s="27"/>
      <c r="EP20" s="27"/>
      <c r="ER20" s="591"/>
      <c r="ES20" s="591"/>
      <c r="ET20" s="591"/>
      <c r="EU20" s="591"/>
      <c r="EV20" s="591"/>
      <c r="EW20" s="591"/>
      <c r="EY20" s="522"/>
      <c r="EZ20" s="522"/>
      <c r="FA20" s="522"/>
      <c r="FB20" s="522"/>
      <c r="FC20" s="522"/>
      <c r="FD20" s="522"/>
      <c r="FF20" s="64"/>
      <c r="FG20" s="64"/>
      <c r="FH20" s="64"/>
      <c r="FI20" s="64"/>
      <c r="FJ20" s="64"/>
      <c r="FK20" s="64"/>
      <c r="FL20" s="535"/>
      <c r="FM20" s="64"/>
      <c r="FN20" s="64"/>
      <c r="FO20" s="64"/>
      <c r="FP20" s="64"/>
      <c r="FQ20" s="64"/>
      <c r="FR20" s="64"/>
    </row>
    <row r="21" spans="1:174" x14ac:dyDescent="0.3">
      <c r="A21" s="641" t="s">
        <v>11</v>
      </c>
      <c r="B21" s="641"/>
      <c r="C21" s="641"/>
      <c r="D21" s="641"/>
      <c r="E21" s="641"/>
      <c r="F21" s="641"/>
      <c r="H21" s="629" t="s">
        <v>28</v>
      </c>
      <c r="I21" s="629"/>
      <c r="J21" s="629"/>
      <c r="K21" s="629"/>
      <c r="L21" s="629"/>
      <c r="M21" s="629"/>
      <c r="O21" s="635" t="s">
        <v>28</v>
      </c>
      <c r="P21" s="635"/>
      <c r="Q21" s="635"/>
      <c r="R21" s="635"/>
      <c r="S21" s="635"/>
      <c r="T21" s="635"/>
      <c r="V21" s="629" t="s">
        <v>28</v>
      </c>
      <c r="W21" s="629"/>
      <c r="X21" s="629"/>
      <c r="Y21" s="629"/>
      <c r="Z21" s="629"/>
      <c r="AA21" s="629"/>
      <c r="AC21" s="629" t="s">
        <v>114</v>
      </c>
      <c r="AD21" s="629"/>
      <c r="AE21" s="629"/>
      <c r="AF21" s="629"/>
      <c r="AG21" s="629"/>
      <c r="AH21" s="629"/>
      <c r="AJ21" s="629" t="s">
        <v>28</v>
      </c>
      <c r="AK21" s="629"/>
      <c r="AL21" s="629"/>
      <c r="AM21" s="629"/>
      <c r="AN21" s="629"/>
      <c r="AO21" s="629"/>
      <c r="AQ21" s="629" t="s">
        <v>28</v>
      </c>
      <c r="AR21" s="629"/>
      <c r="AS21" s="629"/>
      <c r="AT21" s="629"/>
      <c r="AU21" s="629"/>
      <c r="AV21" s="629"/>
      <c r="AX21" s="629"/>
      <c r="AY21" s="629"/>
      <c r="AZ21" s="629"/>
      <c r="BA21" s="629"/>
      <c r="BB21" s="629"/>
      <c r="BC21" s="629"/>
      <c r="BE21" s="644"/>
      <c r="BF21" s="644"/>
      <c r="BG21" s="644"/>
      <c r="BH21" s="644"/>
      <c r="BI21" s="644"/>
      <c r="BJ21" s="644"/>
      <c r="BL21" s="629" t="s">
        <v>28</v>
      </c>
      <c r="BM21" s="629"/>
      <c r="BN21" s="629"/>
      <c r="BO21" s="629"/>
      <c r="BP21" s="629"/>
      <c r="BQ21" s="629"/>
      <c r="BS21" s="629" t="s">
        <v>28</v>
      </c>
      <c r="BT21" s="629"/>
      <c r="BU21" s="629"/>
      <c r="BV21" s="629"/>
      <c r="BW21" s="629"/>
      <c r="BX21" s="629"/>
      <c r="BZ21" s="629" t="s">
        <v>28</v>
      </c>
      <c r="CA21" s="629"/>
      <c r="CB21" s="629"/>
      <c r="CC21" s="629"/>
      <c r="CD21" s="629"/>
      <c r="CE21" s="629"/>
      <c r="CG21" s="629" t="s">
        <v>28</v>
      </c>
      <c r="CH21" s="629"/>
      <c r="CI21" s="629"/>
      <c r="CJ21" s="629"/>
      <c r="CK21" s="629"/>
      <c r="CL21" s="629"/>
      <c r="CN21" s="629" t="s">
        <v>28</v>
      </c>
      <c r="CO21" s="629"/>
      <c r="CP21" s="629"/>
      <c r="CQ21" s="629"/>
      <c r="CR21" s="629"/>
      <c r="CS21" s="629"/>
      <c r="CU21" s="629" t="s">
        <v>28</v>
      </c>
      <c r="CV21" s="629"/>
      <c r="CW21" s="629"/>
      <c r="CX21" s="629"/>
      <c r="CY21" s="629"/>
      <c r="CZ21" s="629"/>
      <c r="DB21" s="630" t="s">
        <v>28</v>
      </c>
      <c r="DC21" s="631"/>
      <c r="DD21" s="631"/>
      <c r="DE21" s="631"/>
      <c r="DF21" s="631"/>
      <c r="DG21" s="632"/>
      <c r="DI21" s="629" t="s">
        <v>28</v>
      </c>
      <c r="DJ21" s="629"/>
      <c r="DK21" s="629"/>
      <c r="DL21" s="629"/>
      <c r="DM21" s="629"/>
      <c r="DN21" s="629"/>
      <c r="DP21" s="629" t="s">
        <v>28</v>
      </c>
      <c r="DQ21" s="629"/>
      <c r="DR21" s="629"/>
      <c r="DS21" s="629"/>
      <c r="DT21" s="629"/>
      <c r="DU21" s="629"/>
      <c r="DW21" s="629" t="s">
        <v>28</v>
      </c>
      <c r="DX21" s="629"/>
      <c r="DY21" s="629"/>
      <c r="DZ21" s="629"/>
      <c r="EA21" s="629"/>
      <c r="EB21" s="629"/>
      <c r="ED21" s="629" t="s">
        <v>28</v>
      </c>
      <c r="EE21" s="629"/>
      <c r="EF21" s="629"/>
      <c r="EG21" s="629"/>
      <c r="EH21" s="629"/>
      <c r="EI21" s="629"/>
      <c r="EK21" s="629" t="s">
        <v>28</v>
      </c>
      <c r="EL21" s="629"/>
      <c r="EM21" s="629"/>
      <c r="EN21" s="629"/>
      <c r="EO21" s="629"/>
      <c r="EP21" s="629"/>
      <c r="ER21" s="629" t="s">
        <v>28</v>
      </c>
      <c r="ES21" s="629"/>
      <c r="ET21" s="629"/>
      <c r="EU21" s="629"/>
      <c r="EV21" s="629"/>
      <c r="EW21" s="629"/>
      <c r="EY21" s="629" t="s">
        <v>28</v>
      </c>
      <c r="EZ21" s="629"/>
      <c r="FA21" s="629"/>
      <c r="FB21" s="629"/>
      <c r="FC21" s="629"/>
      <c r="FD21" s="629"/>
      <c r="FF21" s="645"/>
      <c r="FG21" s="646"/>
      <c r="FH21" s="646"/>
      <c r="FI21" s="646"/>
      <c r="FJ21" s="646"/>
      <c r="FK21" s="647"/>
      <c r="FL21" s="535"/>
      <c r="FM21" s="644"/>
      <c r="FN21" s="644"/>
      <c r="FO21" s="644"/>
      <c r="FP21" s="644"/>
      <c r="FQ21" s="644"/>
      <c r="FR21" s="644"/>
    </row>
    <row r="22" spans="1:174" x14ac:dyDescent="0.3">
      <c r="A22" s="9"/>
      <c r="B22" s="5" t="s">
        <v>27</v>
      </c>
      <c r="C22" s="5" t="s">
        <v>3</v>
      </c>
      <c r="D22" s="5" t="s">
        <v>4</v>
      </c>
      <c r="E22" s="5" t="s">
        <v>5</v>
      </c>
      <c r="F22" s="5" t="s">
        <v>6</v>
      </c>
      <c r="H22" s="24" t="s">
        <v>26</v>
      </c>
      <c r="I22" s="24" t="s">
        <v>12</v>
      </c>
      <c r="J22" s="24" t="s">
        <v>13</v>
      </c>
      <c r="K22" s="24" t="s">
        <v>14</v>
      </c>
      <c r="L22" s="24" t="s">
        <v>15</v>
      </c>
      <c r="M22" s="24" t="s">
        <v>16</v>
      </c>
      <c r="O22" s="137" t="s">
        <v>26</v>
      </c>
      <c r="P22" s="137" t="s">
        <v>12</v>
      </c>
      <c r="Q22" s="137" t="s">
        <v>13</v>
      </c>
      <c r="R22" s="137" t="s">
        <v>14</v>
      </c>
      <c r="S22" s="137" t="s">
        <v>15</v>
      </c>
      <c r="T22" s="137" t="s">
        <v>16</v>
      </c>
      <c r="V22" s="156" t="s">
        <v>26</v>
      </c>
      <c r="W22" s="156" t="s">
        <v>12</v>
      </c>
      <c r="X22" s="156" t="s">
        <v>13</v>
      </c>
      <c r="Y22" s="156" t="s">
        <v>14</v>
      </c>
      <c r="Z22" s="156" t="s">
        <v>15</v>
      </c>
      <c r="AA22" s="156" t="s">
        <v>16</v>
      </c>
      <c r="AC22" s="24" t="s">
        <v>26</v>
      </c>
      <c r="AD22" s="24" t="s">
        <v>12</v>
      </c>
      <c r="AE22" s="24" t="s">
        <v>13</v>
      </c>
      <c r="AF22" s="24" t="s">
        <v>14</v>
      </c>
      <c r="AG22" s="24" t="s">
        <v>15</v>
      </c>
      <c r="AH22" s="24" t="s">
        <v>16</v>
      </c>
      <c r="AJ22" s="24" t="s">
        <v>26</v>
      </c>
      <c r="AK22" s="24" t="s">
        <v>12</v>
      </c>
      <c r="AL22" s="24" t="s">
        <v>13</v>
      </c>
      <c r="AM22" s="24" t="s">
        <v>14</v>
      </c>
      <c r="AN22" s="24" t="s">
        <v>15</v>
      </c>
      <c r="AO22" s="24" t="s">
        <v>16</v>
      </c>
      <c r="AQ22" s="24" t="s">
        <v>26</v>
      </c>
      <c r="AR22" s="24" t="s">
        <v>12</v>
      </c>
      <c r="AS22" s="24" t="s">
        <v>13</v>
      </c>
      <c r="AT22" s="24" t="s">
        <v>14</v>
      </c>
      <c r="AU22" s="24" t="s">
        <v>15</v>
      </c>
      <c r="AV22" s="24" t="s">
        <v>16</v>
      </c>
      <c r="AX22" s="24"/>
      <c r="AY22" s="24"/>
      <c r="AZ22" s="24"/>
      <c r="BA22" s="24"/>
      <c r="BB22" s="24"/>
      <c r="BC22" s="24"/>
      <c r="BE22" s="65"/>
      <c r="BF22" s="65"/>
      <c r="BG22" s="65"/>
      <c r="BH22" s="65"/>
      <c r="BI22" s="65"/>
      <c r="BJ22" s="65"/>
      <c r="BL22" s="149" t="s">
        <v>26</v>
      </c>
      <c r="BM22" s="149" t="s">
        <v>12</v>
      </c>
      <c r="BN22" s="149" t="s">
        <v>13</v>
      </c>
      <c r="BO22" s="149" t="s">
        <v>14</v>
      </c>
      <c r="BP22" s="149" t="s">
        <v>15</v>
      </c>
      <c r="BQ22" s="149" t="s">
        <v>16</v>
      </c>
      <c r="BS22" s="221" t="s">
        <v>26</v>
      </c>
      <c r="BT22" s="221" t="s">
        <v>12</v>
      </c>
      <c r="BU22" s="221" t="s">
        <v>13</v>
      </c>
      <c r="BV22" s="221" t="s">
        <v>14</v>
      </c>
      <c r="BW22" s="221" t="s">
        <v>15</v>
      </c>
      <c r="BX22" s="221" t="s">
        <v>16</v>
      </c>
      <c r="BZ22" s="240" t="s">
        <v>26</v>
      </c>
      <c r="CA22" s="240" t="s">
        <v>12</v>
      </c>
      <c r="CB22" s="240" t="s">
        <v>13</v>
      </c>
      <c r="CC22" s="240" t="s">
        <v>14</v>
      </c>
      <c r="CD22" s="240" t="s">
        <v>15</v>
      </c>
      <c r="CE22" s="240" t="s">
        <v>16</v>
      </c>
      <c r="CG22" s="300" t="s">
        <v>26</v>
      </c>
      <c r="CH22" s="300" t="s">
        <v>12</v>
      </c>
      <c r="CI22" s="300" t="s">
        <v>13</v>
      </c>
      <c r="CJ22" s="300" t="s">
        <v>14</v>
      </c>
      <c r="CK22" s="300" t="s">
        <v>15</v>
      </c>
      <c r="CL22" s="300" t="s">
        <v>16</v>
      </c>
      <c r="CN22" s="24" t="s">
        <v>26</v>
      </c>
      <c r="CO22" s="24" t="s">
        <v>12</v>
      </c>
      <c r="CP22" s="24" t="s">
        <v>13</v>
      </c>
      <c r="CQ22" s="24" t="s">
        <v>14</v>
      </c>
      <c r="CR22" s="24" t="s">
        <v>15</v>
      </c>
      <c r="CS22" s="24" t="s">
        <v>16</v>
      </c>
      <c r="CU22" s="331" t="s">
        <v>26</v>
      </c>
      <c r="CV22" s="331" t="s">
        <v>12</v>
      </c>
      <c r="CW22" s="331" t="s">
        <v>13</v>
      </c>
      <c r="CX22" s="331" t="s">
        <v>14</v>
      </c>
      <c r="CY22" s="331" t="s">
        <v>15</v>
      </c>
      <c r="CZ22" s="331" t="s">
        <v>16</v>
      </c>
      <c r="DB22" s="344" t="s">
        <v>26</v>
      </c>
      <c r="DC22" s="344" t="s">
        <v>12</v>
      </c>
      <c r="DD22" s="344" t="s">
        <v>13</v>
      </c>
      <c r="DE22" s="344" t="s">
        <v>14</v>
      </c>
      <c r="DF22" s="344" t="s">
        <v>15</v>
      </c>
      <c r="DG22" s="344" t="s">
        <v>16</v>
      </c>
      <c r="DI22" s="24" t="s">
        <v>26</v>
      </c>
      <c r="DJ22" s="24" t="s">
        <v>12</v>
      </c>
      <c r="DK22" s="24" t="s">
        <v>13</v>
      </c>
      <c r="DL22" s="24" t="s">
        <v>14</v>
      </c>
      <c r="DM22" s="24" t="s">
        <v>15</v>
      </c>
      <c r="DN22" s="24" t="s">
        <v>16</v>
      </c>
      <c r="DP22" s="398" t="s">
        <v>26</v>
      </c>
      <c r="DQ22" s="398" t="s">
        <v>12</v>
      </c>
      <c r="DR22" s="398" t="s">
        <v>13</v>
      </c>
      <c r="DS22" s="398" t="s">
        <v>14</v>
      </c>
      <c r="DT22" s="398" t="s">
        <v>15</v>
      </c>
      <c r="DU22" s="398" t="s">
        <v>16</v>
      </c>
      <c r="DW22" s="420" t="s">
        <v>26</v>
      </c>
      <c r="DX22" s="420" t="s">
        <v>12</v>
      </c>
      <c r="DY22" s="420" t="s">
        <v>13</v>
      </c>
      <c r="DZ22" s="420" t="s">
        <v>14</v>
      </c>
      <c r="EA22" s="420" t="s">
        <v>15</v>
      </c>
      <c r="EB22" s="420" t="s">
        <v>16</v>
      </c>
      <c r="ED22" s="460" t="s">
        <v>26</v>
      </c>
      <c r="EE22" s="460" t="s">
        <v>12</v>
      </c>
      <c r="EF22" s="460" t="s">
        <v>13</v>
      </c>
      <c r="EG22" s="460" t="s">
        <v>14</v>
      </c>
      <c r="EH22" s="460" t="s">
        <v>15</v>
      </c>
      <c r="EI22" s="460" t="s">
        <v>16</v>
      </c>
      <c r="EK22" s="24" t="s">
        <v>26</v>
      </c>
      <c r="EL22" s="24" t="s">
        <v>12</v>
      </c>
      <c r="EM22" s="24" t="s">
        <v>13</v>
      </c>
      <c r="EN22" s="24" t="s">
        <v>14</v>
      </c>
      <c r="EO22" s="24" t="s">
        <v>15</v>
      </c>
      <c r="EP22" s="24" t="s">
        <v>16</v>
      </c>
      <c r="ER22" s="523" t="s">
        <v>26</v>
      </c>
      <c r="ES22" s="523" t="s">
        <v>12</v>
      </c>
      <c r="ET22" s="523" t="s">
        <v>13</v>
      </c>
      <c r="EU22" s="523" t="s">
        <v>14</v>
      </c>
      <c r="EV22" s="523" t="s">
        <v>15</v>
      </c>
      <c r="EW22" s="523" t="s">
        <v>16</v>
      </c>
      <c r="EY22" s="523" t="s">
        <v>26</v>
      </c>
      <c r="EZ22" s="523" t="s">
        <v>12</v>
      </c>
      <c r="FA22" s="523" t="s">
        <v>13</v>
      </c>
      <c r="FB22" s="523" t="s">
        <v>14</v>
      </c>
      <c r="FC22" s="523" t="s">
        <v>15</v>
      </c>
      <c r="FD22" s="523" t="s">
        <v>16</v>
      </c>
      <c r="FF22" s="65"/>
      <c r="FG22" s="65"/>
      <c r="FH22" s="65"/>
      <c r="FI22" s="65"/>
      <c r="FJ22" s="65"/>
      <c r="FK22" s="65"/>
      <c r="FL22" s="535"/>
      <c r="FM22" s="65"/>
      <c r="FN22" s="65"/>
      <c r="FO22" s="65"/>
      <c r="FP22" s="65"/>
      <c r="FQ22" s="65"/>
      <c r="FR22" s="65"/>
    </row>
    <row r="23" spans="1:174" ht="15" customHeight="1" x14ac:dyDescent="0.3">
      <c r="A23" s="636" t="s">
        <v>23</v>
      </c>
      <c r="B23" s="2">
        <v>2.5</v>
      </c>
      <c r="C23" s="2">
        <v>-2.5</v>
      </c>
      <c r="D23" s="2"/>
      <c r="E23" s="2"/>
      <c r="F23" s="2"/>
      <c r="H23" s="25">
        <f>MEDIAN(O23,V23,AC23,AJ23,AQ23,AX23,BE23,BL23,BS23,BZ23,CG23,CN23,CU23,DB23,DI23,DP23,DW23,ED23,EK23,ER23,EY23,FF23,FM23)</f>
        <v>1</v>
      </c>
      <c r="I23" s="25">
        <f t="shared" ref="I23:I32" si="6">MEDIAN(P23,W23,AD23,AK23,AR23,AY23,BF23,BM23,BT23,CA23,CH23,CO23,CV23,DC23,DJ23,DQ23,DX23,EE23,EL23,ES23,EZ23,FG23,FN23)</f>
        <v>1.5</v>
      </c>
      <c r="J23" s="25">
        <f t="shared" ref="J23:J32" si="7">MEDIAN(Q23,X23,AE23,AL23,AS23,AZ23,BG23,BN23,BU23,CB23,CI23,CP23,CW23,DD23,DK23,DR23,DY23,EF23,EM23,ET23,FA23,FH23,FO23)</f>
        <v>2</v>
      </c>
      <c r="K23" s="25">
        <f t="shared" ref="K23:K32" si="8">MEDIAN(R23,Y23,AF23,AM23,AT23,BA23,BH23,BO23,BV23,CC23,CJ23,CQ23,CX23,DE23,DL23,DS23,DZ23,EG23,EN23,EU23,FB23,FI23,FP23)</f>
        <v>3</v>
      </c>
      <c r="L23" s="25">
        <f t="shared" ref="L23:L32" si="9">MEDIAN(S23,Z23,AG23,AN23,AU23,BB23,BI23,BP23,BW23,CD23,CK23,CR23,CY23,DF23,DM23,DT23,EA23,EH23,EO23,EV23,FC23,FJ23,FQ23)</f>
        <v>5</v>
      </c>
      <c r="M23" s="25">
        <f t="shared" ref="M23:M32" si="10">MEDIAN(T23,AA23,AH23,AO23,AV23,BC23,BJ23,BQ23,BX23,CE23,CL23,CS23,CZ23,DG23,DN23,DU23,EB23,EI23,EP23,EW23,FD23,FK23,FR23)</f>
        <v>7</v>
      </c>
      <c r="O23" s="58">
        <v>0.3</v>
      </c>
      <c r="P23" s="58">
        <v>0.5</v>
      </c>
      <c r="Q23" s="58">
        <v>1</v>
      </c>
      <c r="R23" s="58">
        <v>1.5</v>
      </c>
      <c r="S23" s="58">
        <v>2</v>
      </c>
      <c r="T23" s="58">
        <v>3.5</v>
      </c>
      <c r="V23" s="158">
        <v>0.32500000000000001</v>
      </c>
      <c r="W23" s="158">
        <v>0.65</v>
      </c>
      <c r="X23" s="158">
        <v>1.3</v>
      </c>
      <c r="Y23" s="158">
        <v>1.625</v>
      </c>
      <c r="Z23" s="158">
        <v>1.9500000000000002</v>
      </c>
      <c r="AA23" s="158">
        <v>2.6</v>
      </c>
      <c r="AC23" s="37">
        <v>2</v>
      </c>
      <c r="AD23" s="37">
        <v>2</v>
      </c>
      <c r="AE23" s="37">
        <v>2</v>
      </c>
      <c r="AF23" s="37">
        <v>4</v>
      </c>
      <c r="AG23" s="37">
        <v>5</v>
      </c>
      <c r="AH23" s="37">
        <v>6</v>
      </c>
      <c r="AJ23" s="37"/>
      <c r="AK23" s="37"/>
      <c r="AL23" s="37"/>
      <c r="AM23" s="37"/>
      <c r="AN23" s="37"/>
      <c r="AO23" s="37"/>
      <c r="AQ23" s="37">
        <v>1</v>
      </c>
      <c r="AR23" s="37">
        <v>2</v>
      </c>
      <c r="AS23" s="37">
        <v>2</v>
      </c>
      <c r="AT23" s="37">
        <v>3</v>
      </c>
      <c r="AU23" s="37">
        <v>6</v>
      </c>
      <c r="AV23" s="37">
        <v>8</v>
      </c>
      <c r="AX23" s="37"/>
      <c r="AY23" s="37"/>
      <c r="AZ23" s="37"/>
      <c r="BA23" s="37"/>
      <c r="BB23" s="37"/>
      <c r="BC23" s="37"/>
      <c r="BE23" s="56"/>
      <c r="BF23" s="56"/>
      <c r="BG23" s="56"/>
      <c r="BH23" s="56"/>
      <c r="BI23" s="67"/>
      <c r="BJ23" s="67"/>
      <c r="BL23" s="151">
        <v>1</v>
      </c>
      <c r="BM23" s="151">
        <v>1.5</v>
      </c>
      <c r="BN23" s="151">
        <v>2</v>
      </c>
      <c r="BO23" s="151">
        <v>2.5</v>
      </c>
      <c r="BP23" s="151">
        <v>3</v>
      </c>
      <c r="BQ23" s="151">
        <v>5</v>
      </c>
      <c r="BS23" s="222">
        <v>1</v>
      </c>
      <c r="BT23" s="222">
        <v>2</v>
      </c>
      <c r="BU23" s="222">
        <v>3</v>
      </c>
      <c r="BV23" s="222">
        <v>6</v>
      </c>
      <c r="BW23" s="222">
        <v>10</v>
      </c>
      <c r="BX23" s="222">
        <v>20</v>
      </c>
      <c r="BZ23" s="242"/>
      <c r="CA23" s="242"/>
      <c r="CB23" s="242"/>
      <c r="CC23" s="242"/>
      <c r="CD23" s="242"/>
      <c r="CE23" s="242"/>
      <c r="CG23" s="302">
        <v>0.9</v>
      </c>
      <c r="CH23" s="302">
        <v>1.2</v>
      </c>
      <c r="CI23" s="302">
        <v>1.6</v>
      </c>
      <c r="CJ23" s="302">
        <v>2.4</v>
      </c>
      <c r="CK23" s="302">
        <v>3.2</v>
      </c>
      <c r="CL23" s="302">
        <v>5.6</v>
      </c>
      <c r="CN23" s="37">
        <v>1</v>
      </c>
      <c r="CO23" s="37">
        <v>1</v>
      </c>
      <c r="CP23" s="37">
        <v>1</v>
      </c>
      <c r="CQ23" s="37">
        <v>2</v>
      </c>
      <c r="CR23" s="37">
        <v>3</v>
      </c>
      <c r="CS23" s="37">
        <v>3</v>
      </c>
      <c r="CU23" s="592">
        <v>1</v>
      </c>
      <c r="CV23" s="592">
        <v>1.5</v>
      </c>
      <c r="CW23" s="592">
        <v>2</v>
      </c>
      <c r="CX23" s="592">
        <v>3</v>
      </c>
      <c r="CY23" s="592">
        <v>5</v>
      </c>
      <c r="CZ23" s="592">
        <v>8</v>
      </c>
      <c r="DB23" s="345">
        <v>2</v>
      </c>
      <c r="DC23" s="345">
        <v>2</v>
      </c>
      <c r="DD23" s="345">
        <v>4</v>
      </c>
      <c r="DE23" s="345">
        <v>6</v>
      </c>
      <c r="DF23" s="345">
        <v>8</v>
      </c>
      <c r="DG23" s="345">
        <v>10</v>
      </c>
      <c r="DI23" s="37">
        <v>1.5</v>
      </c>
      <c r="DJ23" s="37">
        <v>2.25</v>
      </c>
      <c r="DK23" s="37">
        <v>2.8125</v>
      </c>
      <c r="DL23" s="37">
        <v>4.21875</v>
      </c>
      <c r="DM23" s="37">
        <v>6.328125</v>
      </c>
      <c r="DN23" s="37">
        <v>9.4921875</v>
      </c>
      <c r="DP23" s="400">
        <f t="shared" ref="DP23:DU23" si="11">MAX(DP10,DP16)</f>
        <v>0.75</v>
      </c>
      <c r="DQ23" s="400">
        <f t="shared" si="11"/>
        <v>1.5</v>
      </c>
      <c r="DR23" s="400">
        <f t="shared" si="11"/>
        <v>1.5</v>
      </c>
      <c r="DS23" s="400">
        <f t="shared" si="11"/>
        <v>2.5</v>
      </c>
      <c r="DT23" s="400">
        <f t="shared" si="11"/>
        <v>4</v>
      </c>
      <c r="DU23" s="400">
        <f t="shared" si="11"/>
        <v>7</v>
      </c>
      <c r="DW23" s="422">
        <v>1</v>
      </c>
      <c r="DX23" s="422">
        <v>2</v>
      </c>
      <c r="DY23" s="422">
        <v>3</v>
      </c>
      <c r="DZ23" s="422">
        <v>4</v>
      </c>
      <c r="EA23" s="422">
        <v>5</v>
      </c>
      <c r="EB23" s="422">
        <v>9</v>
      </c>
      <c r="ED23" s="463">
        <v>2</v>
      </c>
      <c r="EE23" s="463">
        <v>3</v>
      </c>
      <c r="EF23" s="463">
        <v>4</v>
      </c>
      <c r="EG23" s="463">
        <v>8</v>
      </c>
      <c r="EH23" s="463">
        <v>15</v>
      </c>
      <c r="EI23" s="463">
        <v>20</v>
      </c>
      <c r="EK23" s="598">
        <v>0.8</v>
      </c>
      <c r="EL23" s="598">
        <v>1.2</v>
      </c>
      <c r="EM23" s="598">
        <v>2</v>
      </c>
      <c r="EN23" s="598">
        <v>3</v>
      </c>
      <c r="EO23" s="598">
        <v>5</v>
      </c>
      <c r="EP23" s="598">
        <v>6</v>
      </c>
      <c r="ER23" s="508">
        <v>0.75</v>
      </c>
      <c r="ES23" s="508">
        <v>1</v>
      </c>
      <c r="ET23" s="508">
        <v>2</v>
      </c>
      <c r="EU23" s="508">
        <v>3</v>
      </c>
      <c r="EV23" s="508">
        <v>5</v>
      </c>
      <c r="EW23" s="508">
        <v>6</v>
      </c>
      <c r="EY23" s="525">
        <v>1</v>
      </c>
      <c r="EZ23" s="525">
        <v>2</v>
      </c>
      <c r="FA23" s="525">
        <v>3</v>
      </c>
      <c r="FB23" s="525">
        <v>5</v>
      </c>
      <c r="FC23" s="525">
        <v>10</v>
      </c>
      <c r="FD23" s="525">
        <v>20</v>
      </c>
      <c r="FF23" s="56"/>
      <c r="FG23" s="56"/>
      <c r="FH23" s="56"/>
      <c r="FI23" s="56"/>
      <c r="FJ23" s="56"/>
      <c r="FK23" s="56"/>
      <c r="FL23" s="535"/>
      <c r="FM23" s="56"/>
      <c r="FN23" s="56"/>
      <c r="FO23" s="56"/>
      <c r="FP23" s="56"/>
      <c r="FQ23" s="56"/>
      <c r="FR23" s="56"/>
    </row>
    <row r="24" spans="1:174" ht="15" customHeight="1" x14ac:dyDescent="0.3">
      <c r="A24" s="637"/>
      <c r="B24" s="3">
        <v>2.5</v>
      </c>
      <c r="C24" s="3"/>
      <c r="D24" s="3">
        <v>-2.5</v>
      </c>
      <c r="E24" s="3"/>
      <c r="F24" s="3"/>
      <c r="H24" s="26">
        <f t="shared" ref="H24:H32" si="12">MEDIAN(O24,V24,AC24,AJ24,AQ24,AX24,BE24,BL24,BS24,BZ24,CG24,CN24,CU24,DB24,DI24,DP24,DW24,ED24,EK24,ER24,EY24,FF24,FM24)</f>
        <v>1</v>
      </c>
      <c r="I24" s="26">
        <f t="shared" si="6"/>
        <v>2</v>
      </c>
      <c r="J24" s="26">
        <f t="shared" si="7"/>
        <v>2.5</v>
      </c>
      <c r="K24" s="26">
        <f t="shared" si="8"/>
        <v>3.75</v>
      </c>
      <c r="L24" s="26">
        <f t="shared" si="9"/>
        <v>6</v>
      </c>
      <c r="M24" s="26">
        <f t="shared" si="10"/>
        <v>9</v>
      </c>
      <c r="O24" s="59">
        <v>0.4</v>
      </c>
      <c r="P24" s="59">
        <v>0.6</v>
      </c>
      <c r="Q24" s="59">
        <v>1.2</v>
      </c>
      <c r="R24" s="59">
        <v>1.7</v>
      </c>
      <c r="S24" s="59">
        <v>2.2000000000000002</v>
      </c>
      <c r="T24" s="59">
        <v>4</v>
      </c>
      <c r="V24" s="159">
        <v>0.40625</v>
      </c>
      <c r="W24" s="159">
        <v>0.8125</v>
      </c>
      <c r="X24" s="159">
        <v>1.625</v>
      </c>
      <c r="Y24" s="159">
        <v>2.03125</v>
      </c>
      <c r="Z24" s="159">
        <v>2.4375</v>
      </c>
      <c r="AA24" s="159">
        <v>3.25</v>
      </c>
      <c r="AC24" s="38">
        <v>3</v>
      </c>
      <c r="AD24" s="38">
        <v>3</v>
      </c>
      <c r="AE24" s="38">
        <v>3</v>
      </c>
      <c r="AF24" s="38">
        <v>6</v>
      </c>
      <c r="AG24" s="38">
        <v>9</v>
      </c>
      <c r="AH24" s="38">
        <v>11</v>
      </c>
      <c r="AJ24" s="38">
        <v>2</v>
      </c>
      <c r="AK24" s="38">
        <v>4</v>
      </c>
      <c r="AL24" s="38">
        <v>5</v>
      </c>
      <c r="AM24" s="38">
        <v>8</v>
      </c>
      <c r="AN24" s="38">
        <v>15</v>
      </c>
      <c r="AO24" s="38">
        <v>30</v>
      </c>
      <c r="AQ24" s="38">
        <v>2</v>
      </c>
      <c r="AR24" s="38">
        <v>3</v>
      </c>
      <c r="AS24" s="38">
        <v>4</v>
      </c>
      <c r="AT24" s="38">
        <v>6</v>
      </c>
      <c r="AU24" s="38">
        <v>8</v>
      </c>
      <c r="AV24" s="38">
        <v>10</v>
      </c>
      <c r="AX24" s="38"/>
      <c r="AY24" s="38"/>
      <c r="AZ24" s="38"/>
      <c r="BA24" s="38"/>
      <c r="BB24" s="38"/>
      <c r="BC24" s="38"/>
      <c r="BE24" s="57"/>
      <c r="BF24" s="57"/>
      <c r="BG24" s="57"/>
      <c r="BH24" s="57"/>
      <c r="BI24" s="68"/>
      <c r="BJ24" s="68"/>
      <c r="BL24" s="152">
        <v>1.5</v>
      </c>
      <c r="BM24" s="152">
        <v>2</v>
      </c>
      <c r="BN24" s="152">
        <v>2.5</v>
      </c>
      <c r="BO24" s="152">
        <v>3</v>
      </c>
      <c r="BP24" s="152">
        <v>4</v>
      </c>
      <c r="BQ24" s="152">
        <v>6</v>
      </c>
      <c r="BS24" s="223">
        <v>1</v>
      </c>
      <c r="BT24" s="223">
        <v>2</v>
      </c>
      <c r="BU24" s="223">
        <v>3</v>
      </c>
      <c r="BV24" s="223">
        <v>6</v>
      </c>
      <c r="BW24" s="223">
        <v>10</v>
      </c>
      <c r="BX24" s="223">
        <v>20</v>
      </c>
      <c r="BZ24" s="245">
        <v>0.3</v>
      </c>
      <c r="CA24" s="245">
        <v>0.4</v>
      </c>
      <c r="CB24" s="245">
        <v>0.6</v>
      </c>
      <c r="CC24" s="245">
        <v>1</v>
      </c>
      <c r="CD24" s="245">
        <v>1.75</v>
      </c>
      <c r="CE24" s="245">
        <v>3.5</v>
      </c>
      <c r="CG24" s="303">
        <v>1.2</v>
      </c>
      <c r="CH24" s="303">
        <v>1.6</v>
      </c>
      <c r="CI24" s="303">
        <v>2.4</v>
      </c>
      <c r="CJ24" s="303">
        <v>3.2</v>
      </c>
      <c r="CK24" s="303">
        <v>4.8</v>
      </c>
      <c r="CL24" s="303">
        <v>8.8000000000000007</v>
      </c>
      <c r="CN24" s="38">
        <v>1</v>
      </c>
      <c r="CO24" s="38">
        <v>1</v>
      </c>
      <c r="CP24" s="38">
        <v>1</v>
      </c>
      <c r="CQ24" s="38">
        <v>2</v>
      </c>
      <c r="CR24" s="38">
        <v>3</v>
      </c>
      <c r="CS24" s="38">
        <v>3</v>
      </c>
      <c r="CU24" s="593">
        <v>1</v>
      </c>
      <c r="CV24" s="593">
        <v>1.5</v>
      </c>
      <c r="CW24" s="593">
        <v>2</v>
      </c>
      <c r="CX24" s="593">
        <v>3</v>
      </c>
      <c r="CY24" s="593">
        <v>5</v>
      </c>
      <c r="CZ24" s="593">
        <v>8</v>
      </c>
      <c r="DB24" s="346">
        <v>2</v>
      </c>
      <c r="DC24" s="346">
        <v>2</v>
      </c>
      <c r="DD24" s="346">
        <v>4</v>
      </c>
      <c r="DE24" s="346">
        <v>6</v>
      </c>
      <c r="DF24" s="346">
        <v>8</v>
      </c>
      <c r="DG24" s="346">
        <v>10</v>
      </c>
      <c r="DI24" s="38">
        <v>2.25</v>
      </c>
      <c r="DJ24" s="38">
        <v>3.375</v>
      </c>
      <c r="DK24" s="38">
        <v>4.21875</v>
      </c>
      <c r="DL24" s="38">
        <v>6.328125</v>
      </c>
      <c r="DM24" s="38">
        <v>9.4921875</v>
      </c>
      <c r="DN24" s="38">
        <v>14.23828125</v>
      </c>
      <c r="DP24" s="401">
        <f t="shared" ref="DP24:DU24" si="13">MAX(DP10,DP17)</f>
        <v>1</v>
      </c>
      <c r="DQ24" s="401">
        <f t="shared" si="13"/>
        <v>1.75</v>
      </c>
      <c r="DR24" s="401">
        <f t="shared" si="13"/>
        <v>1.5</v>
      </c>
      <c r="DS24" s="401">
        <f t="shared" si="13"/>
        <v>3</v>
      </c>
      <c r="DT24" s="401">
        <f t="shared" si="13"/>
        <v>6</v>
      </c>
      <c r="DU24" s="401">
        <f t="shared" si="13"/>
        <v>12.5</v>
      </c>
      <c r="DW24" s="423">
        <v>1</v>
      </c>
      <c r="DX24" s="423">
        <v>2</v>
      </c>
      <c r="DY24" s="423">
        <v>3</v>
      </c>
      <c r="DZ24" s="423">
        <v>4</v>
      </c>
      <c r="EA24" s="423">
        <v>5</v>
      </c>
      <c r="EB24" s="423">
        <v>9</v>
      </c>
      <c r="ED24" s="462">
        <v>2</v>
      </c>
      <c r="EE24" s="462">
        <v>3</v>
      </c>
      <c r="EF24" s="462">
        <v>4</v>
      </c>
      <c r="EG24" s="462">
        <v>6</v>
      </c>
      <c r="EH24" s="462">
        <v>15</v>
      </c>
      <c r="EI24" s="462">
        <v>25</v>
      </c>
      <c r="EK24" s="598">
        <v>0.89999999999999991</v>
      </c>
      <c r="EL24" s="598">
        <v>1.5</v>
      </c>
      <c r="EM24" s="598">
        <v>2.25</v>
      </c>
      <c r="EN24" s="598">
        <v>3.75</v>
      </c>
      <c r="EO24" s="598">
        <v>5.25</v>
      </c>
      <c r="EP24" s="598">
        <v>6.75</v>
      </c>
      <c r="ER24" s="509">
        <v>0.75</v>
      </c>
      <c r="ES24" s="509">
        <v>1.5</v>
      </c>
      <c r="ET24" s="509">
        <v>2.5</v>
      </c>
      <c r="EU24" s="509">
        <v>3.5</v>
      </c>
      <c r="EV24" s="509">
        <v>6</v>
      </c>
      <c r="EW24" s="509">
        <v>8</v>
      </c>
      <c r="EY24" s="526">
        <v>1</v>
      </c>
      <c r="EZ24" s="526">
        <v>2</v>
      </c>
      <c r="FA24" s="526">
        <v>3</v>
      </c>
      <c r="FB24" s="526">
        <v>5</v>
      </c>
      <c r="FC24" s="526">
        <v>10</v>
      </c>
      <c r="FD24" s="526">
        <v>20</v>
      </c>
      <c r="FF24" s="57"/>
      <c r="FG24" s="57"/>
      <c r="FH24" s="57"/>
      <c r="FI24" s="57"/>
      <c r="FJ24" s="57"/>
      <c r="FK24" s="57"/>
      <c r="FL24" s="535"/>
      <c r="FM24" s="57"/>
      <c r="FN24" s="57"/>
      <c r="FO24" s="57"/>
      <c r="FP24" s="57"/>
      <c r="FQ24" s="57"/>
      <c r="FR24" s="57"/>
    </row>
    <row r="25" spans="1:174" ht="15" customHeight="1" x14ac:dyDescent="0.3">
      <c r="A25" s="637"/>
      <c r="B25" s="2">
        <v>2.5</v>
      </c>
      <c r="C25" s="2"/>
      <c r="D25" s="2"/>
      <c r="E25" s="2">
        <v>-2.5</v>
      </c>
      <c r="F25" s="2"/>
      <c r="G25" s="36"/>
      <c r="H25" s="25">
        <f t="shared" si="12"/>
        <v>1</v>
      </c>
      <c r="I25" s="25">
        <f t="shared" si="6"/>
        <v>2</v>
      </c>
      <c r="J25" s="25">
        <f t="shared" si="7"/>
        <v>3</v>
      </c>
      <c r="K25" s="25">
        <f t="shared" si="8"/>
        <v>4</v>
      </c>
      <c r="L25" s="25">
        <f t="shared" si="9"/>
        <v>7.5</v>
      </c>
      <c r="M25" s="25">
        <f t="shared" si="10"/>
        <v>10.4</v>
      </c>
      <c r="O25" s="58">
        <v>0.4</v>
      </c>
      <c r="P25" s="58">
        <v>0.6</v>
      </c>
      <c r="Q25" s="58">
        <v>1.2</v>
      </c>
      <c r="R25" s="58">
        <v>1.7</v>
      </c>
      <c r="S25" s="58">
        <v>2.2000000000000002</v>
      </c>
      <c r="T25" s="58">
        <v>4</v>
      </c>
      <c r="V25" s="158">
        <v>0.48750000000000004</v>
      </c>
      <c r="W25" s="158">
        <v>0.97500000000000009</v>
      </c>
      <c r="X25" s="158">
        <v>1.9500000000000002</v>
      </c>
      <c r="Y25" s="158">
        <v>2.4375</v>
      </c>
      <c r="Z25" s="158">
        <v>2.9250000000000003</v>
      </c>
      <c r="AA25" s="158">
        <v>3.9000000000000004</v>
      </c>
      <c r="AC25" s="37">
        <v>4</v>
      </c>
      <c r="AD25" s="37">
        <v>4</v>
      </c>
      <c r="AE25" s="37">
        <v>4</v>
      </c>
      <c r="AF25" s="37">
        <v>8</v>
      </c>
      <c r="AG25" s="37">
        <v>11</v>
      </c>
      <c r="AH25" s="37">
        <v>14</v>
      </c>
      <c r="AJ25" s="37">
        <v>2</v>
      </c>
      <c r="AK25" s="37">
        <v>4</v>
      </c>
      <c r="AL25" s="37">
        <v>6</v>
      </c>
      <c r="AM25" s="37">
        <v>12</v>
      </c>
      <c r="AN25" s="37">
        <v>21</v>
      </c>
      <c r="AO25" s="37">
        <v>36</v>
      </c>
      <c r="AQ25" s="37">
        <v>2</v>
      </c>
      <c r="AR25" s="37">
        <v>3</v>
      </c>
      <c r="AS25" s="37">
        <v>4</v>
      </c>
      <c r="AT25" s="37">
        <v>6</v>
      </c>
      <c r="AU25" s="37">
        <v>10</v>
      </c>
      <c r="AV25" s="37">
        <v>16</v>
      </c>
      <c r="AX25" s="37"/>
      <c r="AY25" s="37"/>
      <c r="AZ25" s="37"/>
      <c r="BA25" s="37"/>
      <c r="BB25" s="37"/>
      <c r="BC25" s="37"/>
      <c r="BE25" s="56"/>
      <c r="BF25" s="56"/>
      <c r="BG25" s="56"/>
      <c r="BH25" s="56"/>
      <c r="BI25" s="67"/>
      <c r="BJ25" s="67"/>
      <c r="BL25" s="151">
        <v>2</v>
      </c>
      <c r="BM25" s="151">
        <v>2.5</v>
      </c>
      <c r="BN25" s="151">
        <v>3</v>
      </c>
      <c r="BO25" s="151">
        <v>4</v>
      </c>
      <c r="BP25" s="151">
        <v>7</v>
      </c>
      <c r="BQ25" s="151">
        <v>10</v>
      </c>
      <c r="BS25" s="222">
        <v>1</v>
      </c>
      <c r="BT25" s="222">
        <v>2</v>
      </c>
      <c r="BU25" s="222">
        <v>3</v>
      </c>
      <c r="BV25" s="222">
        <v>6</v>
      </c>
      <c r="BW25" s="222">
        <v>10</v>
      </c>
      <c r="BX25" s="222">
        <v>20</v>
      </c>
      <c r="BZ25" s="244">
        <v>0.3</v>
      </c>
      <c r="CA25" s="244">
        <v>0.4</v>
      </c>
      <c r="CB25" s="244">
        <v>0.7</v>
      </c>
      <c r="CC25" s="244">
        <v>1</v>
      </c>
      <c r="CD25" s="244">
        <v>2</v>
      </c>
      <c r="CE25" s="244">
        <v>4</v>
      </c>
      <c r="CG25" s="302">
        <v>1.2</v>
      </c>
      <c r="CH25" s="302">
        <v>1.6</v>
      </c>
      <c r="CI25" s="302">
        <v>2.4</v>
      </c>
      <c r="CJ25" s="302">
        <v>4</v>
      </c>
      <c r="CK25" s="302">
        <v>6.4</v>
      </c>
      <c r="CL25" s="302">
        <v>10.4</v>
      </c>
      <c r="CN25" s="37">
        <v>1</v>
      </c>
      <c r="CO25" s="37">
        <v>1</v>
      </c>
      <c r="CP25" s="37">
        <v>1</v>
      </c>
      <c r="CQ25" s="37">
        <v>2</v>
      </c>
      <c r="CR25" s="37">
        <v>3</v>
      </c>
      <c r="CS25" s="37">
        <v>3</v>
      </c>
      <c r="CU25" s="592">
        <v>1</v>
      </c>
      <c r="CV25" s="592">
        <v>1.5</v>
      </c>
      <c r="CW25" s="592">
        <v>2</v>
      </c>
      <c r="CX25" s="592">
        <v>3</v>
      </c>
      <c r="CY25" s="592">
        <v>5</v>
      </c>
      <c r="CZ25" s="592">
        <v>8</v>
      </c>
      <c r="DB25" s="345">
        <v>2</v>
      </c>
      <c r="DC25" s="345">
        <v>2</v>
      </c>
      <c r="DD25" s="345">
        <v>4</v>
      </c>
      <c r="DE25" s="345">
        <v>6</v>
      </c>
      <c r="DF25" s="345">
        <v>8</v>
      </c>
      <c r="DG25" s="345">
        <v>10</v>
      </c>
      <c r="DI25" s="37">
        <v>3</v>
      </c>
      <c r="DJ25" s="37">
        <v>4.5</v>
      </c>
      <c r="DK25" s="37">
        <v>5.625</v>
      </c>
      <c r="DL25" s="37">
        <v>8.4375</v>
      </c>
      <c r="DM25" s="37">
        <v>12.65625</v>
      </c>
      <c r="DN25" s="37">
        <v>18.984375</v>
      </c>
      <c r="DP25" s="400">
        <f t="shared" ref="DP25:DU25" si="14">MAX(DP10,DP18)</f>
        <v>1.25</v>
      </c>
      <c r="DQ25" s="400">
        <f t="shared" si="14"/>
        <v>2</v>
      </c>
      <c r="DR25" s="400">
        <f t="shared" si="14"/>
        <v>4</v>
      </c>
      <c r="DS25" s="400">
        <f t="shared" si="14"/>
        <v>6</v>
      </c>
      <c r="DT25" s="400">
        <f t="shared" si="14"/>
        <v>8</v>
      </c>
      <c r="DU25" s="400">
        <f t="shared" si="14"/>
        <v>15</v>
      </c>
      <c r="DW25" s="422">
        <v>1</v>
      </c>
      <c r="DX25" s="422">
        <v>2</v>
      </c>
      <c r="DY25" s="422">
        <v>3</v>
      </c>
      <c r="DZ25" s="422">
        <v>4</v>
      </c>
      <c r="EA25" s="422">
        <v>6</v>
      </c>
      <c r="EB25" s="422">
        <v>12</v>
      </c>
      <c r="ED25" s="463">
        <v>2</v>
      </c>
      <c r="EE25" s="463">
        <v>3</v>
      </c>
      <c r="EF25" s="463">
        <v>4</v>
      </c>
      <c r="EG25" s="463">
        <v>6</v>
      </c>
      <c r="EH25" s="463">
        <v>15</v>
      </c>
      <c r="EI25" s="462">
        <v>25</v>
      </c>
      <c r="EK25" s="598">
        <v>0.75</v>
      </c>
      <c r="EL25" s="598">
        <v>1.5</v>
      </c>
      <c r="EM25" s="598">
        <v>2.25</v>
      </c>
      <c r="EN25" s="598">
        <v>3.75</v>
      </c>
      <c r="EO25" s="598">
        <v>5.25</v>
      </c>
      <c r="EP25" s="598">
        <v>6</v>
      </c>
      <c r="ER25" s="508">
        <v>1</v>
      </c>
      <c r="ES25" s="508">
        <v>2</v>
      </c>
      <c r="ET25" s="508">
        <v>3</v>
      </c>
      <c r="EU25" s="508">
        <v>4</v>
      </c>
      <c r="EV25" s="508">
        <v>7.5</v>
      </c>
      <c r="EW25" s="508">
        <v>9</v>
      </c>
      <c r="EY25" s="525">
        <v>1</v>
      </c>
      <c r="EZ25" s="525">
        <v>2</v>
      </c>
      <c r="FA25" s="525">
        <v>4</v>
      </c>
      <c r="FB25" s="525">
        <v>8</v>
      </c>
      <c r="FC25" s="525">
        <v>15</v>
      </c>
      <c r="FD25" s="525">
        <v>25</v>
      </c>
      <c r="FF25" s="56"/>
      <c r="FG25" s="56"/>
      <c r="FH25" s="56"/>
      <c r="FI25" s="56"/>
      <c r="FJ25" s="56"/>
      <c r="FK25" s="56"/>
      <c r="FL25" s="535"/>
      <c r="FM25" s="56"/>
      <c r="FN25" s="56"/>
      <c r="FO25" s="56"/>
      <c r="FP25" s="56"/>
      <c r="FQ25" s="56"/>
      <c r="FR25" s="56"/>
    </row>
    <row r="26" spans="1:174" ht="15" customHeight="1" x14ac:dyDescent="0.3">
      <c r="A26" s="637"/>
      <c r="B26" s="3">
        <v>2.5</v>
      </c>
      <c r="C26" s="3"/>
      <c r="D26" s="3"/>
      <c r="E26" s="3"/>
      <c r="F26" s="3">
        <v>-2.5</v>
      </c>
      <c r="G26" s="36"/>
      <c r="H26" s="26">
        <f t="shared" si="12"/>
        <v>1.5</v>
      </c>
      <c r="I26" s="26">
        <f t="shared" si="6"/>
        <v>2</v>
      </c>
      <c r="J26" s="26">
        <f t="shared" si="7"/>
        <v>3.75</v>
      </c>
      <c r="K26" s="26">
        <f t="shared" si="8"/>
        <v>6</v>
      </c>
      <c r="L26" s="26">
        <f t="shared" si="9"/>
        <v>9</v>
      </c>
      <c r="M26" s="26">
        <f t="shared" si="10"/>
        <v>12</v>
      </c>
      <c r="O26" s="59">
        <v>0.5</v>
      </c>
      <c r="P26" s="59">
        <v>1</v>
      </c>
      <c r="Q26" s="59">
        <v>1.5</v>
      </c>
      <c r="R26" s="59">
        <v>2.5</v>
      </c>
      <c r="S26" s="59">
        <v>5</v>
      </c>
      <c r="T26" s="59">
        <v>10</v>
      </c>
      <c r="V26" s="159">
        <v>0.609375</v>
      </c>
      <c r="W26" s="159">
        <v>1.21875</v>
      </c>
      <c r="X26" s="159">
        <v>2.4375</v>
      </c>
      <c r="Y26" s="159">
        <v>3.046875</v>
      </c>
      <c r="Z26" s="159">
        <v>3.65625</v>
      </c>
      <c r="AA26" s="159">
        <v>4.875</v>
      </c>
      <c r="AC26" s="38">
        <v>6</v>
      </c>
      <c r="AD26" s="38">
        <v>6</v>
      </c>
      <c r="AE26" s="38">
        <v>6</v>
      </c>
      <c r="AF26" s="38">
        <v>10</v>
      </c>
      <c r="AG26" s="38">
        <v>14</v>
      </c>
      <c r="AH26" s="38">
        <v>17</v>
      </c>
      <c r="AJ26" s="38">
        <v>5</v>
      </c>
      <c r="AK26" s="38">
        <v>7</v>
      </c>
      <c r="AL26" s="38">
        <v>15</v>
      </c>
      <c r="AM26" s="38">
        <v>21</v>
      </c>
      <c r="AN26" s="38">
        <v>30</v>
      </c>
      <c r="AO26" s="38">
        <v>50</v>
      </c>
      <c r="AQ26" s="38">
        <v>3</v>
      </c>
      <c r="AR26" s="38">
        <v>5</v>
      </c>
      <c r="AS26" s="38">
        <v>6</v>
      </c>
      <c r="AT26" s="38">
        <v>8</v>
      </c>
      <c r="AU26" s="38">
        <v>16</v>
      </c>
      <c r="AV26" s="38">
        <v>28</v>
      </c>
      <c r="AX26" s="38"/>
      <c r="AY26" s="38"/>
      <c r="AZ26" s="38"/>
      <c r="BA26" s="38"/>
      <c r="BB26" s="38"/>
      <c r="BC26" s="38"/>
      <c r="BE26" s="57"/>
      <c r="BF26" s="57"/>
      <c r="BG26" s="57"/>
      <c r="BH26" s="57"/>
      <c r="BI26" s="68"/>
      <c r="BJ26" s="68"/>
      <c r="BL26" s="152">
        <v>2</v>
      </c>
      <c r="BM26" s="152">
        <v>2.5</v>
      </c>
      <c r="BN26" s="152">
        <v>3</v>
      </c>
      <c r="BO26" s="152">
        <v>4</v>
      </c>
      <c r="BP26" s="152">
        <v>8</v>
      </c>
      <c r="BQ26" s="152">
        <v>11</v>
      </c>
      <c r="BS26" s="223">
        <v>1</v>
      </c>
      <c r="BT26" s="223">
        <v>2</v>
      </c>
      <c r="BU26" s="223">
        <v>3</v>
      </c>
      <c r="BV26" s="223">
        <v>6</v>
      </c>
      <c r="BW26" s="223">
        <v>10</v>
      </c>
      <c r="BX26" s="223">
        <v>20</v>
      </c>
      <c r="BZ26" s="245">
        <v>0.4</v>
      </c>
      <c r="CA26" s="245">
        <v>0.75</v>
      </c>
      <c r="CB26" s="245">
        <v>1</v>
      </c>
      <c r="CC26" s="245">
        <v>1.5</v>
      </c>
      <c r="CD26" s="245">
        <v>3</v>
      </c>
      <c r="CE26" s="245">
        <v>8</v>
      </c>
      <c r="CG26" s="303">
        <v>1.2</v>
      </c>
      <c r="CH26" s="303">
        <v>1.6</v>
      </c>
      <c r="CI26" s="303">
        <v>3.2</v>
      </c>
      <c r="CJ26" s="303">
        <v>6.4</v>
      </c>
      <c r="CK26" s="303">
        <v>9.6</v>
      </c>
      <c r="CL26" s="303">
        <v>13.6</v>
      </c>
      <c r="CN26" s="38">
        <v>1</v>
      </c>
      <c r="CO26" s="38">
        <v>1</v>
      </c>
      <c r="CP26" s="38">
        <v>1</v>
      </c>
      <c r="CQ26" s="38">
        <v>3</v>
      </c>
      <c r="CR26" s="38">
        <v>4</v>
      </c>
      <c r="CS26" s="38">
        <v>5</v>
      </c>
      <c r="CU26" s="593">
        <v>1</v>
      </c>
      <c r="CV26" s="593">
        <v>1.5</v>
      </c>
      <c r="CW26" s="593">
        <v>2</v>
      </c>
      <c r="CX26" s="593">
        <v>3</v>
      </c>
      <c r="CY26" s="593">
        <v>5</v>
      </c>
      <c r="CZ26" s="593">
        <v>8</v>
      </c>
      <c r="DB26" s="346">
        <v>2</v>
      </c>
      <c r="DC26" s="346">
        <v>2</v>
      </c>
      <c r="DD26" s="346">
        <v>4</v>
      </c>
      <c r="DE26" s="346">
        <v>6</v>
      </c>
      <c r="DF26" s="346">
        <v>8</v>
      </c>
      <c r="DG26" s="346">
        <v>10</v>
      </c>
      <c r="DI26" s="38">
        <v>3</v>
      </c>
      <c r="DJ26" s="38">
        <v>4.5</v>
      </c>
      <c r="DK26" s="38">
        <v>5.625</v>
      </c>
      <c r="DL26" s="38">
        <v>8.4375</v>
      </c>
      <c r="DM26" s="38">
        <v>12.65625</v>
      </c>
      <c r="DN26" s="38">
        <v>18.984375</v>
      </c>
      <c r="DP26" s="401">
        <f t="shared" ref="DP26:DU26" si="15">MAX(DP10,DP19)</f>
        <v>1.5</v>
      </c>
      <c r="DQ26" s="401">
        <f t="shared" si="15"/>
        <v>4</v>
      </c>
      <c r="DR26" s="401">
        <f t="shared" si="15"/>
        <v>5</v>
      </c>
      <c r="DS26" s="401">
        <f t="shared" si="15"/>
        <v>7</v>
      </c>
      <c r="DT26" s="401">
        <f t="shared" si="15"/>
        <v>10</v>
      </c>
      <c r="DU26" s="401">
        <f t="shared" si="15"/>
        <v>20</v>
      </c>
      <c r="DW26" s="423">
        <v>1</v>
      </c>
      <c r="DX26" s="423">
        <v>2</v>
      </c>
      <c r="DY26" s="423">
        <v>3</v>
      </c>
      <c r="DZ26" s="423">
        <v>4</v>
      </c>
      <c r="EA26" s="423">
        <v>6</v>
      </c>
      <c r="EB26" s="423">
        <v>12</v>
      </c>
      <c r="ED26" s="462">
        <v>3</v>
      </c>
      <c r="EE26" s="462">
        <v>4</v>
      </c>
      <c r="EF26" s="462">
        <v>5</v>
      </c>
      <c r="EG26" s="462">
        <v>8</v>
      </c>
      <c r="EH26" s="462">
        <v>18</v>
      </c>
      <c r="EI26" s="462">
        <v>30</v>
      </c>
      <c r="EK26" s="598">
        <v>2</v>
      </c>
      <c r="EL26" s="598">
        <v>3</v>
      </c>
      <c r="EM26" s="598">
        <v>4</v>
      </c>
      <c r="EN26" s="598">
        <v>6</v>
      </c>
      <c r="EO26" s="598">
        <v>9</v>
      </c>
      <c r="EP26" s="598">
        <v>11</v>
      </c>
      <c r="ER26" s="509">
        <v>1.5</v>
      </c>
      <c r="ES26" s="509">
        <v>2.5</v>
      </c>
      <c r="ET26" s="509">
        <v>3.75</v>
      </c>
      <c r="EU26" s="509">
        <v>5</v>
      </c>
      <c r="EV26" s="509">
        <v>8.5</v>
      </c>
      <c r="EW26" s="509">
        <v>10.5</v>
      </c>
      <c r="EY26" s="526">
        <v>1</v>
      </c>
      <c r="EZ26" s="526">
        <v>2</v>
      </c>
      <c r="FA26" s="526">
        <v>5</v>
      </c>
      <c r="FB26" s="526">
        <v>10</v>
      </c>
      <c r="FC26" s="526">
        <v>20</v>
      </c>
      <c r="FD26" s="526">
        <v>25</v>
      </c>
      <c r="FF26" s="57"/>
      <c r="FG26" s="57"/>
      <c r="FH26" s="57"/>
      <c r="FI26" s="57"/>
      <c r="FJ26" s="57"/>
      <c r="FK26" s="57"/>
      <c r="FL26" s="535"/>
      <c r="FM26" s="57"/>
      <c r="FN26" s="57"/>
      <c r="FO26" s="57"/>
      <c r="FP26" s="57"/>
      <c r="FQ26" s="57"/>
      <c r="FR26" s="57"/>
    </row>
    <row r="27" spans="1:174" ht="15" customHeight="1" x14ac:dyDescent="0.3">
      <c r="A27" s="637"/>
      <c r="B27" s="2"/>
      <c r="C27" s="2">
        <v>2.5</v>
      </c>
      <c r="D27" s="2">
        <v>-2.5</v>
      </c>
      <c r="E27" s="2"/>
      <c r="F27" s="2"/>
      <c r="G27" s="36"/>
      <c r="H27" s="25">
        <f t="shared" si="12"/>
        <v>1</v>
      </c>
      <c r="I27" s="25">
        <f t="shared" si="6"/>
        <v>2</v>
      </c>
      <c r="J27" s="25">
        <f t="shared" si="7"/>
        <v>3</v>
      </c>
      <c r="K27" s="25">
        <f t="shared" si="8"/>
        <v>4</v>
      </c>
      <c r="L27" s="25">
        <f t="shared" si="9"/>
        <v>6</v>
      </c>
      <c r="M27" s="25">
        <f t="shared" si="10"/>
        <v>10</v>
      </c>
      <c r="O27" s="58">
        <v>0.4</v>
      </c>
      <c r="P27" s="58">
        <v>0.6</v>
      </c>
      <c r="Q27" s="58">
        <v>1.2</v>
      </c>
      <c r="R27" s="58">
        <v>1.7</v>
      </c>
      <c r="S27" s="58">
        <v>2.2000000000000002</v>
      </c>
      <c r="T27" s="58">
        <v>4</v>
      </c>
      <c r="V27" s="158">
        <v>0.73125000000000007</v>
      </c>
      <c r="W27" s="158">
        <v>1.4625000000000001</v>
      </c>
      <c r="X27" s="158">
        <v>2.9250000000000003</v>
      </c>
      <c r="Y27" s="158">
        <v>3.65625</v>
      </c>
      <c r="Z27" s="158">
        <v>4.3875000000000002</v>
      </c>
      <c r="AA27" s="158">
        <v>5.8500000000000005</v>
      </c>
      <c r="AC27" s="37">
        <v>3</v>
      </c>
      <c r="AD27" s="37">
        <v>3</v>
      </c>
      <c r="AE27" s="37">
        <v>3</v>
      </c>
      <c r="AF27" s="37">
        <v>6</v>
      </c>
      <c r="AG27" s="37">
        <v>9</v>
      </c>
      <c r="AH27" s="37">
        <v>11</v>
      </c>
      <c r="AJ27" s="37">
        <v>2</v>
      </c>
      <c r="AK27" s="37">
        <v>4</v>
      </c>
      <c r="AL27" s="37">
        <v>5</v>
      </c>
      <c r="AM27" s="37">
        <v>8</v>
      </c>
      <c r="AN27" s="37">
        <v>15</v>
      </c>
      <c r="AO27" s="37">
        <v>30</v>
      </c>
      <c r="AQ27" s="37">
        <v>2</v>
      </c>
      <c r="AR27" s="37">
        <v>3</v>
      </c>
      <c r="AS27" s="37">
        <v>4</v>
      </c>
      <c r="AT27" s="37">
        <v>6</v>
      </c>
      <c r="AU27" s="37">
        <v>8</v>
      </c>
      <c r="AV27" s="37">
        <v>10</v>
      </c>
      <c r="AX27" s="37"/>
      <c r="AY27" s="37"/>
      <c r="AZ27" s="37"/>
      <c r="BA27" s="37"/>
      <c r="BB27" s="37"/>
      <c r="BC27" s="37"/>
      <c r="BE27" s="56"/>
      <c r="BF27" s="56"/>
      <c r="BG27" s="56"/>
      <c r="BH27" s="56"/>
      <c r="BI27" s="67"/>
      <c r="BJ27" s="67"/>
      <c r="BL27" s="151">
        <v>1</v>
      </c>
      <c r="BM27" s="151">
        <v>1.5</v>
      </c>
      <c r="BN27" s="151">
        <v>2</v>
      </c>
      <c r="BO27" s="151">
        <v>2.5</v>
      </c>
      <c r="BP27" s="151">
        <v>3</v>
      </c>
      <c r="BQ27" s="151">
        <v>5</v>
      </c>
      <c r="BS27" s="222">
        <v>1</v>
      </c>
      <c r="BT27" s="222">
        <v>2</v>
      </c>
      <c r="BU27" s="222">
        <v>3</v>
      </c>
      <c r="BV27" s="222">
        <v>6</v>
      </c>
      <c r="BW27" s="222">
        <v>10</v>
      </c>
      <c r="BX27" s="222">
        <v>20</v>
      </c>
      <c r="BZ27" s="244">
        <v>0.3</v>
      </c>
      <c r="CA27" s="244">
        <v>0.4</v>
      </c>
      <c r="CB27" s="244">
        <v>0.6</v>
      </c>
      <c r="CC27" s="244">
        <v>1</v>
      </c>
      <c r="CD27" s="244">
        <v>1.75</v>
      </c>
      <c r="CE27" s="244">
        <v>3.5</v>
      </c>
      <c r="CG27" s="302">
        <v>0.9</v>
      </c>
      <c r="CH27" s="302">
        <v>1.2</v>
      </c>
      <c r="CI27" s="302">
        <v>2</v>
      </c>
      <c r="CJ27" s="302">
        <v>2.8</v>
      </c>
      <c r="CK27" s="302">
        <v>4</v>
      </c>
      <c r="CL27" s="302">
        <v>8</v>
      </c>
      <c r="CN27" s="37">
        <v>1</v>
      </c>
      <c r="CO27" s="37">
        <v>1</v>
      </c>
      <c r="CP27" s="37">
        <v>1</v>
      </c>
      <c r="CQ27" s="37">
        <v>2</v>
      </c>
      <c r="CR27" s="37">
        <v>3</v>
      </c>
      <c r="CS27" s="37">
        <v>4</v>
      </c>
      <c r="CU27" s="592">
        <v>1</v>
      </c>
      <c r="CV27" s="592">
        <v>1.5</v>
      </c>
      <c r="CW27" s="592">
        <v>2</v>
      </c>
      <c r="CX27" s="592">
        <v>3</v>
      </c>
      <c r="CY27" s="592">
        <v>5</v>
      </c>
      <c r="CZ27" s="592">
        <v>8</v>
      </c>
      <c r="DB27" s="345">
        <v>2</v>
      </c>
      <c r="DC27" s="345">
        <v>2</v>
      </c>
      <c r="DD27" s="345">
        <v>4</v>
      </c>
      <c r="DE27" s="345">
        <v>6</v>
      </c>
      <c r="DF27" s="345">
        <v>8</v>
      </c>
      <c r="DG27" s="345">
        <v>10</v>
      </c>
      <c r="DI27" s="37">
        <v>3</v>
      </c>
      <c r="DJ27" s="37">
        <v>4.5</v>
      </c>
      <c r="DK27" s="37">
        <v>5.625</v>
      </c>
      <c r="DL27" s="37">
        <v>8.4375</v>
      </c>
      <c r="DM27" s="37">
        <v>12.65625</v>
      </c>
      <c r="DN27" s="37">
        <v>18.984375</v>
      </c>
      <c r="DP27" s="400">
        <f>MAX($J$11,DP17)</f>
        <v>3</v>
      </c>
      <c r="DQ27" s="400">
        <f t="shared" ref="DQ27:DU27" si="16">MAX($J$11,DQ17)</f>
        <v>3</v>
      </c>
      <c r="DR27" s="400">
        <f t="shared" si="16"/>
        <v>3</v>
      </c>
      <c r="DS27" s="400">
        <f t="shared" si="16"/>
        <v>3</v>
      </c>
      <c r="DT27" s="400">
        <f t="shared" si="16"/>
        <v>6</v>
      </c>
      <c r="DU27" s="400">
        <f t="shared" si="16"/>
        <v>12.5</v>
      </c>
      <c r="DW27" s="422">
        <v>1</v>
      </c>
      <c r="DX27" s="422">
        <v>2</v>
      </c>
      <c r="DY27" s="422">
        <v>3</v>
      </c>
      <c r="DZ27" s="422">
        <v>4</v>
      </c>
      <c r="EA27" s="422">
        <v>5</v>
      </c>
      <c r="EB27" s="422">
        <v>9</v>
      </c>
      <c r="ED27" s="462">
        <v>2</v>
      </c>
      <c r="EE27" s="462">
        <v>2</v>
      </c>
      <c r="EF27" s="462">
        <v>3</v>
      </c>
      <c r="EG27" s="462">
        <v>5</v>
      </c>
      <c r="EH27" s="462">
        <v>12</v>
      </c>
      <c r="EI27" s="462">
        <v>25</v>
      </c>
      <c r="EK27" s="598">
        <v>0.60000000000000009</v>
      </c>
      <c r="EL27" s="598">
        <v>0.89999999999999991</v>
      </c>
      <c r="EM27" s="598">
        <v>1.5</v>
      </c>
      <c r="EN27" s="598">
        <v>2.25</v>
      </c>
      <c r="EO27" s="598">
        <v>3.75</v>
      </c>
      <c r="EP27" s="598">
        <v>4.5</v>
      </c>
      <c r="ER27" s="508">
        <v>2</v>
      </c>
      <c r="ES27" s="508">
        <v>4</v>
      </c>
      <c r="ET27" s="508">
        <v>5</v>
      </c>
      <c r="EU27" s="508">
        <v>7.5</v>
      </c>
      <c r="EV27" s="508">
        <v>10</v>
      </c>
      <c r="EW27" s="508">
        <v>12.5</v>
      </c>
      <c r="EY27" s="525">
        <v>1</v>
      </c>
      <c r="EZ27" s="525">
        <v>2</v>
      </c>
      <c r="FA27" s="525">
        <v>3</v>
      </c>
      <c r="FB27" s="525">
        <v>5</v>
      </c>
      <c r="FC27" s="525">
        <v>10</v>
      </c>
      <c r="FD27" s="525">
        <v>20</v>
      </c>
      <c r="FF27" s="56"/>
      <c r="FG27" s="56"/>
      <c r="FH27" s="56"/>
      <c r="FI27" s="56"/>
      <c r="FJ27" s="56"/>
      <c r="FK27" s="56"/>
      <c r="FL27" s="535"/>
      <c r="FM27" s="56"/>
      <c r="FN27" s="56"/>
      <c r="FO27" s="56"/>
      <c r="FP27" s="56"/>
      <c r="FQ27" s="56"/>
      <c r="FR27" s="56"/>
    </row>
    <row r="28" spans="1:174" x14ac:dyDescent="0.3">
      <c r="A28" s="637"/>
      <c r="B28" s="3"/>
      <c r="C28" s="3">
        <v>2.5</v>
      </c>
      <c r="D28" s="3"/>
      <c r="E28" s="3">
        <v>-2.5</v>
      </c>
      <c r="F28" s="3"/>
      <c r="G28" s="36"/>
      <c r="H28" s="26">
        <f t="shared" si="12"/>
        <v>1</v>
      </c>
      <c r="I28" s="26">
        <f t="shared" si="6"/>
        <v>2</v>
      </c>
      <c r="J28" s="26">
        <f t="shared" si="7"/>
        <v>3</v>
      </c>
      <c r="K28" s="26">
        <f t="shared" si="8"/>
        <v>5</v>
      </c>
      <c r="L28" s="26">
        <f t="shared" si="9"/>
        <v>7</v>
      </c>
      <c r="M28" s="26">
        <f t="shared" si="10"/>
        <v>12</v>
      </c>
      <c r="O28" s="59">
        <v>0.4</v>
      </c>
      <c r="P28" s="59">
        <v>0.6</v>
      </c>
      <c r="Q28" s="59">
        <v>1.2</v>
      </c>
      <c r="R28" s="59">
        <v>1.7</v>
      </c>
      <c r="S28" s="59">
        <v>2.2000000000000002</v>
      </c>
      <c r="T28" s="59">
        <v>4</v>
      </c>
      <c r="V28" s="159">
        <v>0.32500000000000001</v>
      </c>
      <c r="W28" s="159">
        <v>0.65</v>
      </c>
      <c r="X28" s="159">
        <v>1.3</v>
      </c>
      <c r="Y28" s="159">
        <v>1.625</v>
      </c>
      <c r="Z28" s="159">
        <v>1.9500000000000002</v>
      </c>
      <c r="AA28" s="159">
        <v>2.6</v>
      </c>
      <c r="AC28" s="38">
        <v>5</v>
      </c>
      <c r="AD28" s="38">
        <v>5</v>
      </c>
      <c r="AE28" s="38">
        <v>5</v>
      </c>
      <c r="AF28" s="38">
        <v>9</v>
      </c>
      <c r="AG28" s="38">
        <v>13</v>
      </c>
      <c r="AH28" s="38">
        <v>15</v>
      </c>
      <c r="AJ28" s="38">
        <v>2</v>
      </c>
      <c r="AK28" s="38">
        <v>4</v>
      </c>
      <c r="AL28" s="38">
        <v>6</v>
      </c>
      <c r="AM28" s="38">
        <v>12</v>
      </c>
      <c r="AN28" s="38">
        <v>21</v>
      </c>
      <c r="AO28" s="38">
        <v>36</v>
      </c>
      <c r="AQ28" s="38">
        <v>2</v>
      </c>
      <c r="AR28" s="38">
        <v>3</v>
      </c>
      <c r="AS28" s="38">
        <v>4</v>
      </c>
      <c r="AT28" s="38">
        <v>6</v>
      </c>
      <c r="AU28" s="38">
        <v>10</v>
      </c>
      <c r="AV28" s="38">
        <v>16</v>
      </c>
      <c r="AX28" s="38"/>
      <c r="AY28" s="38"/>
      <c r="AZ28" s="38"/>
      <c r="BA28" s="38"/>
      <c r="BB28" s="38"/>
      <c r="BC28" s="38"/>
      <c r="BE28" s="57"/>
      <c r="BF28" s="57"/>
      <c r="BG28" s="57"/>
      <c r="BH28" s="57"/>
      <c r="BI28" s="68"/>
      <c r="BJ28" s="68"/>
      <c r="BL28" s="152">
        <v>1.5</v>
      </c>
      <c r="BM28" s="152">
        <v>2</v>
      </c>
      <c r="BN28" s="152">
        <v>2.5</v>
      </c>
      <c r="BO28" s="152">
        <v>3</v>
      </c>
      <c r="BP28" s="152">
        <v>4</v>
      </c>
      <c r="BQ28" s="152">
        <v>6</v>
      </c>
      <c r="BS28" s="223">
        <v>1</v>
      </c>
      <c r="BT28" s="223">
        <v>2</v>
      </c>
      <c r="BU28" s="223">
        <v>3</v>
      </c>
      <c r="BV28" s="223">
        <v>6</v>
      </c>
      <c r="BW28" s="223">
        <v>10</v>
      </c>
      <c r="BX28" s="223">
        <v>20</v>
      </c>
      <c r="BZ28" s="245">
        <v>0.2</v>
      </c>
      <c r="CA28" s="245">
        <v>0.4</v>
      </c>
      <c r="CB28" s="245">
        <v>0.7</v>
      </c>
      <c r="CC28" s="245">
        <v>1.1000000000000001</v>
      </c>
      <c r="CD28" s="245">
        <v>2</v>
      </c>
      <c r="CE28" s="245">
        <v>4</v>
      </c>
      <c r="CG28" s="303">
        <v>1.2</v>
      </c>
      <c r="CH28" s="303">
        <v>1.6</v>
      </c>
      <c r="CI28" s="303">
        <v>2.4</v>
      </c>
      <c r="CJ28" s="303">
        <v>3.2</v>
      </c>
      <c r="CK28" s="303">
        <v>5.6</v>
      </c>
      <c r="CL28" s="303">
        <v>9.6</v>
      </c>
      <c r="CN28" s="38">
        <v>1</v>
      </c>
      <c r="CO28" s="38">
        <v>1</v>
      </c>
      <c r="CP28" s="38">
        <v>2</v>
      </c>
      <c r="CQ28" s="38">
        <v>2</v>
      </c>
      <c r="CR28" s="38">
        <v>3</v>
      </c>
      <c r="CS28" s="38">
        <v>4</v>
      </c>
      <c r="CU28" s="593">
        <v>1</v>
      </c>
      <c r="CV28" s="593">
        <v>1.5</v>
      </c>
      <c r="CW28" s="593">
        <v>2</v>
      </c>
      <c r="CX28" s="593">
        <v>3</v>
      </c>
      <c r="CY28" s="593">
        <v>5</v>
      </c>
      <c r="CZ28" s="593">
        <v>8</v>
      </c>
      <c r="DB28" s="345">
        <v>2</v>
      </c>
      <c r="DC28" s="345">
        <v>2</v>
      </c>
      <c r="DD28" s="345">
        <v>4</v>
      </c>
      <c r="DE28" s="345">
        <v>6</v>
      </c>
      <c r="DF28" s="345">
        <v>8</v>
      </c>
      <c r="DG28" s="345">
        <v>10</v>
      </c>
      <c r="DI28" s="38">
        <v>2.25</v>
      </c>
      <c r="DJ28" s="38">
        <v>3.375</v>
      </c>
      <c r="DK28" s="38">
        <v>4.21875</v>
      </c>
      <c r="DL28" s="38">
        <v>6.328125</v>
      </c>
      <c r="DM28" s="38">
        <v>9.4921875</v>
      </c>
      <c r="DN28" s="38">
        <v>14.23828125</v>
      </c>
      <c r="DP28" s="401">
        <f t="shared" ref="DP28:DU28" si="17">MAX(DP11,DP18)</f>
        <v>1.25</v>
      </c>
      <c r="DQ28" s="401">
        <f t="shared" si="17"/>
        <v>2</v>
      </c>
      <c r="DR28" s="401">
        <f t="shared" si="17"/>
        <v>4</v>
      </c>
      <c r="DS28" s="401">
        <f t="shared" si="17"/>
        <v>6</v>
      </c>
      <c r="DT28" s="401">
        <f t="shared" si="17"/>
        <v>8</v>
      </c>
      <c r="DU28" s="401">
        <f t="shared" si="17"/>
        <v>15</v>
      </c>
      <c r="DW28" s="423">
        <v>1</v>
      </c>
      <c r="DX28" s="423">
        <v>2</v>
      </c>
      <c r="DY28" s="423">
        <v>3</v>
      </c>
      <c r="DZ28" s="423">
        <v>4</v>
      </c>
      <c r="EA28" s="423">
        <v>6</v>
      </c>
      <c r="EB28" s="423">
        <v>12</v>
      </c>
      <c r="ED28" s="463">
        <v>2</v>
      </c>
      <c r="EE28" s="463">
        <v>2</v>
      </c>
      <c r="EF28" s="463">
        <v>3</v>
      </c>
      <c r="EG28" s="463">
        <v>5</v>
      </c>
      <c r="EH28" s="463">
        <v>12</v>
      </c>
      <c r="EI28" s="463">
        <v>25</v>
      </c>
      <c r="EK28" s="598">
        <v>0.89999999999999991</v>
      </c>
      <c r="EL28" s="598">
        <v>1.5</v>
      </c>
      <c r="EM28" s="598">
        <v>2.25</v>
      </c>
      <c r="EN28" s="598">
        <v>3.75</v>
      </c>
      <c r="EO28" s="598">
        <v>5.25</v>
      </c>
      <c r="EP28" s="598">
        <v>6.75</v>
      </c>
      <c r="ER28" s="509">
        <v>1</v>
      </c>
      <c r="ES28" s="509">
        <v>2</v>
      </c>
      <c r="ET28" s="509">
        <v>3</v>
      </c>
      <c r="EU28" s="509">
        <v>5</v>
      </c>
      <c r="EV28" s="509">
        <v>7</v>
      </c>
      <c r="EW28" s="509">
        <v>12</v>
      </c>
      <c r="EY28" s="526">
        <v>1</v>
      </c>
      <c r="EZ28" s="526">
        <v>2</v>
      </c>
      <c r="FA28" s="526">
        <v>4</v>
      </c>
      <c r="FB28" s="526">
        <v>8</v>
      </c>
      <c r="FC28" s="526">
        <v>15</v>
      </c>
      <c r="FD28" s="526">
        <v>20</v>
      </c>
      <c r="FF28" s="57"/>
      <c r="FG28" s="57"/>
      <c r="FH28" s="57"/>
      <c r="FI28" s="57"/>
      <c r="FJ28" s="57"/>
      <c r="FK28" s="57"/>
      <c r="FL28" s="535"/>
      <c r="FM28" s="57"/>
      <c r="FN28" s="57"/>
      <c r="FO28" s="57"/>
      <c r="FP28" s="57"/>
      <c r="FQ28" s="57"/>
      <c r="FR28" s="57"/>
    </row>
    <row r="29" spans="1:174" x14ac:dyDescent="0.3">
      <c r="A29" s="637"/>
      <c r="B29" s="2"/>
      <c r="C29" s="2">
        <v>2.5</v>
      </c>
      <c r="D29" s="2"/>
      <c r="E29" s="2"/>
      <c r="F29" s="2">
        <v>-2.5</v>
      </c>
      <c r="G29" s="36"/>
      <c r="H29" s="25">
        <f t="shared" si="12"/>
        <v>1.5</v>
      </c>
      <c r="I29" s="25">
        <f t="shared" si="6"/>
        <v>2</v>
      </c>
      <c r="J29" s="25">
        <f t="shared" si="7"/>
        <v>3.2</v>
      </c>
      <c r="K29" s="25">
        <f t="shared" si="8"/>
        <v>6</v>
      </c>
      <c r="L29" s="25">
        <f t="shared" si="9"/>
        <v>8</v>
      </c>
      <c r="M29" s="25">
        <f t="shared" si="10"/>
        <v>12</v>
      </c>
      <c r="O29" s="58">
        <v>0.5</v>
      </c>
      <c r="P29" s="58">
        <v>1</v>
      </c>
      <c r="Q29" s="58">
        <v>1.5</v>
      </c>
      <c r="R29" s="58">
        <v>2.5</v>
      </c>
      <c r="S29" s="58">
        <v>5</v>
      </c>
      <c r="T29" s="58">
        <v>10</v>
      </c>
      <c r="V29" s="158">
        <v>0.40625</v>
      </c>
      <c r="W29" s="158">
        <v>0.8125</v>
      </c>
      <c r="X29" s="158">
        <v>1.625</v>
      </c>
      <c r="Y29" s="158">
        <v>2.03125</v>
      </c>
      <c r="Z29" s="158">
        <v>2.4375</v>
      </c>
      <c r="AA29" s="158">
        <v>3.25</v>
      </c>
      <c r="AC29" s="37">
        <v>6</v>
      </c>
      <c r="AD29" s="37">
        <v>6</v>
      </c>
      <c r="AE29" s="37">
        <v>6</v>
      </c>
      <c r="AF29" s="37">
        <v>10</v>
      </c>
      <c r="AG29" s="37">
        <v>14</v>
      </c>
      <c r="AH29" s="37">
        <v>17</v>
      </c>
      <c r="AJ29" s="37">
        <v>5</v>
      </c>
      <c r="AK29" s="37">
        <v>7</v>
      </c>
      <c r="AL29" s="37">
        <v>15</v>
      </c>
      <c r="AM29" s="37">
        <v>21</v>
      </c>
      <c r="AN29" s="37">
        <v>30</v>
      </c>
      <c r="AO29" s="37">
        <v>50</v>
      </c>
      <c r="AQ29" s="37">
        <v>3</v>
      </c>
      <c r="AR29" s="37">
        <v>5</v>
      </c>
      <c r="AS29" s="37">
        <v>6</v>
      </c>
      <c r="AT29" s="37">
        <v>8</v>
      </c>
      <c r="AU29" s="37">
        <v>16</v>
      </c>
      <c r="AV29" s="37">
        <v>28</v>
      </c>
      <c r="AX29" s="37"/>
      <c r="AY29" s="37"/>
      <c r="AZ29" s="37"/>
      <c r="BA29" s="37"/>
      <c r="BB29" s="37"/>
      <c r="BC29" s="37"/>
      <c r="BE29" s="56"/>
      <c r="BF29" s="56"/>
      <c r="BG29" s="56"/>
      <c r="BH29" s="56"/>
      <c r="BI29" s="67"/>
      <c r="BJ29" s="67"/>
      <c r="BL29" s="152">
        <v>2</v>
      </c>
      <c r="BM29" s="152">
        <v>2.5</v>
      </c>
      <c r="BN29" s="152">
        <v>3</v>
      </c>
      <c r="BO29" s="152">
        <v>4</v>
      </c>
      <c r="BP29" s="152">
        <v>8</v>
      </c>
      <c r="BQ29" s="152">
        <v>11</v>
      </c>
      <c r="BS29" s="222">
        <v>1</v>
      </c>
      <c r="BT29" s="222">
        <v>2</v>
      </c>
      <c r="BU29" s="222">
        <v>3</v>
      </c>
      <c r="BV29" s="222">
        <v>6</v>
      </c>
      <c r="BW29" s="222">
        <v>10</v>
      </c>
      <c r="BX29" s="222">
        <v>20</v>
      </c>
      <c r="BZ29" s="244">
        <v>0.4</v>
      </c>
      <c r="CA29" s="244">
        <v>0.75</v>
      </c>
      <c r="CB29" s="244">
        <v>1</v>
      </c>
      <c r="CC29" s="244">
        <v>1.5</v>
      </c>
      <c r="CD29" s="244">
        <v>3</v>
      </c>
      <c r="CE29" s="244">
        <v>8</v>
      </c>
      <c r="CG29" s="302">
        <v>1.5</v>
      </c>
      <c r="CH29" s="302">
        <v>2</v>
      </c>
      <c r="CI29" s="302">
        <v>3.2</v>
      </c>
      <c r="CJ29" s="302">
        <v>4.4000000000000004</v>
      </c>
      <c r="CK29" s="302">
        <v>8</v>
      </c>
      <c r="CL29" s="302">
        <v>11.999999999999998</v>
      </c>
      <c r="CN29" s="37">
        <v>1</v>
      </c>
      <c r="CO29" s="37">
        <v>1</v>
      </c>
      <c r="CP29" s="37">
        <v>2</v>
      </c>
      <c r="CQ29" s="37">
        <v>3</v>
      </c>
      <c r="CR29" s="37">
        <v>4</v>
      </c>
      <c r="CS29" s="37">
        <v>5</v>
      </c>
      <c r="CU29" s="592">
        <v>1</v>
      </c>
      <c r="CV29" s="592">
        <v>1.5</v>
      </c>
      <c r="CW29" s="592">
        <v>2</v>
      </c>
      <c r="CX29" s="592">
        <v>3</v>
      </c>
      <c r="CY29" s="592">
        <v>5</v>
      </c>
      <c r="CZ29" s="592">
        <v>8</v>
      </c>
      <c r="DB29" s="345">
        <v>2</v>
      </c>
      <c r="DC29" s="345">
        <v>2</v>
      </c>
      <c r="DD29" s="345">
        <v>4</v>
      </c>
      <c r="DE29" s="345">
        <v>6</v>
      </c>
      <c r="DF29" s="345">
        <v>8</v>
      </c>
      <c r="DG29" s="345">
        <v>10</v>
      </c>
      <c r="DI29" s="37">
        <v>3</v>
      </c>
      <c r="DJ29" s="37">
        <v>4.5</v>
      </c>
      <c r="DK29" s="37">
        <v>5.625</v>
      </c>
      <c r="DL29" s="37">
        <v>8.4375</v>
      </c>
      <c r="DM29" s="37">
        <v>12.65625</v>
      </c>
      <c r="DN29" s="37">
        <v>18.984375</v>
      </c>
      <c r="DP29" s="400">
        <f t="shared" ref="DP29:DU29" si="18">MAX(DP11,DP19)</f>
        <v>1.5</v>
      </c>
      <c r="DQ29" s="400">
        <f t="shared" si="18"/>
        <v>4</v>
      </c>
      <c r="DR29" s="400">
        <f t="shared" si="18"/>
        <v>5</v>
      </c>
      <c r="DS29" s="400">
        <f t="shared" si="18"/>
        <v>7</v>
      </c>
      <c r="DT29" s="400">
        <f t="shared" si="18"/>
        <v>10</v>
      </c>
      <c r="DU29" s="400">
        <f t="shared" si="18"/>
        <v>20</v>
      </c>
      <c r="DW29" s="422">
        <v>1</v>
      </c>
      <c r="DX29" s="422">
        <v>2</v>
      </c>
      <c r="DY29" s="422">
        <v>3</v>
      </c>
      <c r="DZ29" s="422">
        <v>4</v>
      </c>
      <c r="EA29" s="422">
        <v>6</v>
      </c>
      <c r="EB29" s="422">
        <v>12</v>
      </c>
      <c r="ED29" s="463">
        <v>3</v>
      </c>
      <c r="EE29" s="463">
        <v>4</v>
      </c>
      <c r="EF29" s="463">
        <v>5</v>
      </c>
      <c r="EG29" s="463">
        <v>10</v>
      </c>
      <c r="EH29" s="463">
        <v>18</v>
      </c>
      <c r="EI29" s="463">
        <v>30</v>
      </c>
      <c r="EK29" s="598">
        <v>1</v>
      </c>
      <c r="EL29" s="598">
        <v>2</v>
      </c>
      <c r="EM29" s="598">
        <v>3</v>
      </c>
      <c r="EN29" s="598">
        <v>5</v>
      </c>
      <c r="EO29" s="598">
        <v>7</v>
      </c>
      <c r="EP29" s="598">
        <v>8</v>
      </c>
      <c r="ER29" s="508">
        <v>2</v>
      </c>
      <c r="ES29" s="508">
        <v>2.5</v>
      </c>
      <c r="ET29" s="508">
        <v>4</v>
      </c>
      <c r="EU29" s="508">
        <v>6</v>
      </c>
      <c r="EV29" s="508">
        <v>7.5</v>
      </c>
      <c r="EW29" s="508">
        <v>15</v>
      </c>
      <c r="EY29" s="525">
        <v>1</v>
      </c>
      <c r="EZ29" s="525">
        <v>2</v>
      </c>
      <c r="FA29" s="525">
        <v>5</v>
      </c>
      <c r="FB29" s="525">
        <v>10</v>
      </c>
      <c r="FC29" s="525">
        <v>20</v>
      </c>
      <c r="FD29" s="525">
        <v>25</v>
      </c>
      <c r="FF29" s="56"/>
      <c r="FG29" s="56"/>
      <c r="FH29" s="56"/>
      <c r="FI29" s="56"/>
      <c r="FJ29" s="56"/>
      <c r="FK29" s="56"/>
      <c r="FL29" s="535"/>
      <c r="FM29" s="56"/>
      <c r="FN29" s="56"/>
      <c r="FO29" s="56"/>
      <c r="FP29" s="56"/>
      <c r="FQ29" s="56"/>
      <c r="FR29" s="56"/>
    </row>
    <row r="30" spans="1:174" x14ac:dyDescent="0.3">
      <c r="A30" s="637"/>
      <c r="B30" s="3"/>
      <c r="C30" s="3"/>
      <c r="D30" s="3">
        <v>2.5</v>
      </c>
      <c r="E30" s="3">
        <v>-2.5</v>
      </c>
      <c r="F30" s="3"/>
      <c r="G30" s="36"/>
      <c r="H30" s="26">
        <f t="shared" si="12"/>
        <v>1</v>
      </c>
      <c r="I30" s="26">
        <f t="shared" si="6"/>
        <v>2</v>
      </c>
      <c r="J30" s="26">
        <f t="shared" si="7"/>
        <v>3</v>
      </c>
      <c r="K30" s="26">
        <f t="shared" si="8"/>
        <v>4</v>
      </c>
      <c r="L30" s="26">
        <f t="shared" si="9"/>
        <v>7.5</v>
      </c>
      <c r="M30" s="26">
        <f t="shared" si="10"/>
        <v>9</v>
      </c>
      <c r="O30" s="59">
        <v>0.4</v>
      </c>
      <c r="P30" s="59">
        <v>0.6</v>
      </c>
      <c r="Q30" s="59">
        <v>1.2</v>
      </c>
      <c r="R30" s="59">
        <v>1.7</v>
      </c>
      <c r="S30" s="59">
        <v>2.2000000000000002</v>
      </c>
      <c r="T30" s="59">
        <v>4</v>
      </c>
      <c r="V30" s="159">
        <v>0.48750000000000004</v>
      </c>
      <c r="W30" s="159">
        <v>0.97500000000000009</v>
      </c>
      <c r="X30" s="159">
        <v>1.9500000000000002</v>
      </c>
      <c r="Y30" s="159">
        <v>2.4375</v>
      </c>
      <c r="Z30" s="159">
        <v>2.9250000000000003</v>
      </c>
      <c r="AA30" s="159">
        <v>3.9000000000000004</v>
      </c>
      <c r="AC30" s="38">
        <v>4</v>
      </c>
      <c r="AD30" s="38">
        <v>4</v>
      </c>
      <c r="AE30" s="38">
        <v>4</v>
      </c>
      <c r="AF30" s="38">
        <v>8</v>
      </c>
      <c r="AG30" s="38">
        <v>11</v>
      </c>
      <c r="AH30" s="38">
        <v>14</v>
      </c>
      <c r="AJ30" s="38">
        <v>2</v>
      </c>
      <c r="AK30" s="38">
        <v>4</v>
      </c>
      <c r="AL30" s="38">
        <v>5</v>
      </c>
      <c r="AM30" s="38">
        <v>8</v>
      </c>
      <c r="AN30" s="38">
        <v>15</v>
      </c>
      <c r="AO30" s="38">
        <v>30</v>
      </c>
      <c r="AQ30" s="38">
        <v>2</v>
      </c>
      <c r="AR30" s="38">
        <v>3</v>
      </c>
      <c r="AS30" s="38">
        <v>4</v>
      </c>
      <c r="AT30" s="38">
        <v>6</v>
      </c>
      <c r="AU30" s="38">
        <v>8</v>
      </c>
      <c r="AV30" s="38">
        <v>10</v>
      </c>
      <c r="AX30" s="38"/>
      <c r="AY30" s="38"/>
      <c r="AZ30" s="38"/>
      <c r="BA30" s="38"/>
      <c r="BB30" s="38"/>
      <c r="BC30" s="38"/>
      <c r="BE30" s="57"/>
      <c r="BF30" s="57"/>
      <c r="BG30" s="57"/>
      <c r="BH30" s="57"/>
      <c r="BI30" s="68"/>
      <c r="BJ30" s="68"/>
      <c r="BL30" s="151">
        <v>1</v>
      </c>
      <c r="BM30" s="151">
        <v>1.5</v>
      </c>
      <c r="BN30" s="151">
        <v>2</v>
      </c>
      <c r="BO30" s="151">
        <v>2.5</v>
      </c>
      <c r="BP30" s="151">
        <v>3</v>
      </c>
      <c r="BQ30" s="151">
        <v>5</v>
      </c>
      <c r="BS30" s="223">
        <v>1</v>
      </c>
      <c r="BT30" s="223">
        <v>2</v>
      </c>
      <c r="BU30" s="223">
        <v>3</v>
      </c>
      <c r="BV30" s="223">
        <v>6</v>
      </c>
      <c r="BW30" s="223">
        <v>10</v>
      </c>
      <c r="BX30" s="223">
        <v>20</v>
      </c>
      <c r="BZ30" s="245">
        <v>0.3</v>
      </c>
      <c r="CA30" s="245">
        <v>0.4</v>
      </c>
      <c r="CB30" s="245">
        <v>0.6</v>
      </c>
      <c r="CC30" s="245">
        <v>0.9</v>
      </c>
      <c r="CD30" s="245">
        <v>1.5</v>
      </c>
      <c r="CE30" s="245">
        <v>3</v>
      </c>
      <c r="CG30" s="303">
        <v>0.9</v>
      </c>
      <c r="CH30" s="303">
        <v>1.2</v>
      </c>
      <c r="CI30" s="303">
        <v>2</v>
      </c>
      <c r="CJ30" s="303">
        <v>2.8</v>
      </c>
      <c r="CK30" s="303">
        <v>4.8</v>
      </c>
      <c r="CL30" s="303">
        <v>8.8000000000000007</v>
      </c>
      <c r="CN30" s="38">
        <v>1</v>
      </c>
      <c r="CO30" s="38">
        <v>1</v>
      </c>
      <c r="CP30" s="38">
        <v>2</v>
      </c>
      <c r="CQ30" s="38">
        <v>2</v>
      </c>
      <c r="CR30" s="38">
        <v>3</v>
      </c>
      <c r="CS30" s="38">
        <v>4</v>
      </c>
      <c r="CU30" s="593">
        <v>1</v>
      </c>
      <c r="CV30" s="593">
        <v>1.5</v>
      </c>
      <c r="CW30" s="593">
        <v>2</v>
      </c>
      <c r="CX30" s="593">
        <v>3</v>
      </c>
      <c r="CY30" s="593">
        <v>5</v>
      </c>
      <c r="CZ30" s="593">
        <v>8</v>
      </c>
      <c r="DB30" s="346">
        <v>2</v>
      </c>
      <c r="DC30" s="346">
        <v>2</v>
      </c>
      <c r="DD30" s="346">
        <v>4</v>
      </c>
      <c r="DE30" s="346">
        <v>6</v>
      </c>
      <c r="DF30" s="346">
        <v>8</v>
      </c>
      <c r="DG30" s="346">
        <v>10</v>
      </c>
      <c r="DI30" s="38">
        <v>2.25</v>
      </c>
      <c r="DJ30" s="38">
        <v>3.375</v>
      </c>
      <c r="DK30" s="38">
        <v>4.21875</v>
      </c>
      <c r="DL30" s="38">
        <v>6.328125</v>
      </c>
      <c r="DM30" s="38">
        <v>9.4921875</v>
      </c>
      <c r="DN30" s="38">
        <v>14.23828125</v>
      </c>
      <c r="DP30" s="401">
        <f t="shared" ref="DP30:DU30" si="19">MAX(DP12,DP18)</f>
        <v>1.25</v>
      </c>
      <c r="DQ30" s="401">
        <f t="shared" si="19"/>
        <v>2</v>
      </c>
      <c r="DR30" s="401">
        <f t="shared" si="19"/>
        <v>4</v>
      </c>
      <c r="DS30" s="401">
        <f t="shared" si="19"/>
        <v>6</v>
      </c>
      <c r="DT30" s="401">
        <f t="shared" si="19"/>
        <v>8</v>
      </c>
      <c r="DU30" s="401">
        <f t="shared" si="19"/>
        <v>15</v>
      </c>
      <c r="DW30" s="423">
        <v>1</v>
      </c>
      <c r="DX30" s="423">
        <v>2</v>
      </c>
      <c r="DY30" s="423">
        <v>3</v>
      </c>
      <c r="DZ30" s="423">
        <v>4</v>
      </c>
      <c r="EA30" s="423">
        <v>5</v>
      </c>
      <c r="EB30" s="423">
        <v>9</v>
      </c>
      <c r="ED30" s="463">
        <v>2</v>
      </c>
      <c r="EE30" s="463">
        <v>2</v>
      </c>
      <c r="EF30" s="463">
        <v>3</v>
      </c>
      <c r="EG30" s="463">
        <v>5</v>
      </c>
      <c r="EH30" s="463">
        <v>10</v>
      </c>
      <c r="EI30" s="463">
        <v>20</v>
      </c>
      <c r="EK30" s="598">
        <v>0.60000000000000009</v>
      </c>
      <c r="EL30" s="598">
        <v>0.89999999999999991</v>
      </c>
      <c r="EM30" s="598">
        <v>1.5</v>
      </c>
      <c r="EN30" s="598">
        <v>2.25</v>
      </c>
      <c r="EO30" s="598">
        <v>3.75</v>
      </c>
      <c r="EP30" s="598">
        <v>4.5</v>
      </c>
      <c r="ER30" s="509">
        <v>1</v>
      </c>
      <c r="ES30" s="509">
        <v>2</v>
      </c>
      <c r="ET30" s="509">
        <v>3</v>
      </c>
      <c r="EU30" s="509">
        <v>4</v>
      </c>
      <c r="EV30" s="509">
        <v>7.5</v>
      </c>
      <c r="EW30" s="509">
        <v>9</v>
      </c>
      <c r="EY30" s="526">
        <v>1</v>
      </c>
      <c r="EZ30" s="526">
        <v>2</v>
      </c>
      <c r="FA30" s="526">
        <v>3</v>
      </c>
      <c r="FB30" s="526">
        <v>5</v>
      </c>
      <c r="FC30" s="526">
        <v>10</v>
      </c>
      <c r="FD30" s="526">
        <v>20</v>
      </c>
      <c r="FF30" s="57"/>
      <c r="FG30" s="57"/>
      <c r="FH30" s="57"/>
      <c r="FI30" s="57"/>
      <c r="FJ30" s="57"/>
      <c r="FK30" s="57"/>
      <c r="FL30" s="535"/>
      <c r="FM30" s="57"/>
      <c r="FN30" s="57"/>
      <c r="FO30" s="57"/>
      <c r="FP30" s="57"/>
      <c r="FQ30" s="57"/>
      <c r="FR30" s="57"/>
    </row>
    <row r="31" spans="1:174" x14ac:dyDescent="0.3">
      <c r="A31" s="637"/>
      <c r="B31" s="2"/>
      <c r="C31" s="2"/>
      <c r="D31" s="2">
        <v>2.5</v>
      </c>
      <c r="E31" s="2"/>
      <c r="F31" s="2">
        <v>-2.5</v>
      </c>
      <c r="G31" s="36"/>
      <c r="H31" s="25">
        <f t="shared" si="12"/>
        <v>1.2</v>
      </c>
      <c r="I31" s="25">
        <f t="shared" si="6"/>
        <v>2</v>
      </c>
      <c r="J31" s="25">
        <f t="shared" si="7"/>
        <v>3.2</v>
      </c>
      <c r="K31" s="25">
        <f t="shared" si="8"/>
        <v>6</v>
      </c>
      <c r="L31" s="25">
        <f t="shared" si="9"/>
        <v>8</v>
      </c>
      <c r="M31" s="25">
        <f t="shared" si="10"/>
        <v>12</v>
      </c>
      <c r="O31" s="58">
        <v>0.5</v>
      </c>
      <c r="P31" s="58">
        <v>1</v>
      </c>
      <c r="Q31" s="58">
        <v>1.5</v>
      </c>
      <c r="R31" s="58">
        <v>2.5</v>
      </c>
      <c r="S31" s="58">
        <v>5</v>
      </c>
      <c r="T31" s="58">
        <v>10</v>
      </c>
      <c r="V31" s="158">
        <v>0.609375</v>
      </c>
      <c r="W31" s="158">
        <v>1.21875</v>
      </c>
      <c r="X31" s="158">
        <v>2.4375</v>
      </c>
      <c r="Y31" s="158">
        <v>3.046875</v>
      </c>
      <c r="Z31" s="158">
        <v>3.65625</v>
      </c>
      <c r="AA31" s="158">
        <v>4.875</v>
      </c>
      <c r="AC31" s="37">
        <v>5</v>
      </c>
      <c r="AD31" s="37">
        <v>5</v>
      </c>
      <c r="AE31" s="37">
        <v>5</v>
      </c>
      <c r="AF31" s="37">
        <v>9</v>
      </c>
      <c r="AG31" s="37">
        <v>13</v>
      </c>
      <c r="AH31" s="37">
        <v>15</v>
      </c>
      <c r="AJ31" s="37">
        <v>5</v>
      </c>
      <c r="AK31" s="37">
        <v>7</v>
      </c>
      <c r="AL31" s="37">
        <v>15</v>
      </c>
      <c r="AM31" s="37">
        <v>21</v>
      </c>
      <c r="AN31" s="37">
        <v>30</v>
      </c>
      <c r="AO31" s="37">
        <v>50</v>
      </c>
      <c r="AQ31" s="37">
        <v>2</v>
      </c>
      <c r="AR31" s="37">
        <v>4</v>
      </c>
      <c r="AS31" s="37">
        <v>5</v>
      </c>
      <c r="AT31" s="37">
        <v>7</v>
      </c>
      <c r="AU31" s="37">
        <v>13</v>
      </c>
      <c r="AV31" s="37">
        <v>22</v>
      </c>
      <c r="AX31" s="37"/>
      <c r="AY31" s="37"/>
      <c r="AZ31" s="37"/>
      <c r="BA31" s="37"/>
      <c r="BB31" s="37"/>
      <c r="BC31" s="37"/>
      <c r="BE31" s="56"/>
      <c r="BF31" s="56"/>
      <c r="BG31" s="56"/>
      <c r="BH31" s="56"/>
      <c r="BI31" s="67"/>
      <c r="BJ31" s="67"/>
      <c r="BL31" s="152">
        <v>1.5</v>
      </c>
      <c r="BM31" s="152">
        <v>2</v>
      </c>
      <c r="BN31" s="152">
        <v>2.5</v>
      </c>
      <c r="BO31" s="152">
        <v>3</v>
      </c>
      <c r="BP31" s="152">
        <v>4</v>
      </c>
      <c r="BQ31" s="152">
        <v>6</v>
      </c>
      <c r="BS31" s="222">
        <v>1</v>
      </c>
      <c r="BT31" s="222">
        <v>2</v>
      </c>
      <c r="BU31" s="222">
        <v>3</v>
      </c>
      <c r="BV31" s="222">
        <v>6</v>
      </c>
      <c r="BW31" s="222">
        <v>10</v>
      </c>
      <c r="BX31" s="222">
        <v>20</v>
      </c>
      <c r="BZ31" s="244">
        <v>0.3</v>
      </c>
      <c r="CA31" s="244">
        <v>0.6</v>
      </c>
      <c r="CB31" s="244">
        <v>0.9</v>
      </c>
      <c r="CC31" s="244">
        <v>1.3</v>
      </c>
      <c r="CD31" s="244">
        <v>2.5</v>
      </c>
      <c r="CE31" s="244">
        <v>6</v>
      </c>
      <c r="CG31" s="302">
        <v>1.2</v>
      </c>
      <c r="CH31" s="302">
        <v>1.6</v>
      </c>
      <c r="CI31" s="302">
        <v>3.2</v>
      </c>
      <c r="CJ31" s="302">
        <v>4</v>
      </c>
      <c r="CK31" s="302">
        <v>7.2</v>
      </c>
      <c r="CL31" s="302">
        <v>11.2</v>
      </c>
      <c r="CN31" s="37">
        <v>1</v>
      </c>
      <c r="CO31" s="37">
        <v>2</v>
      </c>
      <c r="CP31" s="37">
        <v>3</v>
      </c>
      <c r="CQ31" s="37">
        <v>3</v>
      </c>
      <c r="CR31" s="37">
        <v>4</v>
      </c>
      <c r="CS31" s="37">
        <v>5</v>
      </c>
      <c r="CU31" s="592">
        <v>1</v>
      </c>
      <c r="CV31" s="592">
        <v>1.5</v>
      </c>
      <c r="CW31" s="592">
        <v>2</v>
      </c>
      <c r="CX31" s="592">
        <v>3</v>
      </c>
      <c r="CY31" s="592">
        <v>5</v>
      </c>
      <c r="CZ31" s="592">
        <v>8</v>
      </c>
      <c r="DB31" s="345">
        <v>2</v>
      </c>
      <c r="DC31" s="345">
        <v>2</v>
      </c>
      <c r="DD31" s="345">
        <v>4</v>
      </c>
      <c r="DE31" s="345">
        <v>6</v>
      </c>
      <c r="DF31" s="345">
        <v>8</v>
      </c>
      <c r="DG31" s="345">
        <v>10</v>
      </c>
      <c r="DI31" s="37">
        <v>3</v>
      </c>
      <c r="DJ31" s="37">
        <v>4.5</v>
      </c>
      <c r="DK31" s="37">
        <v>5.625</v>
      </c>
      <c r="DL31" s="37">
        <v>8.4375</v>
      </c>
      <c r="DM31" s="37">
        <v>12.65625</v>
      </c>
      <c r="DN31" s="37">
        <v>18.984375</v>
      </c>
      <c r="DP31" s="400">
        <f t="shared" ref="DP31:DU31" si="20">MAX(DP12,DP19)</f>
        <v>1.5</v>
      </c>
      <c r="DQ31" s="400">
        <f t="shared" si="20"/>
        <v>4</v>
      </c>
      <c r="DR31" s="400">
        <f t="shared" si="20"/>
        <v>5</v>
      </c>
      <c r="DS31" s="400">
        <f t="shared" si="20"/>
        <v>7</v>
      </c>
      <c r="DT31" s="400">
        <f t="shared" si="20"/>
        <v>10</v>
      </c>
      <c r="DU31" s="400">
        <f t="shared" si="20"/>
        <v>20</v>
      </c>
      <c r="DW31" s="422">
        <v>1</v>
      </c>
      <c r="DX31" s="422">
        <v>2</v>
      </c>
      <c r="DY31" s="422">
        <v>3</v>
      </c>
      <c r="DZ31" s="422">
        <v>4</v>
      </c>
      <c r="EA31" s="422">
        <v>6</v>
      </c>
      <c r="EB31" s="422">
        <v>12</v>
      </c>
      <c r="ED31" s="463">
        <v>3</v>
      </c>
      <c r="EE31" s="463">
        <v>4</v>
      </c>
      <c r="EF31" s="463">
        <v>5</v>
      </c>
      <c r="EG31" s="463">
        <v>10</v>
      </c>
      <c r="EH31" s="463">
        <v>18</v>
      </c>
      <c r="EI31" s="463">
        <v>30</v>
      </c>
      <c r="EK31" s="598">
        <v>0.89999999999999991</v>
      </c>
      <c r="EL31" s="598">
        <v>1.5</v>
      </c>
      <c r="EM31" s="598">
        <v>2.25</v>
      </c>
      <c r="EN31" s="598">
        <v>3.75</v>
      </c>
      <c r="EO31" s="598">
        <v>5.25</v>
      </c>
      <c r="EP31" s="598">
        <v>6.75</v>
      </c>
      <c r="ER31" s="508">
        <v>2</v>
      </c>
      <c r="ES31" s="508">
        <v>3</v>
      </c>
      <c r="ET31" s="508">
        <v>5</v>
      </c>
      <c r="EU31" s="508">
        <v>8</v>
      </c>
      <c r="EV31" s="508">
        <v>12</v>
      </c>
      <c r="EW31" s="508">
        <v>15</v>
      </c>
      <c r="EY31" s="525">
        <v>1</v>
      </c>
      <c r="EZ31" s="525">
        <v>2</v>
      </c>
      <c r="FA31" s="525">
        <v>4</v>
      </c>
      <c r="FB31" s="525">
        <v>8</v>
      </c>
      <c r="FC31" s="525">
        <v>15</v>
      </c>
      <c r="FD31" s="525">
        <v>20</v>
      </c>
      <c r="FF31" s="56"/>
      <c r="FG31" s="56"/>
      <c r="FH31" s="56"/>
      <c r="FI31" s="56"/>
      <c r="FJ31" s="56"/>
      <c r="FK31" s="56"/>
      <c r="FL31" s="535"/>
      <c r="FM31" s="56"/>
      <c r="FN31" s="56"/>
      <c r="FO31" s="56"/>
      <c r="FP31" s="56"/>
      <c r="FQ31" s="56"/>
      <c r="FR31" s="56"/>
    </row>
    <row r="32" spans="1:174" x14ac:dyDescent="0.3">
      <c r="A32" s="640"/>
      <c r="B32" s="3"/>
      <c r="C32" s="3"/>
      <c r="D32" s="3"/>
      <c r="E32" s="3">
        <v>-2.5</v>
      </c>
      <c r="F32" s="3">
        <v>-2.5</v>
      </c>
      <c r="G32" s="36"/>
      <c r="H32" s="26">
        <f t="shared" si="12"/>
        <v>1</v>
      </c>
      <c r="I32" s="26">
        <f t="shared" si="6"/>
        <v>2</v>
      </c>
      <c r="J32" s="26">
        <f t="shared" si="7"/>
        <v>3</v>
      </c>
      <c r="K32" s="26">
        <f t="shared" si="8"/>
        <v>5</v>
      </c>
      <c r="L32" s="26">
        <f t="shared" si="9"/>
        <v>8</v>
      </c>
      <c r="M32" s="26">
        <f t="shared" si="10"/>
        <v>12</v>
      </c>
      <c r="O32" s="59">
        <v>0.5</v>
      </c>
      <c r="P32" s="59">
        <v>1</v>
      </c>
      <c r="Q32" s="59">
        <v>1.5</v>
      </c>
      <c r="R32" s="59">
        <v>2.5</v>
      </c>
      <c r="S32" s="59">
        <v>5</v>
      </c>
      <c r="T32" s="59">
        <v>10</v>
      </c>
      <c r="V32" s="159">
        <v>0.73125000000000007</v>
      </c>
      <c r="W32" s="159">
        <v>1.4625000000000001</v>
      </c>
      <c r="X32" s="159">
        <v>2.9250000000000003</v>
      </c>
      <c r="Y32" s="159">
        <v>3.65625</v>
      </c>
      <c r="Z32" s="159">
        <v>4.3875000000000002</v>
      </c>
      <c r="AA32" s="159">
        <v>5.8500000000000005</v>
      </c>
      <c r="AC32" s="38">
        <v>4</v>
      </c>
      <c r="AD32" s="38">
        <v>4</v>
      </c>
      <c r="AE32" s="38">
        <v>4</v>
      </c>
      <c r="AF32" s="38">
        <v>8</v>
      </c>
      <c r="AG32" s="38">
        <v>11</v>
      </c>
      <c r="AH32" s="38">
        <v>14</v>
      </c>
      <c r="AJ32" s="38">
        <v>4</v>
      </c>
      <c r="AK32" s="38">
        <v>6</v>
      </c>
      <c r="AL32" s="38">
        <v>12</v>
      </c>
      <c r="AM32" s="38">
        <v>18</v>
      </c>
      <c r="AN32" s="38">
        <v>25</v>
      </c>
      <c r="AO32" s="38">
        <v>45</v>
      </c>
      <c r="AQ32" s="38">
        <v>2</v>
      </c>
      <c r="AR32" s="38">
        <v>3</v>
      </c>
      <c r="AS32" s="38">
        <v>4</v>
      </c>
      <c r="AT32" s="38">
        <v>6</v>
      </c>
      <c r="AU32" s="38">
        <v>10</v>
      </c>
      <c r="AV32" s="38">
        <v>16</v>
      </c>
      <c r="AX32" s="38"/>
      <c r="AY32" s="38"/>
      <c r="AZ32" s="38"/>
      <c r="BA32" s="38"/>
      <c r="BB32" s="38"/>
      <c r="BC32" s="38"/>
      <c r="BE32" s="57"/>
      <c r="BF32" s="57"/>
      <c r="BG32" s="57"/>
      <c r="BH32" s="57"/>
      <c r="BI32" s="68"/>
      <c r="BJ32" s="68"/>
      <c r="BL32" s="151">
        <v>1</v>
      </c>
      <c r="BM32" s="151">
        <v>1.5</v>
      </c>
      <c r="BN32" s="151">
        <v>2</v>
      </c>
      <c r="BO32" s="151">
        <v>2.5</v>
      </c>
      <c r="BP32" s="151">
        <v>3</v>
      </c>
      <c r="BQ32" s="151">
        <v>5</v>
      </c>
      <c r="BS32" s="223">
        <v>1</v>
      </c>
      <c r="BT32" s="223">
        <v>3</v>
      </c>
      <c r="BU32" s="223">
        <v>4</v>
      </c>
      <c r="BV32" s="223">
        <v>9</v>
      </c>
      <c r="BW32" s="223">
        <v>14</v>
      </c>
      <c r="BX32" s="223">
        <v>30</v>
      </c>
      <c r="BZ32" s="245">
        <v>0.2</v>
      </c>
      <c r="CA32" s="245">
        <v>0.5</v>
      </c>
      <c r="CB32" s="245">
        <v>0.75</v>
      </c>
      <c r="CC32" s="245">
        <v>1</v>
      </c>
      <c r="CD32" s="245">
        <v>2.2000000000000002</v>
      </c>
      <c r="CE32" s="245">
        <v>5</v>
      </c>
      <c r="CG32" s="303">
        <v>1.2</v>
      </c>
      <c r="CH32" s="303">
        <v>1.6</v>
      </c>
      <c r="CI32" s="303">
        <v>2.4</v>
      </c>
      <c r="CJ32" s="303">
        <v>3.2</v>
      </c>
      <c r="CK32" s="303">
        <v>6.4</v>
      </c>
      <c r="CL32" s="303">
        <v>10.4</v>
      </c>
      <c r="CN32" s="38">
        <v>1</v>
      </c>
      <c r="CO32" s="38">
        <v>1</v>
      </c>
      <c r="CP32" s="38">
        <v>3</v>
      </c>
      <c r="CQ32" s="38">
        <v>3</v>
      </c>
      <c r="CR32" s="38">
        <v>4</v>
      </c>
      <c r="CS32" s="38">
        <v>5</v>
      </c>
      <c r="CU32" s="593">
        <v>1</v>
      </c>
      <c r="CV32" s="593">
        <v>1.5</v>
      </c>
      <c r="CW32" s="593">
        <v>2</v>
      </c>
      <c r="CX32" s="593">
        <v>3</v>
      </c>
      <c r="CY32" s="593">
        <v>5</v>
      </c>
      <c r="CZ32" s="593">
        <v>8</v>
      </c>
      <c r="DB32" s="346">
        <v>2</v>
      </c>
      <c r="DC32" s="346">
        <v>2</v>
      </c>
      <c r="DD32" s="346">
        <v>4</v>
      </c>
      <c r="DE32" s="346">
        <v>6</v>
      </c>
      <c r="DF32" s="346">
        <v>8</v>
      </c>
      <c r="DG32" s="346">
        <v>10</v>
      </c>
      <c r="DI32" s="38">
        <v>3</v>
      </c>
      <c r="DJ32" s="38">
        <v>4.5</v>
      </c>
      <c r="DK32" s="38">
        <v>5.625</v>
      </c>
      <c r="DL32" s="38">
        <v>8.4375</v>
      </c>
      <c r="DM32" s="38">
        <v>12.65625</v>
      </c>
      <c r="DN32" s="38">
        <v>18.984375</v>
      </c>
      <c r="DP32" s="401">
        <f t="shared" ref="DP32:DU32" si="21">MAX(DP13,DP19)</f>
        <v>1.5</v>
      </c>
      <c r="DQ32" s="401">
        <f t="shared" si="21"/>
        <v>4</v>
      </c>
      <c r="DR32" s="401">
        <f t="shared" si="21"/>
        <v>5</v>
      </c>
      <c r="DS32" s="401">
        <f t="shared" si="21"/>
        <v>7</v>
      </c>
      <c r="DT32" s="401">
        <f t="shared" si="21"/>
        <v>10</v>
      </c>
      <c r="DU32" s="401">
        <f t="shared" si="21"/>
        <v>20</v>
      </c>
      <c r="DW32" s="423">
        <v>1</v>
      </c>
      <c r="DX32" s="423">
        <v>2</v>
      </c>
      <c r="DY32" s="423">
        <v>3</v>
      </c>
      <c r="DZ32" s="423">
        <v>4</v>
      </c>
      <c r="EA32" s="423">
        <v>6</v>
      </c>
      <c r="EB32" s="423">
        <v>12</v>
      </c>
      <c r="ED32" s="462">
        <v>2</v>
      </c>
      <c r="EE32" s="462">
        <v>3</v>
      </c>
      <c r="EF32" s="462">
        <v>4</v>
      </c>
      <c r="EG32" s="462">
        <v>8</v>
      </c>
      <c r="EH32" s="462">
        <v>15</v>
      </c>
      <c r="EI32" s="462">
        <v>25</v>
      </c>
      <c r="EK32" s="598">
        <v>0.89999999999999991</v>
      </c>
      <c r="EL32" s="598">
        <v>1.5</v>
      </c>
      <c r="EM32" s="598">
        <v>2.25</v>
      </c>
      <c r="EN32" s="598">
        <v>3.75</v>
      </c>
      <c r="EO32" s="598">
        <v>5.25</v>
      </c>
      <c r="EP32" s="598">
        <v>6.75</v>
      </c>
      <c r="ER32" s="509">
        <v>2</v>
      </c>
      <c r="ES32" s="509">
        <v>4</v>
      </c>
      <c r="ET32" s="509">
        <v>5</v>
      </c>
      <c r="EU32" s="509">
        <v>7.5</v>
      </c>
      <c r="EV32" s="509">
        <v>10</v>
      </c>
      <c r="EW32" s="509">
        <v>12.5</v>
      </c>
      <c r="EY32" s="526">
        <v>1</v>
      </c>
      <c r="EZ32" s="526">
        <v>2</v>
      </c>
      <c r="FA32" s="526">
        <v>3</v>
      </c>
      <c r="FB32" s="526">
        <v>5</v>
      </c>
      <c r="FC32" s="526">
        <v>10</v>
      </c>
      <c r="FD32" s="526">
        <v>20</v>
      </c>
      <c r="FF32" s="57"/>
      <c r="FG32" s="57"/>
      <c r="FH32" s="57"/>
      <c r="FI32" s="57"/>
      <c r="FJ32" s="57"/>
      <c r="FK32" s="57"/>
      <c r="FL32" s="535"/>
      <c r="FM32" s="57"/>
      <c r="FN32" s="57"/>
      <c r="FO32" s="57"/>
      <c r="FP32" s="57"/>
      <c r="FQ32" s="57"/>
      <c r="FR32" s="57"/>
    </row>
    <row r="33" spans="1:174" x14ac:dyDescent="0.3">
      <c r="H33" s="22"/>
      <c r="I33" s="22"/>
      <c r="J33" s="22"/>
      <c r="K33" s="22"/>
      <c r="L33" s="22"/>
      <c r="M33" s="22"/>
      <c r="O33" s="112"/>
      <c r="P33" s="112"/>
      <c r="Q33" s="112"/>
      <c r="R33" s="112"/>
      <c r="S33" s="112"/>
      <c r="T33" s="112"/>
      <c r="V33" s="157"/>
      <c r="W33" s="157"/>
      <c r="X33" s="157"/>
      <c r="Y33" s="157"/>
      <c r="Z33" s="157"/>
      <c r="AA33" s="157"/>
      <c r="AC33" s="36"/>
      <c r="AD33" s="36"/>
      <c r="AE33" s="36"/>
      <c r="AF33" s="36"/>
      <c r="AG33" s="36"/>
      <c r="AH33" s="36"/>
      <c r="AJ33" s="36"/>
      <c r="AK33" s="36"/>
      <c r="AL33" s="36"/>
      <c r="AM33" s="36"/>
      <c r="AN33" s="36"/>
      <c r="AO33" s="36"/>
      <c r="AQ33" s="36"/>
      <c r="AR33" s="36"/>
      <c r="AS33" s="36"/>
      <c r="AT33" s="36"/>
      <c r="AU33" s="36"/>
      <c r="AV33" s="36"/>
      <c r="AX33" s="36"/>
      <c r="AY33" s="36"/>
      <c r="AZ33" s="36"/>
      <c r="BA33" s="36"/>
      <c r="BB33" s="36"/>
      <c r="BC33" s="36"/>
      <c r="BE33" s="49"/>
      <c r="BF33" s="49"/>
      <c r="BG33" s="49"/>
      <c r="BH33" s="49"/>
      <c r="BI33" s="49"/>
      <c r="BJ33" s="49"/>
      <c r="BL33" s="150"/>
      <c r="BM33" s="150"/>
      <c r="BN33" s="150"/>
      <c r="BO33" s="150"/>
      <c r="BP33" s="150"/>
      <c r="BQ33" s="150"/>
      <c r="BS33" s="215"/>
      <c r="BT33" s="215"/>
      <c r="BU33" s="215"/>
      <c r="BV33" s="215"/>
      <c r="BW33" s="215"/>
      <c r="BX33" s="215"/>
      <c r="BZ33" s="241"/>
      <c r="CA33" s="241"/>
      <c r="CB33" s="241"/>
      <c r="CC33" s="241"/>
      <c r="CD33" s="241"/>
      <c r="CE33" s="241"/>
      <c r="CG33" s="301"/>
      <c r="CH33" s="301"/>
      <c r="CI33" s="301"/>
      <c r="CJ33" s="301"/>
      <c r="CK33" s="301"/>
      <c r="CL33" s="301"/>
      <c r="CN33" s="36"/>
      <c r="CO33" s="36"/>
      <c r="CP33" s="36"/>
      <c r="CQ33" s="36"/>
      <c r="CR33" s="36"/>
      <c r="CS33" s="36"/>
      <c r="CU33" s="327"/>
      <c r="CV33" s="327"/>
      <c r="CW33" s="327"/>
      <c r="CX33" s="327"/>
      <c r="CY33" s="327"/>
      <c r="CZ33" s="327"/>
      <c r="DB33" s="341"/>
      <c r="DC33" s="341"/>
      <c r="DD33" s="341"/>
      <c r="DE33" s="341"/>
      <c r="DF33" s="341"/>
      <c r="DG33" s="341"/>
      <c r="DI33" s="36"/>
      <c r="DJ33" s="36"/>
      <c r="DK33" s="36"/>
      <c r="DL33" s="36"/>
      <c r="DM33" s="36"/>
      <c r="DN33" s="36"/>
      <c r="DP33" s="396"/>
      <c r="DQ33" s="396"/>
      <c r="DR33" s="396"/>
      <c r="DS33" s="396"/>
      <c r="DT33" s="396"/>
      <c r="DU33" s="396"/>
      <c r="DW33" s="421"/>
      <c r="DX33" s="421"/>
      <c r="DY33" s="421"/>
      <c r="DZ33" s="421"/>
      <c r="EA33" s="421"/>
      <c r="EB33" s="421"/>
      <c r="ED33" s="461"/>
      <c r="EE33" s="461"/>
      <c r="EF33" s="461"/>
      <c r="EG33" s="461"/>
      <c r="EH33" s="461"/>
      <c r="EI33" s="461"/>
      <c r="EK33" s="36"/>
      <c r="EL33" s="36"/>
      <c r="EM33" s="36"/>
      <c r="EN33" s="36"/>
      <c r="EO33" s="36"/>
      <c r="EP33" s="36"/>
      <c r="ER33" s="589"/>
      <c r="ES33" s="589"/>
      <c r="ET33" s="589"/>
      <c r="EU33" s="589"/>
      <c r="EV33" s="589"/>
      <c r="EW33" s="589"/>
      <c r="EY33" s="524"/>
      <c r="EZ33" s="524"/>
      <c r="FA33" s="524"/>
      <c r="FB33" s="524"/>
      <c r="FC33" s="524"/>
      <c r="FD33" s="524"/>
      <c r="FF33" s="49"/>
      <c r="FG33" s="49"/>
      <c r="FH33" s="49"/>
      <c r="FI33" s="49"/>
      <c r="FJ33" s="49"/>
      <c r="FK33" s="49"/>
      <c r="FL33" s="535"/>
      <c r="FM33" s="49"/>
      <c r="FN33" s="49"/>
      <c r="FO33" s="49"/>
      <c r="FP33" s="49"/>
      <c r="FQ33" s="49"/>
      <c r="FR33" s="49"/>
    </row>
    <row r="34" spans="1:174" x14ac:dyDescent="0.3">
      <c r="A34" s="641" t="s">
        <v>17</v>
      </c>
      <c r="B34" s="641"/>
      <c r="C34" s="641"/>
      <c r="D34" s="641"/>
      <c r="E34" s="641"/>
      <c r="F34" s="641"/>
      <c r="H34" s="629" t="s">
        <v>28</v>
      </c>
      <c r="I34" s="629"/>
      <c r="J34" s="629"/>
      <c r="K34" s="629"/>
      <c r="L34" s="629"/>
      <c r="M34" s="629"/>
      <c r="O34" s="635" t="s">
        <v>28</v>
      </c>
      <c r="P34" s="635"/>
      <c r="Q34" s="635"/>
      <c r="R34" s="635"/>
      <c r="S34" s="635"/>
      <c r="T34" s="635"/>
      <c r="V34" s="629" t="s">
        <v>28</v>
      </c>
      <c r="W34" s="629"/>
      <c r="X34" s="629"/>
      <c r="Y34" s="629"/>
      <c r="Z34" s="629"/>
      <c r="AA34" s="629"/>
      <c r="AC34" s="629" t="s">
        <v>114</v>
      </c>
      <c r="AD34" s="629"/>
      <c r="AE34" s="629"/>
      <c r="AF34" s="629"/>
      <c r="AG34" s="629"/>
      <c r="AH34" s="629"/>
      <c r="AJ34" s="629" t="s">
        <v>28</v>
      </c>
      <c r="AK34" s="629"/>
      <c r="AL34" s="629"/>
      <c r="AM34" s="629"/>
      <c r="AN34" s="629"/>
      <c r="AO34" s="629"/>
      <c r="AQ34" s="629" t="s">
        <v>28</v>
      </c>
      <c r="AR34" s="629"/>
      <c r="AS34" s="629"/>
      <c r="AT34" s="629"/>
      <c r="AU34" s="629"/>
      <c r="AV34" s="629"/>
      <c r="AX34" s="629"/>
      <c r="AY34" s="629"/>
      <c r="AZ34" s="629"/>
      <c r="BA34" s="629"/>
      <c r="BB34" s="629"/>
      <c r="BC34" s="629"/>
      <c r="BE34" s="644"/>
      <c r="BF34" s="644"/>
      <c r="BG34" s="644"/>
      <c r="BH34" s="644"/>
      <c r="BI34" s="644"/>
      <c r="BJ34" s="644"/>
      <c r="BL34" s="629" t="s">
        <v>28</v>
      </c>
      <c r="BM34" s="629"/>
      <c r="BN34" s="629"/>
      <c r="BO34" s="629"/>
      <c r="BP34" s="629"/>
      <c r="BQ34" s="629"/>
      <c r="BS34" s="629" t="s">
        <v>28</v>
      </c>
      <c r="BT34" s="629"/>
      <c r="BU34" s="629"/>
      <c r="BV34" s="629"/>
      <c r="BW34" s="629"/>
      <c r="BX34" s="629"/>
      <c r="BZ34" s="629" t="s">
        <v>28</v>
      </c>
      <c r="CA34" s="629"/>
      <c r="CB34" s="629"/>
      <c r="CC34" s="629"/>
      <c r="CD34" s="629"/>
      <c r="CE34" s="629"/>
      <c r="CG34" s="629" t="s">
        <v>28</v>
      </c>
      <c r="CH34" s="629"/>
      <c r="CI34" s="629"/>
      <c r="CJ34" s="629"/>
      <c r="CK34" s="629"/>
      <c r="CL34" s="629"/>
      <c r="CN34" s="629" t="s">
        <v>28</v>
      </c>
      <c r="CO34" s="629"/>
      <c r="CP34" s="629"/>
      <c r="CQ34" s="629"/>
      <c r="CR34" s="629"/>
      <c r="CS34" s="629"/>
      <c r="CU34" s="629" t="s">
        <v>28</v>
      </c>
      <c r="CV34" s="629"/>
      <c r="CW34" s="629"/>
      <c r="CX34" s="629"/>
      <c r="CY34" s="629"/>
      <c r="CZ34" s="629"/>
      <c r="DB34" s="630" t="s">
        <v>28</v>
      </c>
      <c r="DC34" s="631"/>
      <c r="DD34" s="631"/>
      <c r="DE34" s="631"/>
      <c r="DF34" s="631"/>
      <c r="DG34" s="632"/>
      <c r="DI34" s="629" t="s">
        <v>28</v>
      </c>
      <c r="DJ34" s="629"/>
      <c r="DK34" s="629"/>
      <c r="DL34" s="629"/>
      <c r="DM34" s="629"/>
      <c r="DN34" s="629"/>
      <c r="DP34" s="629" t="s">
        <v>28</v>
      </c>
      <c r="DQ34" s="629"/>
      <c r="DR34" s="629"/>
      <c r="DS34" s="629"/>
      <c r="DT34" s="629"/>
      <c r="DU34" s="629"/>
      <c r="DW34" s="629" t="s">
        <v>28</v>
      </c>
      <c r="DX34" s="629"/>
      <c r="DY34" s="629"/>
      <c r="DZ34" s="629"/>
      <c r="EA34" s="629"/>
      <c r="EB34" s="629"/>
      <c r="ED34" s="629" t="s">
        <v>28</v>
      </c>
      <c r="EE34" s="629"/>
      <c r="EF34" s="629"/>
      <c r="EG34" s="629"/>
      <c r="EH34" s="629"/>
      <c r="EI34" s="629"/>
      <c r="EK34" s="629" t="s">
        <v>28</v>
      </c>
      <c r="EL34" s="629"/>
      <c r="EM34" s="629"/>
      <c r="EN34" s="629"/>
      <c r="EO34" s="629"/>
      <c r="EP34" s="629"/>
      <c r="ER34" s="629" t="s">
        <v>28</v>
      </c>
      <c r="ES34" s="629"/>
      <c r="ET34" s="629"/>
      <c r="EU34" s="629"/>
      <c r="EV34" s="629"/>
      <c r="EW34" s="629"/>
      <c r="EY34" s="629" t="s">
        <v>28</v>
      </c>
      <c r="EZ34" s="629"/>
      <c r="FA34" s="629"/>
      <c r="FB34" s="629"/>
      <c r="FC34" s="629"/>
      <c r="FD34" s="629"/>
      <c r="FF34" s="644"/>
      <c r="FG34" s="644"/>
      <c r="FH34" s="644"/>
      <c r="FI34" s="644"/>
      <c r="FJ34" s="644"/>
      <c r="FK34" s="644"/>
      <c r="FM34" s="644"/>
      <c r="FN34" s="644"/>
      <c r="FO34" s="644"/>
      <c r="FP34" s="644"/>
      <c r="FQ34" s="644"/>
      <c r="FR34" s="644"/>
    </row>
    <row r="35" spans="1:174" x14ac:dyDescent="0.3">
      <c r="A35" s="9"/>
      <c r="B35" s="5" t="s">
        <v>27</v>
      </c>
      <c r="C35" s="5" t="s">
        <v>3</v>
      </c>
      <c r="D35" s="5" t="s">
        <v>4</v>
      </c>
      <c r="E35" s="5" t="s">
        <v>5</v>
      </c>
      <c r="F35" s="5" t="s">
        <v>6</v>
      </c>
      <c r="H35" s="24" t="s">
        <v>26</v>
      </c>
      <c r="I35" s="24" t="s">
        <v>12</v>
      </c>
      <c r="J35" s="24" t="s">
        <v>13</v>
      </c>
      <c r="K35" s="24" t="s">
        <v>14</v>
      </c>
      <c r="L35" s="24" t="s">
        <v>15</v>
      </c>
      <c r="M35" s="24" t="s">
        <v>16</v>
      </c>
      <c r="O35" s="137" t="s">
        <v>26</v>
      </c>
      <c r="P35" s="137" t="s">
        <v>12</v>
      </c>
      <c r="Q35" s="137" t="s">
        <v>13</v>
      </c>
      <c r="R35" s="137" t="s">
        <v>14</v>
      </c>
      <c r="S35" s="137" t="s">
        <v>15</v>
      </c>
      <c r="T35" s="137" t="s">
        <v>16</v>
      </c>
      <c r="V35" s="156" t="s">
        <v>26</v>
      </c>
      <c r="W35" s="156" t="s">
        <v>12</v>
      </c>
      <c r="X35" s="156" t="s">
        <v>13</v>
      </c>
      <c r="Y35" s="156" t="s">
        <v>14</v>
      </c>
      <c r="Z35" s="156" t="s">
        <v>15</v>
      </c>
      <c r="AA35" s="156" t="s">
        <v>16</v>
      </c>
      <c r="AC35" s="24" t="s">
        <v>26</v>
      </c>
      <c r="AD35" s="24" t="s">
        <v>12</v>
      </c>
      <c r="AE35" s="24" t="s">
        <v>13</v>
      </c>
      <c r="AF35" s="24" t="s">
        <v>14</v>
      </c>
      <c r="AG35" s="24" t="s">
        <v>15</v>
      </c>
      <c r="AH35" s="24" t="s">
        <v>16</v>
      </c>
      <c r="AJ35" s="24" t="s">
        <v>26</v>
      </c>
      <c r="AK35" s="24" t="s">
        <v>12</v>
      </c>
      <c r="AL35" s="24" t="s">
        <v>13</v>
      </c>
      <c r="AM35" s="24" t="s">
        <v>14</v>
      </c>
      <c r="AN35" s="24" t="s">
        <v>15</v>
      </c>
      <c r="AO35" s="24" t="s">
        <v>16</v>
      </c>
      <c r="AQ35" s="24" t="s">
        <v>26</v>
      </c>
      <c r="AR35" s="24" t="s">
        <v>12</v>
      </c>
      <c r="AS35" s="24" t="s">
        <v>13</v>
      </c>
      <c r="AT35" s="24" t="s">
        <v>14</v>
      </c>
      <c r="AU35" s="24" t="s">
        <v>15</v>
      </c>
      <c r="AV35" s="24" t="s">
        <v>16</v>
      </c>
      <c r="AX35" s="24"/>
      <c r="AY35" s="24"/>
      <c r="AZ35" s="24"/>
      <c r="BA35" s="24"/>
      <c r="BB35" s="24"/>
      <c r="BC35" s="24"/>
      <c r="BE35" s="65"/>
      <c r="BF35" s="65"/>
      <c r="BG35" s="65"/>
      <c r="BH35" s="65"/>
      <c r="BI35" s="65"/>
      <c r="BJ35" s="65"/>
      <c r="BL35" s="149" t="s">
        <v>26</v>
      </c>
      <c r="BM35" s="149" t="s">
        <v>12</v>
      </c>
      <c r="BN35" s="149" t="s">
        <v>13</v>
      </c>
      <c r="BO35" s="149" t="s">
        <v>14</v>
      </c>
      <c r="BP35" s="149" t="s">
        <v>15</v>
      </c>
      <c r="BQ35" s="149" t="s">
        <v>16</v>
      </c>
      <c r="BS35" s="221" t="s">
        <v>26</v>
      </c>
      <c r="BT35" s="221" t="s">
        <v>12</v>
      </c>
      <c r="BU35" s="221" t="s">
        <v>13</v>
      </c>
      <c r="BV35" s="221" t="s">
        <v>14</v>
      </c>
      <c r="BW35" s="221" t="s">
        <v>15</v>
      </c>
      <c r="BX35" s="221" t="s">
        <v>16</v>
      </c>
      <c r="BZ35" s="240" t="s">
        <v>26</v>
      </c>
      <c r="CA35" s="240" t="s">
        <v>12</v>
      </c>
      <c r="CB35" s="240" t="s">
        <v>13</v>
      </c>
      <c r="CC35" s="240" t="s">
        <v>14</v>
      </c>
      <c r="CD35" s="240" t="s">
        <v>15</v>
      </c>
      <c r="CE35" s="240" t="s">
        <v>16</v>
      </c>
      <c r="CG35" s="300" t="s">
        <v>26</v>
      </c>
      <c r="CH35" s="300" t="s">
        <v>12</v>
      </c>
      <c r="CI35" s="300" t="s">
        <v>13</v>
      </c>
      <c r="CJ35" s="300" t="s">
        <v>14</v>
      </c>
      <c r="CK35" s="300" t="s">
        <v>15</v>
      </c>
      <c r="CL35" s="300" t="s">
        <v>16</v>
      </c>
      <c r="CN35" s="24" t="s">
        <v>26</v>
      </c>
      <c r="CO35" s="24" t="s">
        <v>12</v>
      </c>
      <c r="CP35" s="24" t="s">
        <v>13</v>
      </c>
      <c r="CQ35" s="24" t="s">
        <v>14</v>
      </c>
      <c r="CR35" s="24" t="s">
        <v>15</v>
      </c>
      <c r="CS35" s="24" t="s">
        <v>16</v>
      </c>
      <c r="CU35" s="331" t="s">
        <v>26</v>
      </c>
      <c r="CV35" s="331" t="s">
        <v>12</v>
      </c>
      <c r="CW35" s="331" t="s">
        <v>13</v>
      </c>
      <c r="CX35" s="331" t="s">
        <v>14</v>
      </c>
      <c r="CY35" s="331" t="s">
        <v>15</v>
      </c>
      <c r="CZ35" s="331" t="s">
        <v>16</v>
      </c>
      <c r="DB35" s="344" t="s">
        <v>26</v>
      </c>
      <c r="DC35" s="344" t="s">
        <v>12</v>
      </c>
      <c r="DD35" s="344" t="s">
        <v>13</v>
      </c>
      <c r="DE35" s="344" t="s">
        <v>14</v>
      </c>
      <c r="DF35" s="344" t="s">
        <v>15</v>
      </c>
      <c r="DG35" s="344" t="s">
        <v>16</v>
      </c>
      <c r="DI35" s="24" t="s">
        <v>26</v>
      </c>
      <c r="DJ35" s="24" t="s">
        <v>12</v>
      </c>
      <c r="DK35" s="24" t="s">
        <v>13</v>
      </c>
      <c r="DL35" s="24" t="s">
        <v>14</v>
      </c>
      <c r="DM35" s="24" t="s">
        <v>15</v>
      </c>
      <c r="DN35" s="24" t="s">
        <v>16</v>
      </c>
      <c r="DP35" s="398" t="s">
        <v>26</v>
      </c>
      <c r="DQ35" s="398" t="s">
        <v>12</v>
      </c>
      <c r="DR35" s="398" t="s">
        <v>13</v>
      </c>
      <c r="DS35" s="398" t="s">
        <v>14</v>
      </c>
      <c r="DT35" s="398" t="s">
        <v>15</v>
      </c>
      <c r="DU35" s="398" t="s">
        <v>16</v>
      </c>
      <c r="DW35" s="420" t="s">
        <v>26</v>
      </c>
      <c r="DX35" s="420" t="s">
        <v>12</v>
      </c>
      <c r="DY35" s="420" t="s">
        <v>13</v>
      </c>
      <c r="DZ35" s="420" t="s">
        <v>14</v>
      </c>
      <c r="EA35" s="420" t="s">
        <v>15</v>
      </c>
      <c r="EB35" s="420" t="s">
        <v>16</v>
      </c>
      <c r="ED35" s="460" t="s">
        <v>26</v>
      </c>
      <c r="EE35" s="460" t="s">
        <v>12</v>
      </c>
      <c r="EF35" s="460" t="s">
        <v>13</v>
      </c>
      <c r="EG35" s="460" t="s">
        <v>14</v>
      </c>
      <c r="EH35" s="460" t="s">
        <v>15</v>
      </c>
      <c r="EI35" s="460" t="s">
        <v>16</v>
      </c>
      <c r="EK35" s="24" t="s">
        <v>26</v>
      </c>
      <c r="EL35" s="24" t="s">
        <v>12</v>
      </c>
      <c r="EM35" s="24" t="s">
        <v>13</v>
      </c>
      <c r="EN35" s="24" t="s">
        <v>14</v>
      </c>
      <c r="EO35" s="24" t="s">
        <v>15</v>
      </c>
      <c r="EP35" s="24" t="s">
        <v>16</v>
      </c>
      <c r="ER35" s="523" t="s">
        <v>26</v>
      </c>
      <c r="ES35" s="523" t="s">
        <v>12</v>
      </c>
      <c r="ET35" s="523" t="s">
        <v>13</v>
      </c>
      <c r="EU35" s="523" t="s">
        <v>14</v>
      </c>
      <c r="EV35" s="523" t="s">
        <v>15</v>
      </c>
      <c r="EW35" s="523" t="s">
        <v>16</v>
      </c>
      <c r="EY35" s="523" t="s">
        <v>26</v>
      </c>
      <c r="EZ35" s="523" t="s">
        <v>12</v>
      </c>
      <c r="FA35" s="523" t="s">
        <v>13</v>
      </c>
      <c r="FB35" s="523" t="s">
        <v>14</v>
      </c>
      <c r="FC35" s="523" t="s">
        <v>15</v>
      </c>
      <c r="FD35" s="523" t="s">
        <v>16</v>
      </c>
      <c r="FF35" s="65"/>
      <c r="FG35" s="65"/>
      <c r="FH35" s="65"/>
      <c r="FI35" s="65"/>
      <c r="FJ35" s="65"/>
      <c r="FK35" s="65"/>
      <c r="FM35" s="65"/>
      <c r="FN35" s="65"/>
      <c r="FO35" s="65"/>
      <c r="FP35" s="65"/>
      <c r="FQ35" s="65"/>
      <c r="FR35" s="65"/>
    </row>
    <row r="36" spans="1:174" ht="15" customHeight="1" x14ac:dyDescent="0.3">
      <c r="A36" s="636" t="s">
        <v>23</v>
      </c>
      <c r="B36" s="2">
        <v>1.25</v>
      </c>
      <c r="C36" s="2">
        <v>-2.5</v>
      </c>
      <c r="D36" s="2">
        <v>1.25</v>
      </c>
      <c r="E36" s="2"/>
      <c r="F36" s="2"/>
      <c r="G36" s="36"/>
      <c r="H36" s="25">
        <f>MEDIAN(O36,V36,AC36,AJ36,AQ36,AX36,BE36,BL36,BS36,BZ36,CG36,CN36,CU36,DB36,DI36,DP36,DW36,ED36,EK36,ER36,EY36,FF36,FM36)</f>
        <v>1</v>
      </c>
      <c r="I36" s="25">
        <f t="shared" ref="I36:I45" si="22">MEDIAN(P36,W36,AD36,AK36,AR36,AY36,BF36,BM36,BT36,CA36,CH36,CO36,CV36,DC36,DJ36,DQ36,DX36,EE36,EL36,ES36,EZ36,FG36,FN36)</f>
        <v>1.5</v>
      </c>
      <c r="J36" s="25">
        <f t="shared" ref="J36:J45" si="23">MEDIAN(Q36,X36,AE36,AL36,AS36,AZ36,BG36,BN36,BU36,CB36,CI36,CP36,CW36,DD36,DK36,DR36,DY36,EF36,EM36,ET36,FA36,FH36,FO36)</f>
        <v>2</v>
      </c>
      <c r="K36" s="25">
        <f t="shared" ref="K36:K45" si="24">MEDIAN(R36,Y36,AF36,AM36,AT36,BA36,BH36,BO36,BV36,CC36,CJ36,CQ36,CX36,DE36,DL36,DS36,DZ36,EG36,EN36,EU36,FB36,FI36,FP36)</f>
        <v>3</v>
      </c>
      <c r="L36" s="25">
        <f t="shared" ref="L36:L45" si="25">MEDIAN(S36,Z36,AG36,AN36,AU36,BB36,BI36,BP36,BW36,CD36,CK36,CR36,CY36,DF36,DM36,DT36,EA36,EH36,EO36,EV36,FC36,FJ36,FQ36)</f>
        <v>5.75</v>
      </c>
      <c r="M36" s="25">
        <f t="shared" ref="M36:M45" si="26">MEDIAN(T36,AA36,AH36,AO36,AV36,BC36,BJ36,BQ36,BX36,CE36,CL36,CS36,CZ36,DG36,DN36,DU36,EB36,EI36,EP36,EW36,FD36,FK36,FR36)</f>
        <v>8</v>
      </c>
      <c r="O36" s="58">
        <v>0.4</v>
      </c>
      <c r="P36" s="58">
        <v>0.6</v>
      </c>
      <c r="Q36" s="58">
        <v>1.2</v>
      </c>
      <c r="R36" s="58">
        <v>1.7</v>
      </c>
      <c r="S36" s="58">
        <v>2.2000000000000002</v>
      </c>
      <c r="T36" s="58">
        <v>4</v>
      </c>
      <c r="V36" s="158">
        <v>0.2</v>
      </c>
      <c r="W36" s="158">
        <v>0.4</v>
      </c>
      <c r="X36" s="158">
        <v>0.8</v>
      </c>
      <c r="Y36" s="158">
        <v>1</v>
      </c>
      <c r="Z36" s="158">
        <v>1.2000000000000002</v>
      </c>
      <c r="AA36" s="158">
        <v>1.6</v>
      </c>
      <c r="AC36" s="37">
        <v>3</v>
      </c>
      <c r="AD36" s="37">
        <v>3</v>
      </c>
      <c r="AE36" s="37">
        <v>3</v>
      </c>
      <c r="AF36" s="37">
        <v>5</v>
      </c>
      <c r="AG36" s="37">
        <v>7</v>
      </c>
      <c r="AH36" s="37">
        <v>9</v>
      </c>
      <c r="AJ36" s="37">
        <v>1</v>
      </c>
      <c r="AK36" s="37">
        <v>2</v>
      </c>
      <c r="AL36" s="37">
        <v>4</v>
      </c>
      <c r="AM36" s="37">
        <v>5</v>
      </c>
      <c r="AN36" s="37">
        <v>8</v>
      </c>
      <c r="AO36" s="37">
        <v>15</v>
      </c>
      <c r="AQ36" s="37">
        <v>1</v>
      </c>
      <c r="AR36" s="37">
        <v>2</v>
      </c>
      <c r="AS36" s="37">
        <v>2</v>
      </c>
      <c r="AT36" s="37">
        <v>3</v>
      </c>
      <c r="AU36" s="37">
        <v>6</v>
      </c>
      <c r="AV36" s="37">
        <v>8</v>
      </c>
      <c r="AX36" s="37"/>
      <c r="AY36" s="37"/>
      <c r="AZ36" s="37"/>
      <c r="BA36" s="37"/>
      <c r="BB36" s="37"/>
      <c r="BC36" s="37"/>
      <c r="BE36" s="56"/>
      <c r="BF36" s="56"/>
      <c r="BG36" s="56"/>
      <c r="BH36" s="56"/>
      <c r="BI36" s="67"/>
      <c r="BJ36" s="67"/>
      <c r="BL36" s="151">
        <v>1</v>
      </c>
      <c r="BM36" s="151">
        <v>1.5</v>
      </c>
      <c r="BN36" s="151">
        <v>2</v>
      </c>
      <c r="BO36" s="151">
        <v>2.5</v>
      </c>
      <c r="BP36" s="151">
        <v>3</v>
      </c>
      <c r="BQ36" s="151">
        <v>4</v>
      </c>
      <c r="BS36" s="222">
        <v>1</v>
      </c>
      <c r="BT36" s="222">
        <v>2</v>
      </c>
      <c r="BU36" s="222">
        <v>3</v>
      </c>
      <c r="BV36" s="222">
        <v>6</v>
      </c>
      <c r="BW36" s="222">
        <v>10</v>
      </c>
      <c r="BX36" s="222">
        <v>20</v>
      </c>
      <c r="BZ36" s="244">
        <v>0.2</v>
      </c>
      <c r="CA36" s="244">
        <v>0.2</v>
      </c>
      <c r="CB36" s="244">
        <v>0.3</v>
      </c>
      <c r="CC36" s="244">
        <v>0.5</v>
      </c>
      <c r="CD36" s="244">
        <v>1</v>
      </c>
      <c r="CE36" s="244">
        <v>3</v>
      </c>
      <c r="CG36" s="302">
        <v>0.9</v>
      </c>
      <c r="CH36" s="302">
        <v>0.9</v>
      </c>
      <c r="CI36" s="302">
        <v>1.2</v>
      </c>
      <c r="CJ36" s="302">
        <v>2</v>
      </c>
      <c r="CK36" s="302">
        <v>2.8</v>
      </c>
      <c r="CL36" s="302">
        <v>4.8</v>
      </c>
      <c r="CN36" s="37">
        <v>1</v>
      </c>
      <c r="CO36" s="37">
        <v>1</v>
      </c>
      <c r="CP36" s="37">
        <v>1</v>
      </c>
      <c r="CQ36" s="37">
        <v>1</v>
      </c>
      <c r="CR36" s="37">
        <v>1</v>
      </c>
      <c r="CS36" s="37">
        <v>1</v>
      </c>
      <c r="CU36" s="592">
        <v>1</v>
      </c>
      <c r="CV36" s="592">
        <v>1.5</v>
      </c>
      <c r="CW36" s="592">
        <v>2</v>
      </c>
      <c r="CX36" s="592">
        <v>3</v>
      </c>
      <c r="CY36" s="592">
        <v>5</v>
      </c>
      <c r="CZ36" s="592">
        <v>8</v>
      </c>
      <c r="DB36" s="345">
        <v>2</v>
      </c>
      <c r="DC36" s="345">
        <v>2</v>
      </c>
      <c r="DD36" s="345">
        <v>4</v>
      </c>
      <c r="DE36" s="345">
        <v>6</v>
      </c>
      <c r="DF36" s="345">
        <v>8</v>
      </c>
      <c r="DG36" s="345">
        <v>10</v>
      </c>
      <c r="DI36" s="37">
        <v>1.875</v>
      </c>
      <c r="DJ36" s="37">
        <v>2.34375</v>
      </c>
      <c r="DK36" s="37">
        <v>2.9296875</v>
      </c>
      <c r="DL36" s="37">
        <v>4.39453125</v>
      </c>
      <c r="DM36" s="37">
        <v>6.591796875</v>
      </c>
      <c r="DN36" s="37">
        <v>9.8876953125</v>
      </c>
      <c r="DP36" s="400">
        <f>MAX(DP9,DP12,DP15)</f>
        <v>1</v>
      </c>
      <c r="DQ36" s="400">
        <f>MAX(DQ10,DQ12,DQ16)</f>
        <v>1.75</v>
      </c>
      <c r="DR36" s="400">
        <f>MAX(DR10,DR12,DR16)</f>
        <v>1.5</v>
      </c>
      <c r="DS36" s="400">
        <f>MAX(DS10,DS12,DS16)</f>
        <v>3</v>
      </c>
      <c r="DT36" s="400">
        <f>MAX(DT10,DT12,DT16)</f>
        <v>6</v>
      </c>
      <c r="DU36" s="400">
        <f>MAX(DU10,DU12,DU16)</f>
        <v>12.5</v>
      </c>
      <c r="DW36" s="422">
        <v>1</v>
      </c>
      <c r="DX36" s="422">
        <v>1</v>
      </c>
      <c r="DY36" s="422">
        <v>2</v>
      </c>
      <c r="DZ36" s="422">
        <v>3</v>
      </c>
      <c r="EA36" s="422"/>
      <c r="EB36" s="422"/>
      <c r="ED36" s="462">
        <v>4</v>
      </c>
      <c r="EE36" s="462">
        <v>6</v>
      </c>
      <c r="EF36" s="462">
        <v>7</v>
      </c>
      <c r="EG36" s="462">
        <v>13</v>
      </c>
      <c r="EH36" s="462">
        <v>26</v>
      </c>
      <c r="EI36" s="462">
        <v>40</v>
      </c>
      <c r="EK36" s="598">
        <v>0.30000000000000004</v>
      </c>
      <c r="EL36" s="598">
        <v>0.44999999999999996</v>
      </c>
      <c r="EM36" s="598">
        <v>0.75</v>
      </c>
      <c r="EN36" s="598">
        <v>1.125</v>
      </c>
      <c r="EO36" s="598">
        <v>1.875</v>
      </c>
      <c r="EP36" s="598">
        <v>2.25</v>
      </c>
      <c r="ER36" s="508">
        <v>1</v>
      </c>
      <c r="ES36" s="508">
        <v>2</v>
      </c>
      <c r="ET36" s="508">
        <v>3.5</v>
      </c>
      <c r="EU36" s="508">
        <v>4.5</v>
      </c>
      <c r="EV36" s="508">
        <v>5.5</v>
      </c>
      <c r="EW36" s="508">
        <v>7</v>
      </c>
      <c r="EY36" s="525">
        <v>1</v>
      </c>
      <c r="EZ36" s="525">
        <v>1</v>
      </c>
      <c r="FA36" s="525">
        <v>2</v>
      </c>
      <c r="FB36" s="525">
        <v>4</v>
      </c>
      <c r="FC36" s="525">
        <v>8</v>
      </c>
      <c r="FD36" s="525">
        <v>15</v>
      </c>
      <c r="FF36" s="56"/>
      <c r="FG36" s="56"/>
      <c r="FH36" s="56"/>
      <c r="FI36" s="56"/>
      <c r="FJ36" s="56"/>
      <c r="FK36" s="56"/>
      <c r="FM36" s="56"/>
      <c r="FN36" s="56"/>
      <c r="FO36" s="56"/>
      <c r="FP36" s="56"/>
      <c r="FQ36" s="56"/>
      <c r="FR36" s="56"/>
    </row>
    <row r="37" spans="1:174" x14ac:dyDescent="0.3">
      <c r="A37" s="637"/>
      <c r="B37" s="3">
        <v>1.25</v>
      </c>
      <c r="C37" s="3">
        <v>-2.5</v>
      </c>
      <c r="D37" s="3"/>
      <c r="E37" s="3">
        <v>1.25</v>
      </c>
      <c r="F37" s="3"/>
      <c r="G37" s="36"/>
      <c r="H37" s="26">
        <f t="shared" ref="H37:H45" si="27">MEDIAN(O37,V37,AC37,AJ37,AQ37,AX37,BE37,BL37,BS37,BZ37,CG37,CN37,CU37,DB37,DI37,DP37,DW37,ED37,EK37,ER37,EY37,FF37,FM37)</f>
        <v>1</v>
      </c>
      <c r="I37" s="26">
        <f t="shared" si="22"/>
        <v>2</v>
      </c>
      <c r="J37" s="26">
        <f t="shared" si="23"/>
        <v>3</v>
      </c>
      <c r="K37" s="26">
        <f t="shared" si="24"/>
        <v>4</v>
      </c>
      <c r="L37" s="26">
        <f t="shared" si="25"/>
        <v>5.75</v>
      </c>
      <c r="M37" s="26">
        <f t="shared" si="26"/>
        <v>9</v>
      </c>
      <c r="O37" s="59">
        <v>0.4</v>
      </c>
      <c r="P37" s="59">
        <v>0.6</v>
      </c>
      <c r="Q37" s="59">
        <v>1.2</v>
      </c>
      <c r="R37" s="59">
        <v>1.7</v>
      </c>
      <c r="S37" s="59">
        <v>2.2000000000000002</v>
      </c>
      <c r="T37" s="59">
        <v>4</v>
      </c>
      <c r="V37" s="159">
        <v>0.25</v>
      </c>
      <c r="W37" s="159">
        <v>0.5</v>
      </c>
      <c r="X37" s="159">
        <v>1</v>
      </c>
      <c r="Y37" s="159">
        <v>1.25</v>
      </c>
      <c r="Z37" s="159">
        <v>1.5</v>
      </c>
      <c r="AA37" s="159">
        <v>2</v>
      </c>
      <c r="AC37" s="38">
        <v>4</v>
      </c>
      <c r="AD37" s="38">
        <v>4</v>
      </c>
      <c r="AE37" s="38">
        <v>4</v>
      </c>
      <c r="AF37" s="38">
        <v>6</v>
      </c>
      <c r="AG37" s="38">
        <v>8</v>
      </c>
      <c r="AH37" s="38">
        <v>11</v>
      </c>
      <c r="AJ37" s="38">
        <v>1</v>
      </c>
      <c r="AK37" s="38">
        <v>2</v>
      </c>
      <c r="AL37" s="38">
        <v>4</v>
      </c>
      <c r="AM37" s="38">
        <v>6</v>
      </c>
      <c r="AN37" s="38">
        <v>12</v>
      </c>
      <c r="AO37" s="38">
        <v>21</v>
      </c>
      <c r="AQ37" s="38">
        <v>1</v>
      </c>
      <c r="AR37" s="38">
        <v>2</v>
      </c>
      <c r="AS37" s="38">
        <v>3</v>
      </c>
      <c r="AT37" s="38">
        <v>4</v>
      </c>
      <c r="AU37" s="38">
        <v>6</v>
      </c>
      <c r="AV37" s="38">
        <v>10</v>
      </c>
      <c r="AX37" s="38"/>
      <c r="AY37" s="38"/>
      <c r="AZ37" s="38"/>
      <c r="BA37" s="38"/>
      <c r="BB37" s="38"/>
      <c r="BC37" s="38"/>
      <c r="BE37" s="57"/>
      <c r="BF37" s="57"/>
      <c r="BG37" s="57"/>
      <c r="BH37" s="57"/>
      <c r="BI37" s="68"/>
      <c r="BJ37" s="68"/>
      <c r="BL37" s="152">
        <v>1</v>
      </c>
      <c r="BM37" s="152">
        <v>2</v>
      </c>
      <c r="BN37" s="152">
        <v>3</v>
      </c>
      <c r="BO37" s="152">
        <v>3</v>
      </c>
      <c r="BP37" s="152">
        <v>4</v>
      </c>
      <c r="BQ37" s="152">
        <v>6</v>
      </c>
      <c r="BS37" s="223">
        <v>1</v>
      </c>
      <c r="BT37" s="223">
        <v>2</v>
      </c>
      <c r="BU37" s="223">
        <v>3</v>
      </c>
      <c r="BV37" s="223">
        <v>6</v>
      </c>
      <c r="BW37" s="223">
        <v>10</v>
      </c>
      <c r="BX37" s="223">
        <v>20</v>
      </c>
      <c r="BZ37" s="245">
        <v>0.2</v>
      </c>
      <c r="CA37" s="245">
        <v>0.4</v>
      </c>
      <c r="CB37" s="245">
        <v>0.6</v>
      </c>
      <c r="CC37" s="245">
        <v>1</v>
      </c>
      <c r="CD37" s="245">
        <v>2</v>
      </c>
      <c r="CE37" s="245">
        <v>4</v>
      </c>
      <c r="CG37" s="303">
        <v>1.5</v>
      </c>
      <c r="CH37" s="303">
        <v>1.5</v>
      </c>
      <c r="CI37" s="303">
        <v>2</v>
      </c>
      <c r="CJ37" s="303">
        <v>3</v>
      </c>
      <c r="CK37" s="303">
        <v>4</v>
      </c>
      <c r="CL37" s="303">
        <v>7.2</v>
      </c>
      <c r="CN37" s="38">
        <v>1</v>
      </c>
      <c r="CO37" s="38">
        <v>1</v>
      </c>
      <c r="CP37" s="38">
        <v>1</v>
      </c>
      <c r="CQ37" s="38">
        <v>2</v>
      </c>
      <c r="CR37" s="38">
        <v>2</v>
      </c>
      <c r="CS37" s="38">
        <v>2</v>
      </c>
      <c r="CU37" s="593">
        <v>1</v>
      </c>
      <c r="CV37" s="593">
        <v>1.5</v>
      </c>
      <c r="CW37" s="593">
        <v>2</v>
      </c>
      <c r="CX37" s="593">
        <v>3</v>
      </c>
      <c r="CY37" s="593">
        <v>5</v>
      </c>
      <c r="CZ37" s="593">
        <v>8</v>
      </c>
      <c r="DB37" s="346">
        <v>2</v>
      </c>
      <c r="DC37" s="346">
        <v>2</v>
      </c>
      <c r="DD37" s="346">
        <v>4</v>
      </c>
      <c r="DE37" s="346">
        <v>6</v>
      </c>
      <c r="DF37" s="346">
        <v>8</v>
      </c>
      <c r="DG37" s="346">
        <v>10</v>
      </c>
      <c r="DI37" s="38">
        <v>3</v>
      </c>
      <c r="DJ37" s="38">
        <v>3.75</v>
      </c>
      <c r="DK37" s="38">
        <v>4.6875</v>
      </c>
      <c r="DL37" s="38">
        <v>7.03125</v>
      </c>
      <c r="DM37" s="38">
        <v>10.546875</v>
      </c>
      <c r="DN37" s="38">
        <v>15.8203125</v>
      </c>
      <c r="DP37" s="401">
        <f>MAX(DP10,DP13,DP16)</f>
        <v>1.25</v>
      </c>
      <c r="DQ37" s="401">
        <f>MAX(DQ10,DQ13,DQ16)</f>
        <v>2</v>
      </c>
      <c r="DR37" s="401">
        <f>MAX(DR10,DR13,DR16)</f>
        <v>4</v>
      </c>
      <c r="DS37" s="401">
        <f>MAX(DS10,DS13,DS16)</f>
        <v>6</v>
      </c>
      <c r="DT37" s="401">
        <f>MAX(DT10,DT13,DT16)</f>
        <v>8</v>
      </c>
      <c r="DU37" s="401">
        <f>MAX(DU10,DU13,DU16)</f>
        <v>15</v>
      </c>
      <c r="DW37" s="423">
        <v>1</v>
      </c>
      <c r="DX37" s="423">
        <v>1</v>
      </c>
      <c r="DY37" s="423">
        <v>2</v>
      </c>
      <c r="DZ37" s="423">
        <v>3</v>
      </c>
      <c r="EA37" s="423"/>
      <c r="EB37" s="423"/>
      <c r="ED37" s="463">
        <v>4</v>
      </c>
      <c r="EE37" s="463">
        <v>6</v>
      </c>
      <c r="EF37" s="463">
        <v>7</v>
      </c>
      <c r="EG37" s="463">
        <v>11</v>
      </c>
      <c r="EH37" s="463">
        <v>24</v>
      </c>
      <c r="EI37" s="463">
        <v>45</v>
      </c>
      <c r="EK37" s="598">
        <v>0.44999999999999996</v>
      </c>
      <c r="EL37" s="598">
        <v>0.75</v>
      </c>
      <c r="EM37" s="598">
        <v>1.125</v>
      </c>
      <c r="EN37" s="598">
        <v>1.875</v>
      </c>
      <c r="EO37" s="598">
        <v>2.625</v>
      </c>
      <c r="EP37" s="598">
        <v>3.375</v>
      </c>
      <c r="ER37" s="509">
        <v>1</v>
      </c>
      <c r="ES37" s="509">
        <v>2</v>
      </c>
      <c r="ET37" s="509">
        <v>3.5</v>
      </c>
      <c r="EU37" s="509">
        <v>4.5</v>
      </c>
      <c r="EV37" s="509">
        <v>5.5</v>
      </c>
      <c r="EW37" s="509">
        <v>7</v>
      </c>
      <c r="EY37" s="525">
        <v>1</v>
      </c>
      <c r="EZ37" s="526">
        <v>2</v>
      </c>
      <c r="FA37" s="526">
        <v>3</v>
      </c>
      <c r="FB37" s="526">
        <v>5</v>
      </c>
      <c r="FC37" s="526">
        <v>10</v>
      </c>
      <c r="FD37" s="526">
        <v>20</v>
      </c>
      <c r="FF37" s="57"/>
      <c r="FG37" s="57"/>
      <c r="FH37" s="57"/>
      <c r="FI37" s="57"/>
      <c r="FJ37" s="57"/>
      <c r="FK37" s="57"/>
      <c r="FM37" s="57"/>
      <c r="FN37" s="57"/>
      <c r="FO37" s="57"/>
      <c r="FP37" s="57"/>
      <c r="FQ37" s="57"/>
      <c r="FR37" s="57"/>
    </row>
    <row r="38" spans="1:174" x14ac:dyDescent="0.3">
      <c r="A38" s="637"/>
      <c r="B38" s="2">
        <v>1.25</v>
      </c>
      <c r="C38" s="2"/>
      <c r="D38" s="2">
        <v>-2.5</v>
      </c>
      <c r="E38" s="2">
        <v>1.25</v>
      </c>
      <c r="F38" s="2"/>
      <c r="G38" s="36"/>
      <c r="H38" s="25">
        <f t="shared" si="27"/>
        <v>1</v>
      </c>
      <c r="I38" s="25">
        <f t="shared" si="22"/>
        <v>2</v>
      </c>
      <c r="J38" s="25">
        <f t="shared" si="23"/>
        <v>3</v>
      </c>
      <c r="K38" s="25">
        <f t="shared" si="24"/>
        <v>4</v>
      </c>
      <c r="L38" s="25">
        <f t="shared" si="25"/>
        <v>5.75</v>
      </c>
      <c r="M38" s="25">
        <f t="shared" si="26"/>
        <v>9</v>
      </c>
      <c r="O38" s="58">
        <v>0.4</v>
      </c>
      <c r="P38" s="58">
        <v>0.6</v>
      </c>
      <c r="Q38" s="58">
        <v>1.2</v>
      </c>
      <c r="R38" s="58">
        <v>1.7</v>
      </c>
      <c r="S38" s="58">
        <v>2.2000000000000002</v>
      </c>
      <c r="T38" s="58">
        <v>4</v>
      </c>
      <c r="V38" s="158">
        <v>0.30000000000000004</v>
      </c>
      <c r="W38" s="158">
        <v>0.60000000000000009</v>
      </c>
      <c r="X38" s="158">
        <v>1.2000000000000002</v>
      </c>
      <c r="Y38" s="158">
        <v>1.5</v>
      </c>
      <c r="Z38" s="158">
        <v>1.8</v>
      </c>
      <c r="AA38" s="158">
        <v>2.4000000000000004</v>
      </c>
      <c r="AC38" s="37">
        <v>5</v>
      </c>
      <c r="AD38" s="37">
        <v>5</v>
      </c>
      <c r="AE38" s="37">
        <v>5</v>
      </c>
      <c r="AF38" s="37">
        <v>7</v>
      </c>
      <c r="AG38" s="37">
        <v>9</v>
      </c>
      <c r="AH38" s="37">
        <v>12</v>
      </c>
      <c r="AJ38" s="37">
        <v>1</v>
      </c>
      <c r="AK38" s="37">
        <v>2</v>
      </c>
      <c r="AL38" s="37">
        <v>4</v>
      </c>
      <c r="AM38" s="37">
        <v>5</v>
      </c>
      <c r="AN38" s="37">
        <v>8</v>
      </c>
      <c r="AO38" s="37">
        <v>15</v>
      </c>
      <c r="AQ38" s="37">
        <v>1</v>
      </c>
      <c r="AR38" s="37">
        <v>2</v>
      </c>
      <c r="AS38" s="37">
        <v>3</v>
      </c>
      <c r="AT38" s="37">
        <v>4</v>
      </c>
      <c r="AU38" s="37">
        <v>6</v>
      </c>
      <c r="AV38" s="37">
        <v>10</v>
      </c>
      <c r="AX38" s="37"/>
      <c r="AY38" s="37"/>
      <c r="AZ38" s="37"/>
      <c r="BA38" s="37"/>
      <c r="BB38" s="37"/>
      <c r="BC38" s="37"/>
      <c r="BE38" s="56"/>
      <c r="BF38" s="56"/>
      <c r="BG38" s="56"/>
      <c r="BH38" s="56"/>
      <c r="BI38" s="67"/>
      <c r="BJ38" s="67"/>
      <c r="BL38" s="152">
        <v>1</v>
      </c>
      <c r="BM38" s="152">
        <v>2</v>
      </c>
      <c r="BN38" s="152">
        <v>3</v>
      </c>
      <c r="BO38" s="152">
        <v>3</v>
      </c>
      <c r="BP38" s="152">
        <v>4</v>
      </c>
      <c r="BQ38" s="152">
        <v>6</v>
      </c>
      <c r="BS38" s="222">
        <v>1</v>
      </c>
      <c r="BT38" s="222">
        <v>2</v>
      </c>
      <c r="BU38" s="222">
        <v>3</v>
      </c>
      <c r="BV38" s="222">
        <v>6</v>
      </c>
      <c r="BW38" s="222">
        <v>10</v>
      </c>
      <c r="BX38" s="222">
        <v>20</v>
      </c>
      <c r="BZ38" s="244">
        <v>0.2</v>
      </c>
      <c r="CA38" s="244">
        <v>0.4</v>
      </c>
      <c r="CB38" s="244">
        <v>0.5</v>
      </c>
      <c r="CC38" s="244">
        <v>0.8</v>
      </c>
      <c r="CD38" s="244">
        <v>1.8</v>
      </c>
      <c r="CE38" s="244">
        <v>3.8</v>
      </c>
      <c r="CG38" s="302">
        <v>1.2</v>
      </c>
      <c r="CH38" s="302">
        <v>1.2</v>
      </c>
      <c r="CI38" s="302">
        <v>1.6</v>
      </c>
      <c r="CJ38" s="302">
        <v>2.4</v>
      </c>
      <c r="CK38" s="302">
        <v>3.2</v>
      </c>
      <c r="CL38" s="302">
        <v>5.6</v>
      </c>
      <c r="CN38" s="37">
        <v>1</v>
      </c>
      <c r="CO38" s="37">
        <v>1</v>
      </c>
      <c r="CP38" s="37">
        <v>1</v>
      </c>
      <c r="CQ38" s="37">
        <v>2</v>
      </c>
      <c r="CR38" s="37">
        <v>2</v>
      </c>
      <c r="CS38" s="37">
        <v>2</v>
      </c>
      <c r="CU38" s="592">
        <v>1</v>
      </c>
      <c r="CV38" s="592">
        <v>1.5</v>
      </c>
      <c r="CW38" s="592">
        <v>2</v>
      </c>
      <c r="CX38" s="592">
        <v>3</v>
      </c>
      <c r="CY38" s="592">
        <v>5</v>
      </c>
      <c r="CZ38" s="592">
        <v>8</v>
      </c>
      <c r="DB38" s="345">
        <v>2</v>
      </c>
      <c r="DC38" s="345">
        <v>2</v>
      </c>
      <c r="DD38" s="345">
        <v>4</v>
      </c>
      <c r="DE38" s="345">
        <v>6</v>
      </c>
      <c r="DF38" s="345">
        <v>8</v>
      </c>
      <c r="DG38" s="345">
        <v>10</v>
      </c>
      <c r="DI38" s="37">
        <v>3</v>
      </c>
      <c r="DJ38" s="37">
        <v>3.75</v>
      </c>
      <c r="DK38" s="37">
        <v>4.6875</v>
      </c>
      <c r="DL38" s="37">
        <v>7.03125</v>
      </c>
      <c r="DM38" s="37">
        <v>10.546875</v>
      </c>
      <c r="DN38" s="37">
        <v>15.8203125</v>
      </c>
      <c r="DP38" s="400">
        <f t="shared" ref="DP38:DU38" si="28">MAX(DP10,DP13,DP17)</f>
        <v>1.25</v>
      </c>
      <c r="DQ38" s="400">
        <f t="shared" si="28"/>
        <v>2</v>
      </c>
      <c r="DR38" s="400">
        <f t="shared" si="28"/>
        <v>4</v>
      </c>
      <c r="DS38" s="400">
        <f t="shared" si="28"/>
        <v>6</v>
      </c>
      <c r="DT38" s="400">
        <f t="shared" si="28"/>
        <v>8</v>
      </c>
      <c r="DU38" s="400">
        <f t="shared" si="28"/>
        <v>15</v>
      </c>
      <c r="DW38" s="422">
        <v>1</v>
      </c>
      <c r="DX38" s="422">
        <v>1</v>
      </c>
      <c r="DY38" s="422">
        <v>2</v>
      </c>
      <c r="DZ38" s="422">
        <v>3</v>
      </c>
      <c r="EA38" s="422"/>
      <c r="EB38" s="422"/>
      <c r="ED38" s="462">
        <v>4</v>
      </c>
      <c r="EE38" s="462">
        <v>6</v>
      </c>
      <c r="EF38" s="462">
        <v>8</v>
      </c>
      <c r="EG38" s="462">
        <v>11</v>
      </c>
      <c r="EH38" s="462">
        <v>24</v>
      </c>
      <c r="EI38" s="462">
        <v>45</v>
      </c>
      <c r="EK38" s="598">
        <v>0.30000000000000004</v>
      </c>
      <c r="EL38" s="598">
        <v>0.44999999999999996</v>
      </c>
      <c r="EM38" s="598">
        <v>0.75</v>
      </c>
      <c r="EN38" s="598">
        <v>1.125</v>
      </c>
      <c r="EO38" s="598">
        <v>1.875</v>
      </c>
      <c r="EP38" s="598">
        <v>2.25</v>
      </c>
      <c r="ER38" s="508">
        <v>1</v>
      </c>
      <c r="ES38" s="508">
        <v>2</v>
      </c>
      <c r="ET38" s="508">
        <v>3.5</v>
      </c>
      <c r="EU38" s="508">
        <v>4.5</v>
      </c>
      <c r="EV38" s="508">
        <v>5.5</v>
      </c>
      <c r="EW38" s="508">
        <v>7</v>
      </c>
      <c r="EY38" s="525">
        <v>1</v>
      </c>
      <c r="EZ38" s="525">
        <v>1</v>
      </c>
      <c r="FA38" s="525">
        <v>2</v>
      </c>
      <c r="FB38" s="525">
        <v>4</v>
      </c>
      <c r="FC38" s="525">
        <v>8</v>
      </c>
      <c r="FD38" s="525">
        <v>15</v>
      </c>
      <c r="FF38" s="56"/>
      <c r="FG38" s="56"/>
      <c r="FH38" s="56"/>
      <c r="FI38" s="56"/>
      <c r="FJ38" s="56"/>
      <c r="FK38" s="56"/>
      <c r="FM38" s="56"/>
      <c r="FN38" s="56"/>
      <c r="FO38" s="56"/>
      <c r="FP38" s="56"/>
      <c r="FQ38" s="56"/>
      <c r="FR38" s="56"/>
    </row>
    <row r="39" spans="1:174" x14ac:dyDescent="0.3">
      <c r="A39" s="637"/>
      <c r="B39" s="3">
        <v>1.25</v>
      </c>
      <c r="C39" s="3">
        <v>-2.5</v>
      </c>
      <c r="D39" s="3"/>
      <c r="E39" s="3"/>
      <c r="F39" s="3">
        <v>1.25</v>
      </c>
      <c r="G39" s="36"/>
      <c r="H39" s="26">
        <f t="shared" si="27"/>
        <v>1</v>
      </c>
      <c r="I39" s="26">
        <f t="shared" si="22"/>
        <v>2</v>
      </c>
      <c r="J39" s="26">
        <f t="shared" si="23"/>
        <v>3</v>
      </c>
      <c r="K39" s="26">
        <f t="shared" si="24"/>
        <v>5.6</v>
      </c>
      <c r="L39" s="26">
        <f t="shared" si="25"/>
        <v>8</v>
      </c>
      <c r="M39" s="26">
        <f t="shared" si="26"/>
        <v>11</v>
      </c>
      <c r="O39" s="59">
        <v>0.5</v>
      </c>
      <c r="P39" s="59">
        <v>1</v>
      </c>
      <c r="Q39" s="59">
        <v>1.5</v>
      </c>
      <c r="R39" s="59">
        <v>2.5</v>
      </c>
      <c r="S39" s="59">
        <v>5</v>
      </c>
      <c r="T39" s="59">
        <v>10</v>
      </c>
      <c r="V39" s="159">
        <v>0.375</v>
      </c>
      <c r="W39" s="159">
        <v>0.75</v>
      </c>
      <c r="X39" s="159">
        <v>1.5</v>
      </c>
      <c r="Y39" s="159">
        <v>1.875</v>
      </c>
      <c r="Z39" s="159">
        <v>2.25</v>
      </c>
      <c r="AA39" s="159">
        <v>3</v>
      </c>
      <c r="AC39" s="38">
        <v>10</v>
      </c>
      <c r="AD39" s="38">
        <v>10</v>
      </c>
      <c r="AE39" s="38">
        <v>10</v>
      </c>
      <c r="AF39" s="38">
        <v>12</v>
      </c>
      <c r="AG39" s="38">
        <v>14</v>
      </c>
      <c r="AH39" s="38">
        <v>18</v>
      </c>
      <c r="AJ39" s="38">
        <v>3</v>
      </c>
      <c r="AK39" s="38">
        <v>4</v>
      </c>
      <c r="AL39" s="38">
        <v>8</v>
      </c>
      <c r="AM39" s="38">
        <v>12</v>
      </c>
      <c r="AN39" s="38">
        <v>16</v>
      </c>
      <c r="AO39" s="38">
        <v>25</v>
      </c>
      <c r="AQ39" s="38">
        <v>2</v>
      </c>
      <c r="AR39" s="38">
        <v>3</v>
      </c>
      <c r="AS39" s="38">
        <v>5</v>
      </c>
      <c r="AT39" s="38">
        <v>6</v>
      </c>
      <c r="AU39" s="38">
        <v>8</v>
      </c>
      <c r="AV39" s="38">
        <v>16</v>
      </c>
      <c r="AX39" s="38"/>
      <c r="AY39" s="38"/>
      <c r="AZ39" s="38"/>
      <c r="BA39" s="38"/>
      <c r="BB39" s="38"/>
      <c r="BC39" s="38"/>
      <c r="BE39" s="57"/>
      <c r="BF39" s="57"/>
      <c r="BG39" s="57"/>
      <c r="BH39" s="57"/>
      <c r="BI39" s="68"/>
      <c r="BJ39" s="68"/>
      <c r="BL39" s="152">
        <v>1</v>
      </c>
      <c r="BM39" s="152">
        <v>2</v>
      </c>
      <c r="BN39" s="152">
        <v>3</v>
      </c>
      <c r="BO39" s="152">
        <v>3</v>
      </c>
      <c r="BP39" s="152">
        <v>5</v>
      </c>
      <c r="BQ39" s="152">
        <v>6</v>
      </c>
      <c r="BS39" s="223">
        <v>1</v>
      </c>
      <c r="BT39" s="223">
        <v>2</v>
      </c>
      <c r="BU39" s="223">
        <v>3</v>
      </c>
      <c r="BV39" s="223">
        <v>6</v>
      </c>
      <c r="BW39" s="223">
        <v>10</v>
      </c>
      <c r="BX39" s="223">
        <v>20</v>
      </c>
      <c r="BZ39" s="245">
        <v>0.3</v>
      </c>
      <c r="CA39" s="245">
        <v>0.5</v>
      </c>
      <c r="CB39" s="245">
        <v>0.8</v>
      </c>
      <c r="CC39" s="245">
        <v>1.25</v>
      </c>
      <c r="CD39" s="245">
        <v>2.5</v>
      </c>
      <c r="CE39" s="245">
        <v>5</v>
      </c>
      <c r="CG39" s="303">
        <v>1.8</v>
      </c>
      <c r="CH39" s="303">
        <v>1.8</v>
      </c>
      <c r="CI39" s="303">
        <v>2.4</v>
      </c>
      <c r="CJ39" s="303">
        <v>5.6</v>
      </c>
      <c r="CK39" s="303">
        <v>8</v>
      </c>
      <c r="CL39" s="303">
        <v>12</v>
      </c>
      <c r="CN39" s="38">
        <v>1</v>
      </c>
      <c r="CO39" s="38">
        <v>2</v>
      </c>
      <c r="CP39" s="38">
        <v>2</v>
      </c>
      <c r="CQ39" s="38">
        <v>2</v>
      </c>
      <c r="CR39" s="38">
        <v>3</v>
      </c>
      <c r="CS39" s="38">
        <v>3</v>
      </c>
      <c r="CU39" s="593">
        <v>1</v>
      </c>
      <c r="CV39" s="593">
        <v>1.5</v>
      </c>
      <c r="CW39" s="593">
        <v>2</v>
      </c>
      <c r="CX39" s="593">
        <v>3</v>
      </c>
      <c r="CY39" s="593">
        <v>5</v>
      </c>
      <c r="CZ39" s="593">
        <v>8</v>
      </c>
      <c r="DB39" s="346">
        <v>2</v>
      </c>
      <c r="DC39" s="346">
        <v>2</v>
      </c>
      <c r="DD39" s="346">
        <v>4</v>
      </c>
      <c r="DE39" s="346">
        <v>6</v>
      </c>
      <c r="DF39" s="346">
        <v>8</v>
      </c>
      <c r="DG39" s="346">
        <v>10</v>
      </c>
      <c r="DI39" s="38">
        <v>3.75</v>
      </c>
      <c r="DJ39" s="38">
        <v>4.6875</v>
      </c>
      <c r="DK39" s="38">
        <v>5.859375</v>
      </c>
      <c r="DL39" s="38">
        <v>8.7890625</v>
      </c>
      <c r="DM39" s="38">
        <v>13.18359375</v>
      </c>
      <c r="DN39" s="38">
        <v>19.775390625</v>
      </c>
      <c r="DP39" s="401">
        <f t="shared" ref="DP39:DU39" si="29">MAX(DP10,DP14,DP16)</f>
        <v>1.5</v>
      </c>
      <c r="DQ39" s="401">
        <f t="shared" si="29"/>
        <v>4</v>
      </c>
      <c r="DR39" s="401">
        <f t="shared" si="29"/>
        <v>5</v>
      </c>
      <c r="DS39" s="401">
        <f t="shared" si="29"/>
        <v>7</v>
      </c>
      <c r="DT39" s="401">
        <f t="shared" si="29"/>
        <v>10</v>
      </c>
      <c r="DU39" s="401">
        <f t="shared" si="29"/>
        <v>20</v>
      </c>
      <c r="DW39" s="423">
        <v>1</v>
      </c>
      <c r="DX39" s="423">
        <v>1</v>
      </c>
      <c r="DY39" s="423">
        <v>2</v>
      </c>
      <c r="DZ39" s="423">
        <v>3</v>
      </c>
      <c r="EA39" s="423"/>
      <c r="EB39" s="423"/>
      <c r="ED39" s="463">
        <v>5</v>
      </c>
      <c r="EE39" s="463">
        <v>7</v>
      </c>
      <c r="EF39" s="463">
        <v>9</v>
      </c>
      <c r="EG39" s="463">
        <v>13</v>
      </c>
      <c r="EH39" s="463">
        <v>30</v>
      </c>
      <c r="EI39" s="463">
        <v>50</v>
      </c>
      <c r="EK39" s="598">
        <v>0.5</v>
      </c>
      <c r="EL39" s="598">
        <v>1</v>
      </c>
      <c r="EM39" s="598">
        <v>1.5</v>
      </c>
      <c r="EN39" s="598">
        <v>2.5</v>
      </c>
      <c r="EO39" s="598">
        <v>3.5</v>
      </c>
      <c r="EP39" s="598">
        <v>4</v>
      </c>
      <c r="ER39" s="509">
        <v>1.5</v>
      </c>
      <c r="ES39" s="509">
        <v>2.5</v>
      </c>
      <c r="ET39" s="509">
        <v>4</v>
      </c>
      <c r="EU39" s="509">
        <v>5.5</v>
      </c>
      <c r="EV39" s="509">
        <v>6.5</v>
      </c>
      <c r="EW39" s="509">
        <v>8</v>
      </c>
      <c r="EY39" s="525">
        <v>1</v>
      </c>
      <c r="EZ39" s="526">
        <v>1</v>
      </c>
      <c r="FA39" s="526">
        <v>4</v>
      </c>
      <c r="FB39" s="526">
        <v>6</v>
      </c>
      <c r="FC39" s="526">
        <v>10</v>
      </c>
      <c r="FD39" s="526">
        <v>20</v>
      </c>
      <c r="FF39" s="57"/>
      <c r="FG39" s="57"/>
      <c r="FH39" s="57"/>
      <c r="FI39" s="57"/>
      <c r="FJ39" s="57"/>
      <c r="FK39" s="57"/>
      <c r="FM39" s="57"/>
      <c r="FN39" s="57"/>
      <c r="FO39" s="57"/>
      <c r="FP39" s="57"/>
      <c r="FQ39" s="57"/>
      <c r="FR39" s="57"/>
    </row>
    <row r="40" spans="1:174" x14ac:dyDescent="0.3">
      <c r="A40" s="637"/>
      <c r="B40" s="2">
        <v>1.25</v>
      </c>
      <c r="C40" s="2"/>
      <c r="D40" s="2">
        <v>-2.5</v>
      </c>
      <c r="E40" s="2"/>
      <c r="F40" s="2">
        <v>1.25</v>
      </c>
      <c r="G40" s="36"/>
      <c r="H40" s="25">
        <f t="shared" si="27"/>
        <v>1</v>
      </c>
      <c r="I40" s="25">
        <f t="shared" si="22"/>
        <v>2</v>
      </c>
      <c r="J40" s="25">
        <f t="shared" si="23"/>
        <v>3</v>
      </c>
      <c r="K40" s="25">
        <f t="shared" si="24"/>
        <v>5</v>
      </c>
      <c r="L40" s="25">
        <f t="shared" si="25"/>
        <v>7.25</v>
      </c>
      <c r="M40" s="25">
        <f t="shared" si="26"/>
        <v>10</v>
      </c>
      <c r="O40" s="58">
        <v>0.5</v>
      </c>
      <c r="P40" s="58">
        <v>1</v>
      </c>
      <c r="Q40" s="58">
        <v>1.5</v>
      </c>
      <c r="R40" s="58">
        <v>2.5</v>
      </c>
      <c r="S40" s="58">
        <v>5</v>
      </c>
      <c r="T40" s="58">
        <v>10</v>
      </c>
      <c r="V40" s="158">
        <v>0.45</v>
      </c>
      <c r="W40" s="158">
        <v>0.9</v>
      </c>
      <c r="X40" s="158">
        <v>1.8</v>
      </c>
      <c r="Y40" s="158">
        <v>2.25</v>
      </c>
      <c r="Z40" s="158">
        <v>2.7</v>
      </c>
      <c r="AA40" s="158">
        <v>3.6</v>
      </c>
      <c r="AC40" s="37">
        <v>8</v>
      </c>
      <c r="AD40" s="37">
        <v>8</v>
      </c>
      <c r="AE40" s="37">
        <v>8</v>
      </c>
      <c r="AF40" s="37">
        <v>10</v>
      </c>
      <c r="AG40" s="37">
        <v>12</v>
      </c>
      <c r="AH40" s="37">
        <v>15</v>
      </c>
      <c r="AJ40" s="37">
        <v>3</v>
      </c>
      <c r="AK40" s="37">
        <v>4</v>
      </c>
      <c r="AL40" s="37">
        <v>8</v>
      </c>
      <c r="AM40" s="37">
        <v>12</v>
      </c>
      <c r="AN40" s="37">
        <v>16</v>
      </c>
      <c r="AO40" s="37">
        <v>25</v>
      </c>
      <c r="AQ40" s="37">
        <v>1</v>
      </c>
      <c r="AR40" s="37">
        <v>2</v>
      </c>
      <c r="AS40" s="37">
        <v>4</v>
      </c>
      <c r="AT40" s="37">
        <v>5</v>
      </c>
      <c r="AU40" s="37">
        <v>7</v>
      </c>
      <c r="AV40" s="37">
        <v>13</v>
      </c>
      <c r="AX40" s="37"/>
      <c r="AY40" s="37"/>
      <c r="AZ40" s="37"/>
      <c r="BA40" s="37"/>
      <c r="BB40" s="37"/>
      <c r="BC40" s="37"/>
      <c r="BE40" s="56"/>
      <c r="BF40" s="56"/>
      <c r="BG40" s="56"/>
      <c r="BH40" s="56"/>
      <c r="BI40" s="67"/>
      <c r="BJ40" s="67"/>
      <c r="BL40" s="152">
        <v>1</v>
      </c>
      <c r="BM40" s="152">
        <v>2</v>
      </c>
      <c r="BN40" s="152">
        <v>3</v>
      </c>
      <c r="BO40" s="152">
        <v>3</v>
      </c>
      <c r="BP40" s="152">
        <v>4</v>
      </c>
      <c r="BQ40" s="152">
        <v>6</v>
      </c>
      <c r="BS40" s="222">
        <v>1</v>
      </c>
      <c r="BT40" s="222">
        <v>2</v>
      </c>
      <c r="BU40" s="222">
        <v>3</v>
      </c>
      <c r="BV40" s="222">
        <v>6</v>
      </c>
      <c r="BW40" s="222">
        <v>10</v>
      </c>
      <c r="BX40" s="222">
        <v>20</v>
      </c>
      <c r="BZ40" s="244">
        <v>0.25</v>
      </c>
      <c r="CA40" s="244">
        <v>0.4</v>
      </c>
      <c r="CB40" s="244">
        <v>0.7</v>
      </c>
      <c r="CC40" s="244">
        <v>1.1000000000000001</v>
      </c>
      <c r="CD40" s="244">
        <v>2.5</v>
      </c>
      <c r="CE40" s="244">
        <v>4.5</v>
      </c>
      <c r="CG40" s="302">
        <v>1.8</v>
      </c>
      <c r="CH40" s="302">
        <v>1.8</v>
      </c>
      <c r="CI40" s="302">
        <v>2.4</v>
      </c>
      <c r="CJ40" s="302">
        <v>3.6</v>
      </c>
      <c r="CK40" s="302">
        <v>5.6</v>
      </c>
      <c r="CL40" s="302">
        <v>9.6</v>
      </c>
      <c r="CN40" s="37">
        <v>1</v>
      </c>
      <c r="CO40" s="37">
        <v>2</v>
      </c>
      <c r="CP40" s="37">
        <v>2</v>
      </c>
      <c r="CQ40" s="37">
        <v>2</v>
      </c>
      <c r="CR40" s="37">
        <v>3</v>
      </c>
      <c r="CS40" s="37">
        <v>3</v>
      </c>
      <c r="CU40" s="592">
        <v>1</v>
      </c>
      <c r="CV40" s="592">
        <v>1.5</v>
      </c>
      <c r="CW40" s="592">
        <v>2</v>
      </c>
      <c r="CX40" s="592">
        <v>3</v>
      </c>
      <c r="CY40" s="592">
        <v>5</v>
      </c>
      <c r="CZ40" s="592">
        <v>8</v>
      </c>
      <c r="DB40" s="345">
        <v>2</v>
      </c>
      <c r="DC40" s="345">
        <v>2</v>
      </c>
      <c r="DD40" s="345">
        <v>4</v>
      </c>
      <c r="DE40" s="345">
        <v>6</v>
      </c>
      <c r="DF40" s="345">
        <v>8</v>
      </c>
      <c r="DG40" s="345">
        <v>10</v>
      </c>
      <c r="DI40" s="37">
        <v>3.75</v>
      </c>
      <c r="DJ40" s="37">
        <v>4.6875</v>
      </c>
      <c r="DK40" s="37">
        <v>5.859375</v>
      </c>
      <c r="DL40" s="37">
        <v>8.7890625</v>
      </c>
      <c r="DM40" s="37">
        <v>13.18359375</v>
      </c>
      <c r="DN40" s="37">
        <v>19.775390625</v>
      </c>
      <c r="DP40" s="400">
        <f t="shared" ref="DP40:DU40" si="30">MAX(DP10,DP14,DP17)</f>
        <v>1.5</v>
      </c>
      <c r="DQ40" s="400">
        <f t="shared" si="30"/>
        <v>4</v>
      </c>
      <c r="DR40" s="400">
        <f t="shared" si="30"/>
        <v>5</v>
      </c>
      <c r="DS40" s="400">
        <f t="shared" si="30"/>
        <v>7</v>
      </c>
      <c r="DT40" s="400">
        <f t="shared" si="30"/>
        <v>10</v>
      </c>
      <c r="DU40" s="400">
        <f t="shared" si="30"/>
        <v>20</v>
      </c>
      <c r="DW40" s="422">
        <v>1</v>
      </c>
      <c r="DX40" s="422">
        <v>1</v>
      </c>
      <c r="DY40" s="422">
        <v>2</v>
      </c>
      <c r="DZ40" s="422">
        <v>3</v>
      </c>
      <c r="EA40" s="422"/>
      <c r="EB40" s="422"/>
      <c r="ED40" s="462">
        <v>5</v>
      </c>
      <c r="EE40" s="462">
        <v>7</v>
      </c>
      <c r="EF40" s="462">
        <v>9</v>
      </c>
      <c r="EG40" s="462">
        <v>13</v>
      </c>
      <c r="EH40" s="462">
        <v>30</v>
      </c>
      <c r="EI40" s="462">
        <v>50</v>
      </c>
      <c r="EK40" s="598">
        <v>0.44999999999999996</v>
      </c>
      <c r="EL40" s="598">
        <v>0.75</v>
      </c>
      <c r="EM40" s="598">
        <v>1.125</v>
      </c>
      <c r="EN40" s="598">
        <v>1.875</v>
      </c>
      <c r="EO40" s="598">
        <v>2.625</v>
      </c>
      <c r="EP40" s="598">
        <v>3.375</v>
      </c>
      <c r="ER40" s="508">
        <v>1.5</v>
      </c>
      <c r="ES40" s="508">
        <v>3</v>
      </c>
      <c r="ET40" s="508">
        <v>3.75</v>
      </c>
      <c r="EU40" s="508">
        <v>5.625</v>
      </c>
      <c r="EV40" s="508">
        <v>7.5</v>
      </c>
      <c r="EW40" s="508">
        <v>9.375</v>
      </c>
      <c r="EY40" s="525">
        <v>1</v>
      </c>
      <c r="EZ40" s="525">
        <v>1</v>
      </c>
      <c r="FA40" s="525">
        <v>3</v>
      </c>
      <c r="FB40" s="525">
        <v>5</v>
      </c>
      <c r="FC40" s="525">
        <v>10</v>
      </c>
      <c r="FD40" s="525">
        <v>20</v>
      </c>
      <c r="FF40" s="56"/>
      <c r="FG40" s="56"/>
      <c r="FH40" s="56"/>
      <c r="FI40" s="56"/>
      <c r="FJ40" s="56"/>
      <c r="FK40" s="56"/>
      <c r="FM40" s="56"/>
      <c r="FN40" s="56"/>
      <c r="FO40" s="56"/>
      <c r="FP40" s="56"/>
      <c r="FQ40" s="56"/>
      <c r="FR40" s="56"/>
    </row>
    <row r="41" spans="1:174" x14ac:dyDescent="0.3">
      <c r="A41" s="637"/>
      <c r="B41" s="3">
        <v>1.25</v>
      </c>
      <c r="C41" s="3"/>
      <c r="D41" s="3"/>
      <c r="E41" s="3">
        <v>-2.5</v>
      </c>
      <c r="F41" s="3">
        <v>1.25</v>
      </c>
      <c r="G41" s="36"/>
      <c r="H41" s="26">
        <f t="shared" si="27"/>
        <v>1</v>
      </c>
      <c r="I41" s="26">
        <f t="shared" si="22"/>
        <v>2</v>
      </c>
      <c r="J41" s="26">
        <f t="shared" si="23"/>
        <v>3</v>
      </c>
      <c r="K41" s="26">
        <f t="shared" si="24"/>
        <v>4</v>
      </c>
      <c r="L41" s="26">
        <f t="shared" si="25"/>
        <v>6.75</v>
      </c>
      <c r="M41" s="26">
        <f t="shared" si="26"/>
        <v>10</v>
      </c>
      <c r="O41" s="59">
        <v>0.5</v>
      </c>
      <c r="P41" s="59">
        <v>1</v>
      </c>
      <c r="Q41" s="59">
        <v>1.5</v>
      </c>
      <c r="R41" s="59">
        <v>2.5</v>
      </c>
      <c r="S41" s="59">
        <v>5</v>
      </c>
      <c r="T41" s="59">
        <v>10</v>
      </c>
      <c r="V41" s="159">
        <v>0.2</v>
      </c>
      <c r="W41" s="159">
        <v>0.4</v>
      </c>
      <c r="X41" s="159">
        <v>0.8</v>
      </c>
      <c r="Y41" s="159">
        <v>1</v>
      </c>
      <c r="Z41" s="159">
        <v>1.2000000000000002</v>
      </c>
      <c r="AA41" s="159">
        <v>1.6</v>
      </c>
      <c r="AC41" s="38">
        <v>8</v>
      </c>
      <c r="AD41" s="38">
        <v>8</v>
      </c>
      <c r="AE41" s="38">
        <v>8</v>
      </c>
      <c r="AF41" s="38">
        <v>10</v>
      </c>
      <c r="AG41" s="38">
        <v>12</v>
      </c>
      <c r="AH41" s="38">
        <v>15</v>
      </c>
      <c r="AJ41" s="38">
        <v>3</v>
      </c>
      <c r="AK41" s="38">
        <v>4</v>
      </c>
      <c r="AL41" s="38">
        <v>7</v>
      </c>
      <c r="AM41" s="38">
        <v>10</v>
      </c>
      <c r="AN41" s="38">
        <v>14</v>
      </c>
      <c r="AO41" s="38">
        <v>24</v>
      </c>
      <c r="AQ41" s="38">
        <v>1</v>
      </c>
      <c r="AR41" s="38">
        <v>2</v>
      </c>
      <c r="AS41" s="38">
        <v>3</v>
      </c>
      <c r="AT41" s="38">
        <v>4</v>
      </c>
      <c r="AU41" s="38">
        <v>6</v>
      </c>
      <c r="AV41" s="38">
        <v>10</v>
      </c>
      <c r="AX41" s="38"/>
      <c r="AY41" s="38"/>
      <c r="AZ41" s="38"/>
      <c r="BA41" s="38"/>
      <c r="BB41" s="38"/>
      <c r="BC41" s="38"/>
      <c r="BE41" s="57"/>
      <c r="BF41" s="57"/>
      <c r="BG41" s="57"/>
      <c r="BH41" s="57"/>
      <c r="BI41" s="68"/>
      <c r="BJ41" s="68"/>
      <c r="BL41" s="152">
        <v>1</v>
      </c>
      <c r="BM41" s="152">
        <v>1.5</v>
      </c>
      <c r="BN41" s="152">
        <v>2</v>
      </c>
      <c r="BO41" s="152">
        <v>3</v>
      </c>
      <c r="BP41" s="152">
        <v>3.5</v>
      </c>
      <c r="BQ41" s="152">
        <v>4</v>
      </c>
      <c r="BS41" s="223">
        <v>1</v>
      </c>
      <c r="BT41" s="223">
        <v>2</v>
      </c>
      <c r="BU41" s="223">
        <v>3</v>
      </c>
      <c r="BV41" s="223">
        <v>6</v>
      </c>
      <c r="BW41" s="223">
        <v>10</v>
      </c>
      <c r="BX41" s="223">
        <v>20</v>
      </c>
      <c r="BZ41" s="245">
        <v>0.25</v>
      </c>
      <c r="CA41" s="245">
        <v>0.5</v>
      </c>
      <c r="CB41" s="245">
        <v>0.6</v>
      </c>
      <c r="CC41" s="245">
        <v>1</v>
      </c>
      <c r="CD41" s="245">
        <v>2</v>
      </c>
      <c r="CE41" s="245">
        <v>4</v>
      </c>
      <c r="CG41" s="303">
        <v>1.8</v>
      </c>
      <c r="CH41" s="303">
        <v>1.8</v>
      </c>
      <c r="CI41" s="303">
        <v>2.4</v>
      </c>
      <c r="CJ41" s="303">
        <v>3.6</v>
      </c>
      <c r="CK41" s="303">
        <v>5.6</v>
      </c>
      <c r="CL41" s="303">
        <v>9.6</v>
      </c>
      <c r="CN41" s="38">
        <v>1</v>
      </c>
      <c r="CO41" s="38">
        <v>2</v>
      </c>
      <c r="CP41" s="38">
        <v>2</v>
      </c>
      <c r="CQ41" s="38">
        <v>2</v>
      </c>
      <c r="CR41" s="38">
        <v>2</v>
      </c>
      <c r="CS41" s="38">
        <v>3</v>
      </c>
      <c r="CU41" s="593">
        <v>1</v>
      </c>
      <c r="CV41" s="593">
        <v>1.5</v>
      </c>
      <c r="CW41" s="593">
        <v>2</v>
      </c>
      <c r="CX41" s="593">
        <v>3</v>
      </c>
      <c r="CY41" s="593">
        <v>5</v>
      </c>
      <c r="CZ41" s="593">
        <v>8</v>
      </c>
      <c r="DB41" s="345">
        <v>2</v>
      </c>
      <c r="DC41" s="345">
        <v>2</v>
      </c>
      <c r="DD41" s="345">
        <v>4</v>
      </c>
      <c r="DE41" s="345">
        <v>6</v>
      </c>
      <c r="DF41" s="345">
        <v>8</v>
      </c>
      <c r="DG41" s="345">
        <v>10</v>
      </c>
      <c r="DI41" s="38">
        <v>3</v>
      </c>
      <c r="DJ41" s="38">
        <v>3.75</v>
      </c>
      <c r="DK41" s="38">
        <v>4.6875</v>
      </c>
      <c r="DL41" s="38">
        <v>7.03125</v>
      </c>
      <c r="DM41" s="38">
        <v>10.546875</v>
      </c>
      <c r="DN41" s="38">
        <v>15.8203125</v>
      </c>
      <c r="DP41" s="401">
        <f t="shared" ref="DP41:DU41" si="31">MAX(DP10,DP14,DP18)</f>
        <v>1.5</v>
      </c>
      <c r="DQ41" s="401">
        <f t="shared" si="31"/>
        <v>4</v>
      </c>
      <c r="DR41" s="401">
        <f t="shared" si="31"/>
        <v>5</v>
      </c>
      <c r="DS41" s="401">
        <f t="shared" si="31"/>
        <v>7</v>
      </c>
      <c r="DT41" s="401">
        <f t="shared" si="31"/>
        <v>10</v>
      </c>
      <c r="DU41" s="401">
        <f t="shared" si="31"/>
        <v>20</v>
      </c>
      <c r="DW41" s="423">
        <v>1</v>
      </c>
      <c r="DX41" s="423">
        <v>1</v>
      </c>
      <c r="DY41" s="423">
        <v>2</v>
      </c>
      <c r="DZ41" s="423">
        <v>3</v>
      </c>
      <c r="EA41" s="423"/>
      <c r="EB41" s="423"/>
      <c r="ED41" s="463">
        <v>5</v>
      </c>
      <c r="EE41" s="463">
        <v>7</v>
      </c>
      <c r="EF41" s="463">
        <v>9</v>
      </c>
      <c r="EG41" s="463">
        <v>13</v>
      </c>
      <c r="EH41" s="463">
        <v>30</v>
      </c>
      <c r="EI41" s="463">
        <v>50</v>
      </c>
      <c r="EK41" s="598">
        <v>0.44999999999999996</v>
      </c>
      <c r="EL41" s="598">
        <v>0.75</v>
      </c>
      <c r="EM41" s="598">
        <v>1.125</v>
      </c>
      <c r="EN41" s="598">
        <v>1.875</v>
      </c>
      <c r="EO41" s="598">
        <v>2.625</v>
      </c>
      <c r="EP41" s="598">
        <v>3.375</v>
      </c>
      <c r="ER41" s="509">
        <v>1.5</v>
      </c>
      <c r="ES41" s="509">
        <v>2.5</v>
      </c>
      <c r="ET41" s="509">
        <v>3.5</v>
      </c>
      <c r="EU41" s="509">
        <v>4.5</v>
      </c>
      <c r="EV41" s="509">
        <v>7.5</v>
      </c>
      <c r="EW41" s="509">
        <v>9</v>
      </c>
      <c r="EY41" s="525">
        <v>1</v>
      </c>
      <c r="EZ41" s="526">
        <v>1</v>
      </c>
      <c r="FA41" s="526">
        <v>4</v>
      </c>
      <c r="FB41" s="526">
        <v>6</v>
      </c>
      <c r="FC41" s="526">
        <v>10</v>
      </c>
      <c r="FD41" s="526">
        <v>10</v>
      </c>
      <c r="FF41" s="57"/>
      <c r="FG41" s="57"/>
      <c r="FH41" s="57"/>
      <c r="FI41" s="57"/>
      <c r="FJ41" s="57"/>
      <c r="FK41" s="57"/>
      <c r="FM41" s="57"/>
      <c r="FN41" s="57"/>
      <c r="FO41" s="57"/>
      <c r="FP41" s="57"/>
      <c r="FQ41" s="57"/>
      <c r="FR41" s="57"/>
    </row>
    <row r="42" spans="1:174" x14ac:dyDescent="0.3">
      <c r="A42" s="637"/>
      <c r="B42" s="2"/>
      <c r="C42" s="2">
        <v>1.25</v>
      </c>
      <c r="D42" s="2">
        <v>-2.5</v>
      </c>
      <c r="E42" s="2">
        <v>1.25</v>
      </c>
      <c r="F42" s="2"/>
      <c r="G42" s="36"/>
      <c r="H42" s="25">
        <f t="shared" si="27"/>
        <v>1</v>
      </c>
      <c r="I42" s="25">
        <f t="shared" si="22"/>
        <v>2</v>
      </c>
      <c r="J42" s="25">
        <f t="shared" si="23"/>
        <v>2</v>
      </c>
      <c r="K42" s="25">
        <f t="shared" si="24"/>
        <v>4</v>
      </c>
      <c r="L42" s="25">
        <f t="shared" si="25"/>
        <v>6.75</v>
      </c>
      <c r="M42" s="25">
        <f t="shared" si="26"/>
        <v>9</v>
      </c>
      <c r="O42" s="58">
        <v>0.4</v>
      </c>
      <c r="P42" s="58">
        <v>0.6</v>
      </c>
      <c r="Q42" s="58">
        <v>1.2</v>
      </c>
      <c r="R42" s="58">
        <v>1.7</v>
      </c>
      <c r="S42" s="58">
        <v>2.2000000000000002</v>
      </c>
      <c r="T42" s="58">
        <v>4</v>
      </c>
      <c r="V42" s="158">
        <v>0.25</v>
      </c>
      <c r="W42" s="158">
        <v>0.5</v>
      </c>
      <c r="X42" s="158">
        <v>1</v>
      </c>
      <c r="Y42" s="158">
        <v>1.25</v>
      </c>
      <c r="Z42" s="158">
        <v>1.5</v>
      </c>
      <c r="AA42" s="158">
        <v>2</v>
      </c>
      <c r="AC42" s="37">
        <v>6</v>
      </c>
      <c r="AD42" s="37">
        <v>6</v>
      </c>
      <c r="AE42" s="37">
        <v>6</v>
      </c>
      <c r="AF42" s="37">
        <v>8</v>
      </c>
      <c r="AG42" s="37">
        <v>10</v>
      </c>
      <c r="AH42" s="37">
        <v>13</v>
      </c>
      <c r="AJ42" s="37">
        <v>3</v>
      </c>
      <c r="AK42" s="37">
        <v>5</v>
      </c>
      <c r="AL42" s="37">
        <v>7</v>
      </c>
      <c r="AM42" s="37">
        <v>15</v>
      </c>
      <c r="AN42" s="37">
        <v>21</v>
      </c>
      <c r="AO42" s="37">
        <v>30</v>
      </c>
      <c r="AQ42" s="37">
        <v>1</v>
      </c>
      <c r="AR42" s="37">
        <v>2</v>
      </c>
      <c r="AS42" s="37">
        <v>3</v>
      </c>
      <c r="AT42" s="37">
        <v>4</v>
      </c>
      <c r="AU42" s="37">
        <v>6</v>
      </c>
      <c r="AV42" s="37">
        <v>8</v>
      </c>
      <c r="AX42" s="37"/>
      <c r="AY42" s="37"/>
      <c r="AZ42" s="37"/>
      <c r="BA42" s="37"/>
      <c r="BB42" s="37"/>
      <c r="BC42" s="37"/>
      <c r="BE42" s="56"/>
      <c r="BF42" s="56"/>
      <c r="BG42" s="56"/>
      <c r="BH42" s="56"/>
      <c r="BI42" s="67"/>
      <c r="BJ42" s="67"/>
      <c r="BL42" s="151">
        <v>1</v>
      </c>
      <c r="BM42" s="151">
        <v>1.5</v>
      </c>
      <c r="BN42" s="151">
        <v>2</v>
      </c>
      <c r="BO42" s="151">
        <v>2.5</v>
      </c>
      <c r="BP42" s="151">
        <v>3</v>
      </c>
      <c r="BQ42" s="151">
        <v>4</v>
      </c>
      <c r="BS42" s="222">
        <v>1</v>
      </c>
      <c r="BT42" s="222">
        <v>2</v>
      </c>
      <c r="BU42" s="222">
        <v>3</v>
      </c>
      <c r="BV42" s="222">
        <v>6</v>
      </c>
      <c r="BW42" s="222">
        <v>10</v>
      </c>
      <c r="BX42" s="222">
        <v>20</v>
      </c>
      <c r="BZ42" s="244">
        <v>0.2</v>
      </c>
      <c r="CA42" s="244">
        <v>0.4</v>
      </c>
      <c r="CB42" s="244">
        <v>0.5</v>
      </c>
      <c r="CC42" s="244">
        <v>0.8</v>
      </c>
      <c r="CD42" s="244">
        <v>1.8</v>
      </c>
      <c r="CE42" s="244">
        <v>3.8</v>
      </c>
      <c r="CG42" s="302">
        <v>1.2</v>
      </c>
      <c r="CH42" s="302">
        <v>1.2</v>
      </c>
      <c r="CI42" s="302">
        <v>1.6</v>
      </c>
      <c r="CJ42" s="302">
        <v>2.4</v>
      </c>
      <c r="CK42" s="302">
        <v>3.2</v>
      </c>
      <c r="CL42" s="302">
        <v>5.6</v>
      </c>
      <c r="CN42" s="37">
        <v>1</v>
      </c>
      <c r="CO42" s="37">
        <v>2</v>
      </c>
      <c r="CP42" s="37">
        <v>2</v>
      </c>
      <c r="CQ42" s="37">
        <v>2</v>
      </c>
      <c r="CR42" s="37">
        <v>3</v>
      </c>
      <c r="CS42" s="37">
        <v>3</v>
      </c>
      <c r="CU42" s="592">
        <v>1</v>
      </c>
      <c r="CV42" s="592">
        <v>1.5</v>
      </c>
      <c r="CW42" s="592">
        <v>2</v>
      </c>
      <c r="CX42" s="592">
        <v>3</v>
      </c>
      <c r="CY42" s="592">
        <v>5</v>
      </c>
      <c r="CZ42" s="592">
        <v>8</v>
      </c>
      <c r="DB42" s="345">
        <v>2</v>
      </c>
      <c r="DC42" s="345">
        <v>2</v>
      </c>
      <c r="DD42" s="345">
        <v>4</v>
      </c>
      <c r="DE42" s="345">
        <v>6</v>
      </c>
      <c r="DF42" s="345">
        <v>8</v>
      </c>
      <c r="DG42" s="345">
        <v>10</v>
      </c>
      <c r="DI42" s="37">
        <v>3</v>
      </c>
      <c r="DJ42" s="37">
        <v>3.75</v>
      </c>
      <c r="DK42" s="37">
        <v>4.6875</v>
      </c>
      <c r="DL42" s="37">
        <v>7.03125</v>
      </c>
      <c r="DM42" s="37">
        <v>10.546875</v>
      </c>
      <c r="DN42" s="37">
        <v>15.8203125</v>
      </c>
      <c r="DP42" s="400">
        <f t="shared" ref="DP42:DU43" si="32">MAX(DP11,DP13,DP17)</f>
        <v>1.25</v>
      </c>
      <c r="DQ42" s="400">
        <f t="shared" si="32"/>
        <v>2</v>
      </c>
      <c r="DR42" s="400">
        <f t="shared" si="32"/>
        <v>4</v>
      </c>
      <c r="DS42" s="400">
        <f t="shared" si="32"/>
        <v>6</v>
      </c>
      <c r="DT42" s="400">
        <f t="shared" si="32"/>
        <v>8</v>
      </c>
      <c r="DU42" s="400">
        <f t="shared" si="32"/>
        <v>15</v>
      </c>
      <c r="DW42" s="422">
        <v>1</v>
      </c>
      <c r="DX42" s="422">
        <v>1</v>
      </c>
      <c r="DY42" s="422">
        <v>2</v>
      </c>
      <c r="DZ42" s="422">
        <v>3</v>
      </c>
      <c r="EA42" s="422"/>
      <c r="EB42" s="422"/>
      <c r="ED42" s="462">
        <v>4</v>
      </c>
      <c r="EE42" s="462">
        <v>6</v>
      </c>
      <c r="EF42" s="462">
        <v>8</v>
      </c>
      <c r="EG42" s="462">
        <v>10</v>
      </c>
      <c r="EH42" s="462">
        <v>24</v>
      </c>
      <c r="EI42" s="462">
        <v>45</v>
      </c>
      <c r="EK42" s="598">
        <v>0.45000000000000007</v>
      </c>
      <c r="EL42" s="598">
        <v>0.67499999999999993</v>
      </c>
      <c r="EM42" s="598">
        <v>1.125</v>
      </c>
      <c r="EN42" s="598">
        <v>1.6875</v>
      </c>
      <c r="EO42" s="598">
        <v>2.8125</v>
      </c>
      <c r="EP42" s="598">
        <v>3.375</v>
      </c>
      <c r="ER42" s="508">
        <v>1.5</v>
      </c>
      <c r="ES42" s="508">
        <v>2.5</v>
      </c>
      <c r="ET42" s="508">
        <v>3</v>
      </c>
      <c r="EU42" s="508">
        <v>4.5</v>
      </c>
      <c r="EV42" s="508">
        <v>7.5</v>
      </c>
      <c r="EW42" s="508">
        <v>11.5</v>
      </c>
      <c r="EY42" s="525">
        <v>1</v>
      </c>
      <c r="EZ42" s="525">
        <v>1</v>
      </c>
      <c r="FA42" s="525">
        <v>2</v>
      </c>
      <c r="FB42" s="525">
        <v>4</v>
      </c>
      <c r="FC42" s="525">
        <v>8</v>
      </c>
      <c r="FD42" s="525">
        <v>15</v>
      </c>
      <c r="FF42" s="56"/>
      <c r="FG42" s="56"/>
      <c r="FH42" s="56"/>
      <c r="FI42" s="56"/>
      <c r="FJ42" s="56"/>
      <c r="FK42" s="56"/>
      <c r="FM42" s="56"/>
      <c r="FN42" s="56"/>
      <c r="FO42" s="56"/>
      <c r="FP42" s="56"/>
      <c r="FQ42" s="56"/>
      <c r="FR42" s="56"/>
    </row>
    <row r="43" spans="1:174" x14ac:dyDescent="0.3">
      <c r="A43" s="637"/>
      <c r="B43" s="3"/>
      <c r="C43" s="3"/>
      <c r="D43" s="3">
        <v>1.25</v>
      </c>
      <c r="E43" s="3">
        <v>-2.5</v>
      </c>
      <c r="F43" s="3">
        <v>1.25</v>
      </c>
      <c r="G43" s="36"/>
      <c r="H43" s="26">
        <f t="shared" si="27"/>
        <v>1</v>
      </c>
      <c r="I43" s="26">
        <f t="shared" si="22"/>
        <v>2</v>
      </c>
      <c r="J43" s="26">
        <f t="shared" si="23"/>
        <v>2</v>
      </c>
      <c r="K43" s="26">
        <f t="shared" si="24"/>
        <v>4</v>
      </c>
      <c r="L43" s="26">
        <f t="shared" si="25"/>
        <v>6.5</v>
      </c>
      <c r="M43" s="26">
        <f t="shared" si="26"/>
        <v>9.5</v>
      </c>
      <c r="O43" s="59">
        <v>0.5</v>
      </c>
      <c r="P43" s="59">
        <v>1</v>
      </c>
      <c r="Q43" s="59">
        <v>1.5</v>
      </c>
      <c r="R43" s="59">
        <v>2.5</v>
      </c>
      <c r="S43" s="59">
        <v>5</v>
      </c>
      <c r="T43" s="59">
        <v>10</v>
      </c>
      <c r="V43" s="159">
        <v>0.30000000000000004</v>
      </c>
      <c r="W43" s="159">
        <v>0.60000000000000009</v>
      </c>
      <c r="X43" s="159">
        <v>1.2000000000000002</v>
      </c>
      <c r="Y43" s="159">
        <v>1.5</v>
      </c>
      <c r="Z43" s="159">
        <v>1.8</v>
      </c>
      <c r="AA43" s="159">
        <v>2.4000000000000004</v>
      </c>
      <c r="AC43" s="38">
        <v>7</v>
      </c>
      <c r="AD43" s="38">
        <v>7</v>
      </c>
      <c r="AE43" s="38">
        <v>7</v>
      </c>
      <c r="AF43" s="38">
        <v>9</v>
      </c>
      <c r="AG43" s="38">
        <v>11</v>
      </c>
      <c r="AH43" s="38">
        <v>14</v>
      </c>
      <c r="AJ43" s="38">
        <v>3</v>
      </c>
      <c r="AK43" s="38">
        <v>4</v>
      </c>
      <c r="AL43" s="38">
        <v>6</v>
      </c>
      <c r="AM43" s="38">
        <v>12</v>
      </c>
      <c r="AN43" s="38">
        <v>18</v>
      </c>
      <c r="AO43" s="38">
        <v>28</v>
      </c>
      <c r="AQ43" s="38">
        <v>1</v>
      </c>
      <c r="AR43" s="38">
        <v>2</v>
      </c>
      <c r="AS43" s="38">
        <v>3</v>
      </c>
      <c r="AT43" s="38">
        <v>4</v>
      </c>
      <c r="AU43" s="38">
        <v>6</v>
      </c>
      <c r="AV43" s="38">
        <v>8</v>
      </c>
      <c r="AX43" s="38"/>
      <c r="AY43" s="38"/>
      <c r="AZ43" s="38"/>
      <c r="BA43" s="38"/>
      <c r="BB43" s="38"/>
      <c r="BC43" s="38"/>
      <c r="BE43" s="57"/>
      <c r="BF43" s="57"/>
      <c r="BG43" s="57"/>
      <c r="BH43" s="57"/>
      <c r="BI43" s="68"/>
      <c r="BJ43" s="68"/>
      <c r="BL43" s="152">
        <v>1</v>
      </c>
      <c r="BM43" s="152">
        <v>1.5</v>
      </c>
      <c r="BN43" s="152">
        <v>2</v>
      </c>
      <c r="BO43" s="152">
        <v>3</v>
      </c>
      <c r="BP43" s="152">
        <v>4</v>
      </c>
      <c r="BQ43" s="152">
        <v>5</v>
      </c>
      <c r="BS43" s="223">
        <v>1</v>
      </c>
      <c r="BT43" s="223">
        <v>2</v>
      </c>
      <c r="BU43" s="223">
        <v>3</v>
      </c>
      <c r="BV43" s="223">
        <v>6</v>
      </c>
      <c r="BW43" s="223">
        <v>10</v>
      </c>
      <c r="BX43" s="223">
        <v>20</v>
      </c>
      <c r="BZ43" s="245">
        <v>0.2</v>
      </c>
      <c r="CA43" s="245">
        <v>0.4</v>
      </c>
      <c r="CB43" s="245">
        <v>0.5</v>
      </c>
      <c r="CC43" s="245">
        <v>0.8</v>
      </c>
      <c r="CD43" s="245">
        <v>1.8</v>
      </c>
      <c r="CE43" s="245">
        <v>3.8</v>
      </c>
      <c r="CG43" s="303">
        <v>1.5</v>
      </c>
      <c r="CH43" s="303">
        <v>1.5</v>
      </c>
      <c r="CI43" s="303">
        <v>2</v>
      </c>
      <c r="CJ43" s="303">
        <v>3</v>
      </c>
      <c r="CK43" s="303">
        <v>4</v>
      </c>
      <c r="CL43" s="303">
        <v>7.2</v>
      </c>
      <c r="CN43" s="38">
        <v>1</v>
      </c>
      <c r="CO43" s="38">
        <v>2</v>
      </c>
      <c r="CP43" s="38">
        <v>2</v>
      </c>
      <c r="CQ43" s="38">
        <v>2</v>
      </c>
      <c r="CR43" s="38">
        <v>3</v>
      </c>
      <c r="CS43" s="38">
        <v>3</v>
      </c>
      <c r="CU43" s="593">
        <v>1</v>
      </c>
      <c r="CV43" s="593">
        <v>1.5</v>
      </c>
      <c r="CW43" s="593">
        <v>2</v>
      </c>
      <c r="CX43" s="593">
        <v>3</v>
      </c>
      <c r="CY43" s="593">
        <v>5</v>
      </c>
      <c r="CZ43" s="593">
        <v>8</v>
      </c>
      <c r="DB43" s="346">
        <v>2</v>
      </c>
      <c r="DC43" s="346">
        <v>2</v>
      </c>
      <c r="DD43" s="346">
        <v>4</v>
      </c>
      <c r="DE43" s="346">
        <v>6</v>
      </c>
      <c r="DF43" s="346">
        <v>8</v>
      </c>
      <c r="DG43" s="346">
        <v>10</v>
      </c>
      <c r="DI43" s="38">
        <v>3.75</v>
      </c>
      <c r="DJ43" s="38">
        <v>4.6875</v>
      </c>
      <c r="DK43" s="38">
        <v>5.859375</v>
      </c>
      <c r="DL43" s="38">
        <v>8.7890625</v>
      </c>
      <c r="DM43" s="38">
        <v>13.18359375</v>
      </c>
      <c r="DN43" s="38">
        <v>19.775390625</v>
      </c>
      <c r="DP43" s="401">
        <f t="shared" si="32"/>
        <v>1.5</v>
      </c>
      <c r="DQ43" s="401">
        <f t="shared" si="32"/>
        <v>4</v>
      </c>
      <c r="DR43" s="401">
        <f t="shared" si="32"/>
        <v>5</v>
      </c>
      <c r="DS43" s="401">
        <f t="shared" si="32"/>
        <v>7</v>
      </c>
      <c r="DT43" s="401">
        <f t="shared" si="32"/>
        <v>10</v>
      </c>
      <c r="DU43" s="401">
        <f t="shared" si="32"/>
        <v>20</v>
      </c>
      <c r="DW43" s="423">
        <v>1</v>
      </c>
      <c r="DX43" s="423">
        <v>1</v>
      </c>
      <c r="DY43" s="423">
        <v>2</v>
      </c>
      <c r="DZ43" s="423">
        <v>3</v>
      </c>
      <c r="EA43" s="423"/>
      <c r="EB43" s="423"/>
      <c r="ED43" s="463">
        <v>5</v>
      </c>
      <c r="EE43" s="463">
        <v>7</v>
      </c>
      <c r="EF43" s="463">
        <v>9</v>
      </c>
      <c r="EG43" s="463">
        <v>13</v>
      </c>
      <c r="EH43" s="463">
        <v>26</v>
      </c>
      <c r="EI43" s="463">
        <v>50</v>
      </c>
      <c r="EK43" s="598">
        <v>0.67499999999999993</v>
      </c>
      <c r="EL43" s="598">
        <v>1.125</v>
      </c>
      <c r="EM43" s="598">
        <v>1.6875</v>
      </c>
      <c r="EN43" s="598">
        <v>2.8125</v>
      </c>
      <c r="EO43" s="598">
        <v>3.9375</v>
      </c>
      <c r="EP43" s="598">
        <v>5.0625</v>
      </c>
      <c r="ER43" s="509">
        <v>1.5</v>
      </c>
      <c r="ES43" s="509">
        <v>2.5</v>
      </c>
      <c r="ET43" s="509">
        <v>3.5</v>
      </c>
      <c r="EU43" s="509">
        <v>4.5</v>
      </c>
      <c r="EV43" s="509">
        <v>7</v>
      </c>
      <c r="EW43" s="509">
        <v>9</v>
      </c>
      <c r="EY43" s="525">
        <v>1</v>
      </c>
      <c r="EZ43" s="526">
        <v>1</v>
      </c>
      <c r="FA43" s="526">
        <v>2</v>
      </c>
      <c r="FB43" s="526">
        <v>4</v>
      </c>
      <c r="FC43" s="526">
        <v>8</v>
      </c>
      <c r="FD43" s="526">
        <v>15</v>
      </c>
      <c r="FF43" s="57"/>
      <c r="FG43" s="57"/>
      <c r="FH43" s="57"/>
      <c r="FI43" s="57"/>
      <c r="FJ43" s="57"/>
      <c r="FK43" s="57"/>
      <c r="FM43" s="57"/>
      <c r="FN43" s="57"/>
      <c r="FO43" s="57"/>
      <c r="FP43" s="57"/>
      <c r="FQ43" s="57"/>
      <c r="FR43" s="57"/>
    </row>
    <row r="44" spans="1:174" x14ac:dyDescent="0.3">
      <c r="A44" s="637"/>
      <c r="B44" s="2"/>
      <c r="C44" s="2">
        <v>1.25</v>
      </c>
      <c r="D44" s="2">
        <v>-2.5</v>
      </c>
      <c r="E44" s="2"/>
      <c r="F44" s="2">
        <v>1.25</v>
      </c>
      <c r="G44" s="36"/>
      <c r="H44" s="25">
        <f t="shared" si="27"/>
        <v>1</v>
      </c>
      <c r="I44" s="25">
        <f t="shared" si="22"/>
        <v>2</v>
      </c>
      <c r="J44" s="25">
        <f t="shared" si="23"/>
        <v>3</v>
      </c>
      <c r="K44" s="25">
        <f t="shared" si="24"/>
        <v>4.2</v>
      </c>
      <c r="L44" s="25">
        <f t="shared" si="25"/>
        <v>7.5</v>
      </c>
      <c r="M44" s="25">
        <f t="shared" si="26"/>
        <v>10.625</v>
      </c>
      <c r="O44" s="58">
        <v>0.5</v>
      </c>
      <c r="P44" s="58">
        <v>1</v>
      </c>
      <c r="Q44" s="58">
        <v>1.5</v>
      </c>
      <c r="R44" s="58">
        <v>2.5</v>
      </c>
      <c r="S44" s="58">
        <v>5</v>
      </c>
      <c r="T44" s="58">
        <v>10</v>
      </c>
      <c r="V44" s="158">
        <v>0.375</v>
      </c>
      <c r="W44" s="158">
        <v>0.75</v>
      </c>
      <c r="X44" s="158">
        <v>1.5</v>
      </c>
      <c r="Y44" s="158">
        <v>1.875</v>
      </c>
      <c r="Z44" s="158">
        <v>2.25</v>
      </c>
      <c r="AA44" s="158">
        <v>3</v>
      </c>
      <c r="AC44" s="37">
        <v>7</v>
      </c>
      <c r="AD44" s="37">
        <v>7</v>
      </c>
      <c r="AE44" s="37">
        <v>7</v>
      </c>
      <c r="AF44" s="37">
        <v>9</v>
      </c>
      <c r="AG44" s="37">
        <v>11</v>
      </c>
      <c r="AH44" s="37">
        <v>14</v>
      </c>
      <c r="AJ44" s="37">
        <v>3</v>
      </c>
      <c r="AK44" s="37">
        <v>5</v>
      </c>
      <c r="AL44" s="37">
        <v>7</v>
      </c>
      <c r="AM44" s="37">
        <v>15</v>
      </c>
      <c r="AN44" s="37">
        <v>21</v>
      </c>
      <c r="AO44" s="37">
        <v>33</v>
      </c>
      <c r="AQ44" s="37">
        <v>1</v>
      </c>
      <c r="AR44" s="37">
        <v>2</v>
      </c>
      <c r="AS44" s="37">
        <v>4</v>
      </c>
      <c r="AT44" s="37">
        <v>5</v>
      </c>
      <c r="AU44" s="37">
        <v>7</v>
      </c>
      <c r="AV44" s="37">
        <v>13</v>
      </c>
      <c r="AX44" s="37"/>
      <c r="AY44" s="37"/>
      <c r="AZ44" s="37"/>
      <c r="BA44" s="37"/>
      <c r="BB44" s="37"/>
      <c r="BC44" s="37"/>
      <c r="BE44" s="56"/>
      <c r="BF44" s="56"/>
      <c r="BG44" s="56"/>
      <c r="BH44" s="56"/>
      <c r="BI44" s="67"/>
      <c r="BJ44" s="67"/>
      <c r="BL44" s="151">
        <v>1</v>
      </c>
      <c r="BM44" s="151">
        <v>1.5</v>
      </c>
      <c r="BN44" s="151">
        <v>2</v>
      </c>
      <c r="BO44" s="151">
        <v>3</v>
      </c>
      <c r="BP44" s="151">
        <v>4</v>
      </c>
      <c r="BQ44" s="151">
        <v>6</v>
      </c>
      <c r="BS44" s="222">
        <v>1</v>
      </c>
      <c r="BT44" s="222">
        <v>2</v>
      </c>
      <c r="BU44" s="222">
        <v>3</v>
      </c>
      <c r="BV44" s="222">
        <v>6</v>
      </c>
      <c r="BW44" s="222">
        <v>10</v>
      </c>
      <c r="BX44" s="222">
        <v>20</v>
      </c>
      <c r="BZ44" s="244">
        <v>0.25</v>
      </c>
      <c r="CA44" s="244">
        <v>0.4</v>
      </c>
      <c r="CB44" s="244">
        <v>0.7</v>
      </c>
      <c r="CC44" s="244">
        <v>1.1000000000000001</v>
      </c>
      <c r="CD44" s="244">
        <v>2.5</v>
      </c>
      <c r="CE44" s="244">
        <v>4.5</v>
      </c>
      <c r="CG44" s="302">
        <v>2.1</v>
      </c>
      <c r="CH44" s="302">
        <v>2.1</v>
      </c>
      <c r="CI44" s="302">
        <v>2.8</v>
      </c>
      <c r="CJ44" s="302">
        <v>4.2</v>
      </c>
      <c r="CK44" s="302">
        <v>5.6</v>
      </c>
      <c r="CL44" s="302">
        <v>9.6</v>
      </c>
      <c r="CN44" s="37">
        <v>1</v>
      </c>
      <c r="CO44" s="37">
        <v>2</v>
      </c>
      <c r="CP44" s="37">
        <v>3</v>
      </c>
      <c r="CQ44" s="37">
        <v>3</v>
      </c>
      <c r="CR44" s="37">
        <v>4</v>
      </c>
      <c r="CS44" s="37">
        <v>4</v>
      </c>
      <c r="CU44" s="592">
        <v>1</v>
      </c>
      <c r="CV44" s="592">
        <v>1.5</v>
      </c>
      <c r="CW44" s="592">
        <v>2</v>
      </c>
      <c r="CX44" s="592">
        <v>3</v>
      </c>
      <c r="CY44" s="592">
        <v>5</v>
      </c>
      <c r="CZ44" s="592">
        <v>8</v>
      </c>
      <c r="DB44" s="345">
        <v>2</v>
      </c>
      <c r="DC44" s="345">
        <v>2</v>
      </c>
      <c r="DD44" s="345">
        <v>4</v>
      </c>
      <c r="DE44" s="345">
        <v>6</v>
      </c>
      <c r="DF44" s="345">
        <v>8</v>
      </c>
      <c r="DG44" s="345">
        <v>10</v>
      </c>
      <c r="DI44" s="37">
        <v>3</v>
      </c>
      <c r="DJ44" s="37">
        <v>3.75</v>
      </c>
      <c r="DK44" s="37">
        <v>4.6875</v>
      </c>
      <c r="DL44" s="37">
        <v>7.03125</v>
      </c>
      <c r="DM44" s="37">
        <v>10.546875</v>
      </c>
      <c r="DN44" s="37">
        <v>15.8203125</v>
      </c>
      <c r="DP44" s="400">
        <f t="shared" ref="DP44:DU44" si="33">MAX(DP11,DP14,DP17)</f>
        <v>1.5</v>
      </c>
      <c r="DQ44" s="400">
        <f t="shared" si="33"/>
        <v>4</v>
      </c>
      <c r="DR44" s="400">
        <f t="shared" si="33"/>
        <v>5</v>
      </c>
      <c r="DS44" s="400">
        <f t="shared" si="33"/>
        <v>7</v>
      </c>
      <c r="DT44" s="400">
        <f t="shared" si="33"/>
        <v>10</v>
      </c>
      <c r="DU44" s="400">
        <f t="shared" si="33"/>
        <v>20</v>
      </c>
      <c r="DW44" s="422">
        <v>1</v>
      </c>
      <c r="DX44" s="422">
        <v>1</v>
      </c>
      <c r="DY44" s="422">
        <v>2</v>
      </c>
      <c r="DZ44" s="422">
        <v>3</v>
      </c>
      <c r="EA44" s="422"/>
      <c r="EB44" s="422"/>
      <c r="ED44" s="462">
        <v>5</v>
      </c>
      <c r="EE44" s="462">
        <v>7</v>
      </c>
      <c r="EF44" s="462">
        <v>9</v>
      </c>
      <c r="EG44" s="462">
        <v>13</v>
      </c>
      <c r="EH44" s="462">
        <v>28</v>
      </c>
      <c r="EI44" s="462">
        <v>50</v>
      </c>
      <c r="EK44" s="598">
        <v>0.67499999999999993</v>
      </c>
      <c r="EL44" s="598">
        <v>1.125</v>
      </c>
      <c r="EM44" s="598">
        <v>1.6875</v>
      </c>
      <c r="EN44" s="598">
        <v>2.8125</v>
      </c>
      <c r="EO44" s="598">
        <v>3.9375</v>
      </c>
      <c r="EP44" s="598">
        <v>5.0625</v>
      </c>
      <c r="ER44" s="508">
        <v>1.5</v>
      </c>
      <c r="ES44" s="508">
        <v>2.5</v>
      </c>
      <c r="ET44" s="508">
        <v>3.75</v>
      </c>
      <c r="EU44" s="508">
        <v>6</v>
      </c>
      <c r="EV44" s="508">
        <v>9</v>
      </c>
      <c r="EW44" s="508">
        <v>11.25</v>
      </c>
      <c r="EY44" s="525">
        <v>1</v>
      </c>
      <c r="EZ44" s="525">
        <v>1</v>
      </c>
      <c r="FA44" s="525">
        <v>2</v>
      </c>
      <c r="FB44" s="525">
        <v>4</v>
      </c>
      <c r="FC44" s="525">
        <v>8</v>
      </c>
      <c r="FD44" s="525">
        <v>15</v>
      </c>
      <c r="FF44" s="56"/>
      <c r="FG44" s="56"/>
      <c r="FH44" s="56"/>
      <c r="FI44" s="56"/>
      <c r="FJ44" s="56"/>
      <c r="FK44" s="56"/>
      <c r="FM44" s="56"/>
      <c r="FN44" s="56"/>
      <c r="FO44" s="56"/>
      <c r="FP44" s="56"/>
      <c r="FQ44" s="56"/>
      <c r="FR44" s="56"/>
    </row>
    <row r="45" spans="1:174" x14ac:dyDescent="0.3">
      <c r="A45" s="640"/>
      <c r="B45" s="3"/>
      <c r="C45" s="3">
        <v>1.25</v>
      </c>
      <c r="D45" s="3"/>
      <c r="E45" s="3">
        <v>-2.5</v>
      </c>
      <c r="F45" s="3">
        <v>1.25</v>
      </c>
      <c r="G45" s="36"/>
      <c r="H45" s="26">
        <f t="shared" si="27"/>
        <v>1</v>
      </c>
      <c r="I45" s="26">
        <f t="shared" si="22"/>
        <v>2</v>
      </c>
      <c r="J45" s="26">
        <f t="shared" si="23"/>
        <v>3</v>
      </c>
      <c r="K45" s="26">
        <f t="shared" si="24"/>
        <v>4</v>
      </c>
      <c r="L45" s="26">
        <f t="shared" si="25"/>
        <v>6.75</v>
      </c>
      <c r="M45" s="26">
        <f t="shared" si="26"/>
        <v>10</v>
      </c>
      <c r="O45" s="59">
        <v>0.5</v>
      </c>
      <c r="P45" s="59">
        <v>1</v>
      </c>
      <c r="Q45" s="59">
        <v>1.5</v>
      </c>
      <c r="R45" s="59">
        <v>2.5</v>
      </c>
      <c r="S45" s="59">
        <v>5</v>
      </c>
      <c r="T45" s="59">
        <v>10</v>
      </c>
      <c r="V45" s="159">
        <v>0.45</v>
      </c>
      <c r="W45" s="159">
        <v>0.9</v>
      </c>
      <c r="X45" s="159">
        <v>1.8</v>
      </c>
      <c r="Y45" s="159">
        <v>2.25</v>
      </c>
      <c r="Z45" s="159">
        <v>2.7</v>
      </c>
      <c r="AA45" s="159">
        <v>3.6</v>
      </c>
      <c r="AC45" s="38">
        <v>7</v>
      </c>
      <c r="AD45" s="38">
        <v>7</v>
      </c>
      <c r="AE45" s="38">
        <v>7</v>
      </c>
      <c r="AF45" s="38">
        <v>9</v>
      </c>
      <c r="AG45" s="38">
        <v>11</v>
      </c>
      <c r="AH45" s="38">
        <v>14</v>
      </c>
      <c r="AJ45" s="38">
        <v>3</v>
      </c>
      <c r="AK45" s="38">
        <v>4</v>
      </c>
      <c r="AL45" s="38">
        <v>6</v>
      </c>
      <c r="AM45" s="38">
        <v>12</v>
      </c>
      <c r="AN45" s="38">
        <v>18</v>
      </c>
      <c r="AO45" s="38">
        <v>28</v>
      </c>
      <c r="AQ45" s="38">
        <v>1</v>
      </c>
      <c r="AR45" s="38">
        <v>2</v>
      </c>
      <c r="AS45" s="38">
        <v>3</v>
      </c>
      <c r="AT45" s="38">
        <v>4</v>
      </c>
      <c r="AU45" s="38">
        <v>6</v>
      </c>
      <c r="AV45" s="38">
        <v>10</v>
      </c>
      <c r="AX45" s="38"/>
      <c r="AY45" s="38"/>
      <c r="AZ45" s="38"/>
      <c r="BA45" s="38"/>
      <c r="BB45" s="38"/>
      <c r="BC45" s="38"/>
      <c r="BE45" s="57"/>
      <c r="BF45" s="57"/>
      <c r="BG45" s="57"/>
      <c r="BH45" s="57"/>
      <c r="BI45" s="68"/>
      <c r="BJ45" s="68"/>
      <c r="BL45" s="151">
        <v>1</v>
      </c>
      <c r="BM45" s="151">
        <v>1.5</v>
      </c>
      <c r="BN45" s="151">
        <v>2</v>
      </c>
      <c r="BO45" s="151">
        <v>3</v>
      </c>
      <c r="BP45" s="151">
        <v>4</v>
      </c>
      <c r="BQ45" s="151">
        <v>6</v>
      </c>
      <c r="BS45" s="223">
        <v>1</v>
      </c>
      <c r="BT45" s="223">
        <v>3</v>
      </c>
      <c r="BU45" s="223">
        <v>4</v>
      </c>
      <c r="BV45" s="223">
        <v>9</v>
      </c>
      <c r="BW45" s="223">
        <v>14</v>
      </c>
      <c r="BX45" s="223">
        <v>30</v>
      </c>
      <c r="BZ45" s="245">
        <v>0.25</v>
      </c>
      <c r="CA45" s="245">
        <v>0.5</v>
      </c>
      <c r="CB45" s="245">
        <v>0.6</v>
      </c>
      <c r="CC45" s="245">
        <v>1</v>
      </c>
      <c r="CD45" s="245">
        <v>2</v>
      </c>
      <c r="CE45" s="245">
        <v>4</v>
      </c>
      <c r="CG45" s="303">
        <v>1.8</v>
      </c>
      <c r="CH45" s="303">
        <v>1.8</v>
      </c>
      <c r="CI45" s="303">
        <v>2.4</v>
      </c>
      <c r="CJ45" s="303">
        <v>3.6</v>
      </c>
      <c r="CK45" s="303">
        <v>5.6</v>
      </c>
      <c r="CL45" s="303">
        <v>9.6</v>
      </c>
      <c r="CN45" s="38">
        <v>1</v>
      </c>
      <c r="CO45" s="38">
        <v>2</v>
      </c>
      <c r="CP45" s="38">
        <v>3</v>
      </c>
      <c r="CQ45" s="38">
        <v>3</v>
      </c>
      <c r="CR45" s="38">
        <v>4</v>
      </c>
      <c r="CS45" s="38">
        <v>4</v>
      </c>
      <c r="CU45" s="593">
        <v>1</v>
      </c>
      <c r="CV45" s="593">
        <v>1.5</v>
      </c>
      <c r="CW45" s="593">
        <v>2</v>
      </c>
      <c r="CX45" s="593">
        <v>3</v>
      </c>
      <c r="CY45" s="593">
        <v>5</v>
      </c>
      <c r="CZ45" s="593">
        <v>8</v>
      </c>
      <c r="DB45" s="346">
        <v>2</v>
      </c>
      <c r="DC45" s="346">
        <v>2</v>
      </c>
      <c r="DD45" s="346">
        <v>4</v>
      </c>
      <c r="DE45" s="346">
        <v>6</v>
      </c>
      <c r="DF45" s="346">
        <v>8</v>
      </c>
      <c r="DG45" s="346">
        <v>10</v>
      </c>
      <c r="DI45" s="38">
        <v>3.75</v>
      </c>
      <c r="DJ45" s="38">
        <v>4.6875</v>
      </c>
      <c r="DK45" s="38">
        <v>5.859375</v>
      </c>
      <c r="DL45" s="38">
        <v>8.7890625</v>
      </c>
      <c r="DM45" s="38">
        <v>13.18359375</v>
      </c>
      <c r="DN45" s="38">
        <v>19.775390625</v>
      </c>
      <c r="DP45" s="401">
        <f t="shared" ref="DP45:DU45" si="34">MAX(DP11,DP14,DP18)</f>
        <v>1.5</v>
      </c>
      <c r="DQ45" s="401">
        <f t="shared" si="34"/>
        <v>4</v>
      </c>
      <c r="DR45" s="401">
        <f t="shared" si="34"/>
        <v>5</v>
      </c>
      <c r="DS45" s="401">
        <f t="shared" si="34"/>
        <v>7</v>
      </c>
      <c r="DT45" s="401">
        <f t="shared" si="34"/>
        <v>10</v>
      </c>
      <c r="DU45" s="401">
        <f t="shared" si="34"/>
        <v>20</v>
      </c>
      <c r="DW45" s="423">
        <v>1</v>
      </c>
      <c r="DX45" s="423">
        <v>1</v>
      </c>
      <c r="DY45" s="423">
        <v>2</v>
      </c>
      <c r="DZ45" s="423">
        <v>3</v>
      </c>
      <c r="EA45" s="423"/>
      <c r="EB45" s="423"/>
      <c r="ED45" s="463">
        <v>5</v>
      </c>
      <c r="EE45" s="463">
        <v>7</v>
      </c>
      <c r="EF45" s="463">
        <v>9</v>
      </c>
      <c r="EG45" s="463">
        <v>13</v>
      </c>
      <c r="EH45" s="463">
        <v>26</v>
      </c>
      <c r="EI45" s="463">
        <v>50</v>
      </c>
      <c r="EK45" s="598">
        <v>0.67499999999999993</v>
      </c>
      <c r="EL45" s="598">
        <v>1.125</v>
      </c>
      <c r="EM45" s="598">
        <v>1.6875</v>
      </c>
      <c r="EN45" s="598">
        <v>2.8125</v>
      </c>
      <c r="EO45" s="598">
        <v>3.9375</v>
      </c>
      <c r="EP45" s="598">
        <v>5.0625</v>
      </c>
      <c r="ER45" s="509">
        <v>1.5</v>
      </c>
      <c r="ES45" s="509">
        <v>3</v>
      </c>
      <c r="ET45" s="509">
        <v>3.75</v>
      </c>
      <c r="EU45" s="509">
        <v>5.625</v>
      </c>
      <c r="EV45" s="509">
        <v>7.5</v>
      </c>
      <c r="EW45" s="509">
        <v>9.5</v>
      </c>
      <c r="EY45" s="525">
        <v>1</v>
      </c>
      <c r="EZ45" s="526">
        <v>1</v>
      </c>
      <c r="FA45" s="526">
        <v>3</v>
      </c>
      <c r="FB45" s="526">
        <v>5</v>
      </c>
      <c r="FC45" s="526">
        <v>10</v>
      </c>
      <c r="FD45" s="526">
        <v>20</v>
      </c>
      <c r="FF45" s="57"/>
      <c r="FG45" s="57"/>
      <c r="FH45" s="57"/>
      <c r="FI45" s="57"/>
      <c r="FJ45" s="57"/>
      <c r="FK45" s="57"/>
      <c r="FM45" s="57"/>
      <c r="FN45" s="57"/>
      <c r="FO45" s="57"/>
      <c r="FP45" s="57"/>
      <c r="FQ45" s="57"/>
      <c r="FR45" s="57"/>
    </row>
    <row r="46" spans="1:174" x14ac:dyDescent="0.3">
      <c r="H46" s="22"/>
      <c r="I46" s="22"/>
      <c r="J46" s="22"/>
      <c r="K46" s="22"/>
      <c r="L46" s="22"/>
      <c r="M46" s="22"/>
      <c r="O46" s="112"/>
      <c r="P46" s="112"/>
      <c r="Q46" s="112"/>
      <c r="R46" s="112"/>
      <c r="S46" s="112"/>
      <c r="T46" s="112"/>
      <c r="V46" s="157"/>
      <c r="W46" s="157"/>
      <c r="X46" s="157"/>
      <c r="Y46" s="157"/>
      <c r="Z46" s="157"/>
      <c r="AA46" s="157"/>
      <c r="AC46" s="36"/>
      <c r="AD46" s="36"/>
      <c r="AE46" s="36"/>
      <c r="AF46" s="36"/>
      <c r="AG46" s="36"/>
      <c r="AH46" s="36"/>
      <c r="AJ46" s="36"/>
      <c r="AK46" s="36"/>
      <c r="AL46" s="36"/>
      <c r="AM46" s="36"/>
      <c r="AN46" s="36"/>
      <c r="AO46" s="36"/>
      <c r="AQ46" s="36"/>
      <c r="AR46" s="36"/>
      <c r="AS46" s="36"/>
      <c r="AT46" s="36"/>
      <c r="AU46" s="36"/>
      <c r="AV46" s="36"/>
      <c r="AX46" s="36"/>
      <c r="AY46" s="36"/>
      <c r="AZ46" s="36"/>
      <c r="BA46" s="36"/>
      <c r="BB46" s="36"/>
      <c r="BC46" s="36"/>
      <c r="BE46" s="49"/>
      <c r="BF46" s="49"/>
      <c r="BG46" s="49"/>
      <c r="BH46" s="49"/>
      <c r="BI46" s="49"/>
      <c r="BJ46" s="49"/>
      <c r="BL46" s="150"/>
      <c r="BM46" s="150"/>
      <c r="BN46" s="150"/>
      <c r="BO46" s="150"/>
      <c r="BP46" s="150"/>
      <c r="BQ46" s="150"/>
      <c r="BS46" s="215"/>
      <c r="BT46" s="215"/>
      <c r="BU46" s="215"/>
      <c r="BV46" s="215"/>
      <c r="BW46" s="215"/>
      <c r="BX46" s="215"/>
      <c r="BZ46" s="241"/>
      <c r="CA46" s="241"/>
      <c r="CB46" s="241"/>
      <c r="CC46" s="241"/>
      <c r="CD46" s="241"/>
      <c r="CE46" s="241"/>
      <c r="CG46" s="301"/>
      <c r="CH46" s="301"/>
      <c r="CI46" s="301"/>
      <c r="CJ46" s="301"/>
      <c r="CK46" s="301"/>
      <c r="CL46" s="301"/>
      <c r="CN46" s="36"/>
      <c r="CO46" s="36"/>
      <c r="CP46" s="36"/>
      <c r="CQ46" s="36"/>
      <c r="CR46" s="36"/>
      <c r="CS46" s="36"/>
      <c r="CU46" s="327"/>
      <c r="CV46" s="327"/>
      <c r="CW46" s="327"/>
      <c r="CX46" s="327"/>
      <c r="CY46" s="327"/>
      <c r="CZ46" s="327"/>
      <c r="DB46" s="341"/>
      <c r="DC46" s="341"/>
      <c r="DD46" s="341"/>
      <c r="DE46" s="341"/>
      <c r="DF46" s="341"/>
      <c r="DG46" s="341"/>
      <c r="DI46" s="36"/>
      <c r="DJ46" s="36"/>
      <c r="DK46" s="36"/>
      <c r="DL46" s="36"/>
      <c r="DM46" s="36"/>
      <c r="DN46" s="36"/>
      <c r="DP46" s="396"/>
      <c r="DQ46" s="396"/>
      <c r="DR46" s="396"/>
      <c r="DS46" s="396"/>
      <c r="DT46" s="396"/>
      <c r="DU46" s="396"/>
      <c r="DW46" s="421"/>
      <c r="DX46" s="421"/>
      <c r="DY46" s="421"/>
      <c r="DZ46" s="421"/>
      <c r="EA46" s="421"/>
      <c r="EB46" s="421"/>
      <c r="ED46" s="461"/>
      <c r="EE46" s="461"/>
      <c r="EF46" s="461"/>
      <c r="EG46" s="461"/>
      <c r="EH46" s="461"/>
      <c r="EI46" s="461"/>
      <c r="EK46" s="36"/>
      <c r="EL46" s="36"/>
      <c r="EM46" s="36"/>
      <c r="EN46" s="36"/>
      <c r="EO46" s="36"/>
      <c r="EP46" s="36"/>
      <c r="ER46" s="589"/>
      <c r="ES46" s="589"/>
      <c r="ET46" s="589"/>
      <c r="EU46" s="589"/>
      <c r="EV46" s="589"/>
      <c r="EW46" s="589"/>
      <c r="EY46" s="524"/>
      <c r="EZ46" s="524"/>
      <c r="FA46" s="524"/>
      <c r="FB46" s="524"/>
      <c r="FC46" s="524"/>
      <c r="FD46" s="524"/>
      <c r="FF46" s="49"/>
      <c r="FG46" s="49"/>
      <c r="FH46" s="49"/>
      <c r="FI46" s="49"/>
      <c r="FJ46" s="49"/>
      <c r="FK46" s="49"/>
      <c r="FM46" s="49"/>
      <c r="FN46" s="49"/>
      <c r="FO46" s="49"/>
      <c r="FP46" s="49"/>
      <c r="FQ46" s="49"/>
      <c r="FR46" s="49"/>
    </row>
    <row r="47" spans="1:174" x14ac:dyDescent="0.3">
      <c r="A47" s="641" t="s">
        <v>18</v>
      </c>
      <c r="B47" s="641"/>
      <c r="C47" s="641"/>
      <c r="D47" s="641"/>
      <c r="E47" s="641"/>
      <c r="F47" s="641"/>
      <c r="H47" s="629" t="s">
        <v>28</v>
      </c>
      <c r="I47" s="629"/>
      <c r="J47" s="629"/>
      <c r="K47" s="629"/>
      <c r="L47" s="629"/>
      <c r="M47" s="629"/>
      <c r="O47" s="635" t="s">
        <v>28</v>
      </c>
      <c r="P47" s="635"/>
      <c r="Q47" s="635"/>
      <c r="R47" s="635"/>
      <c r="S47" s="635"/>
      <c r="T47" s="635"/>
      <c r="V47" s="629" t="s">
        <v>28</v>
      </c>
      <c r="W47" s="629"/>
      <c r="X47" s="629"/>
      <c r="Y47" s="629"/>
      <c r="Z47" s="629"/>
      <c r="AA47" s="629"/>
      <c r="AC47" s="629" t="s">
        <v>114</v>
      </c>
      <c r="AD47" s="629"/>
      <c r="AE47" s="629"/>
      <c r="AF47" s="629"/>
      <c r="AG47" s="629"/>
      <c r="AH47" s="629"/>
      <c r="AJ47" s="629" t="s">
        <v>28</v>
      </c>
      <c r="AK47" s="629"/>
      <c r="AL47" s="629"/>
      <c r="AM47" s="629"/>
      <c r="AN47" s="629"/>
      <c r="AO47" s="629"/>
      <c r="AQ47" s="629" t="s">
        <v>28</v>
      </c>
      <c r="AR47" s="629"/>
      <c r="AS47" s="629"/>
      <c r="AT47" s="629"/>
      <c r="AU47" s="629"/>
      <c r="AV47" s="629"/>
      <c r="AX47" s="629"/>
      <c r="AY47" s="629"/>
      <c r="AZ47" s="629"/>
      <c r="BA47" s="629"/>
      <c r="BB47" s="629"/>
      <c r="BC47" s="629"/>
      <c r="BE47" s="644"/>
      <c r="BF47" s="644"/>
      <c r="BG47" s="644"/>
      <c r="BH47" s="644"/>
      <c r="BI47" s="644"/>
      <c r="BJ47" s="644"/>
      <c r="BL47" s="629" t="s">
        <v>28</v>
      </c>
      <c r="BM47" s="629"/>
      <c r="BN47" s="629"/>
      <c r="BO47" s="629"/>
      <c r="BP47" s="629"/>
      <c r="BQ47" s="629"/>
      <c r="BS47" s="629" t="s">
        <v>28</v>
      </c>
      <c r="BT47" s="629"/>
      <c r="BU47" s="629"/>
      <c r="BV47" s="629"/>
      <c r="BW47" s="629"/>
      <c r="BX47" s="629"/>
      <c r="BZ47" s="629" t="s">
        <v>28</v>
      </c>
      <c r="CA47" s="629"/>
      <c r="CB47" s="629"/>
      <c r="CC47" s="629"/>
      <c r="CD47" s="629"/>
      <c r="CE47" s="629"/>
      <c r="CG47" s="629" t="s">
        <v>28</v>
      </c>
      <c r="CH47" s="629"/>
      <c r="CI47" s="629"/>
      <c r="CJ47" s="629"/>
      <c r="CK47" s="629"/>
      <c r="CL47" s="629"/>
      <c r="CN47" s="629" t="s">
        <v>28</v>
      </c>
      <c r="CO47" s="629"/>
      <c r="CP47" s="629"/>
      <c r="CQ47" s="629"/>
      <c r="CR47" s="629"/>
      <c r="CS47" s="629"/>
      <c r="CU47" s="629" t="s">
        <v>28</v>
      </c>
      <c r="CV47" s="629"/>
      <c r="CW47" s="629"/>
      <c r="CX47" s="629"/>
      <c r="CY47" s="629"/>
      <c r="CZ47" s="629"/>
      <c r="DB47" s="630" t="s">
        <v>28</v>
      </c>
      <c r="DC47" s="631"/>
      <c r="DD47" s="631"/>
      <c r="DE47" s="631"/>
      <c r="DF47" s="631"/>
      <c r="DG47" s="632"/>
      <c r="DI47" s="629" t="s">
        <v>28</v>
      </c>
      <c r="DJ47" s="629"/>
      <c r="DK47" s="629"/>
      <c r="DL47" s="629"/>
      <c r="DM47" s="629"/>
      <c r="DN47" s="629"/>
      <c r="DP47" s="629" t="s">
        <v>28</v>
      </c>
      <c r="DQ47" s="629"/>
      <c r="DR47" s="629"/>
      <c r="DS47" s="629"/>
      <c r="DT47" s="629"/>
      <c r="DU47" s="629"/>
      <c r="DW47" s="629" t="s">
        <v>28</v>
      </c>
      <c r="DX47" s="629"/>
      <c r="DY47" s="629"/>
      <c r="DZ47" s="629"/>
      <c r="EA47" s="629"/>
      <c r="EB47" s="629"/>
      <c r="ED47" s="629" t="s">
        <v>28</v>
      </c>
      <c r="EE47" s="629"/>
      <c r="EF47" s="629"/>
      <c r="EG47" s="629"/>
      <c r="EH47" s="629"/>
      <c r="EI47" s="629"/>
      <c r="EK47" s="629" t="s">
        <v>28</v>
      </c>
      <c r="EL47" s="629"/>
      <c r="EM47" s="629"/>
      <c r="EN47" s="629"/>
      <c r="EO47" s="629"/>
      <c r="EP47" s="629"/>
      <c r="ER47" s="629" t="s">
        <v>28</v>
      </c>
      <c r="ES47" s="629"/>
      <c r="ET47" s="629"/>
      <c r="EU47" s="629"/>
      <c r="EV47" s="629"/>
      <c r="EW47" s="629"/>
      <c r="EY47" s="629" t="s">
        <v>28</v>
      </c>
      <c r="EZ47" s="629"/>
      <c r="FA47" s="629"/>
      <c r="FB47" s="629"/>
      <c r="FC47" s="629"/>
      <c r="FD47" s="629"/>
      <c r="FF47" s="644"/>
      <c r="FG47" s="644"/>
      <c r="FH47" s="644"/>
      <c r="FI47" s="644"/>
      <c r="FJ47" s="644"/>
      <c r="FK47" s="644"/>
      <c r="FM47" s="644"/>
      <c r="FN47" s="644"/>
      <c r="FO47" s="644"/>
      <c r="FP47" s="644"/>
      <c r="FQ47" s="644"/>
      <c r="FR47" s="644"/>
    </row>
    <row r="48" spans="1:174" x14ac:dyDescent="0.3">
      <c r="A48" s="9"/>
      <c r="B48" s="5" t="s">
        <v>27</v>
      </c>
      <c r="C48" s="5" t="s">
        <v>3</v>
      </c>
      <c r="D48" s="5" t="s">
        <v>4</v>
      </c>
      <c r="E48" s="5" t="s">
        <v>5</v>
      </c>
      <c r="F48" s="5" t="s">
        <v>6</v>
      </c>
      <c r="H48" s="24" t="s">
        <v>26</v>
      </c>
      <c r="I48" s="24" t="s">
        <v>12</v>
      </c>
      <c r="J48" s="24" t="s">
        <v>13</v>
      </c>
      <c r="K48" s="24" t="s">
        <v>14</v>
      </c>
      <c r="L48" s="24" t="s">
        <v>15</v>
      </c>
      <c r="M48" s="24" t="s">
        <v>16</v>
      </c>
      <c r="O48" s="137" t="s">
        <v>26</v>
      </c>
      <c r="P48" s="137" t="s">
        <v>12</v>
      </c>
      <c r="Q48" s="137" t="s">
        <v>13</v>
      </c>
      <c r="R48" s="137" t="s">
        <v>14</v>
      </c>
      <c r="S48" s="137" t="s">
        <v>15</v>
      </c>
      <c r="T48" s="137" t="s">
        <v>16</v>
      </c>
      <c r="V48" s="156" t="s">
        <v>26</v>
      </c>
      <c r="W48" s="156" t="s">
        <v>12</v>
      </c>
      <c r="X48" s="156" t="s">
        <v>13</v>
      </c>
      <c r="Y48" s="156" t="s">
        <v>14</v>
      </c>
      <c r="Z48" s="156" t="s">
        <v>15</v>
      </c>
      <c r="AA48" s="156" t="s">
        <v>16</v>
      </c>
      <c r="AC48" s="24" t="s">
        <v>26</v>
      </c>
      <c r="AD48" s="24" t="s">
        <v>12</v>
      </c>
      <c r="AE48" s="24" t="s">
        <v>13</v>
      </c>
      <c r="AF48" s="24" t="s">
        <v>14</v>
      </c>
      <c r="AG48" s="24" t="s">
        <v>15</v>
      </c>
      <c r="AH48" s="24" t="s">
        <v>16</v>
      </c>
      <c r="AJ48" s="24" t="s">
        <v>26</v>
      </c>
      <c r="AK48" s="24" t="s">
        <v>12</v>
      </c>
      <c r="AL48" s="24" t="s">
        <v>13</v>
      </c>
      <c r="AM48" s="24" t="s">
        <v>14</v>
      </c>
      <c r="AN48" s="24" t="s">
        <v>15</v>
      </c>
      <c r="AO48" s="24" t="s">
        <v>16</v>
      </c>
      <c r="AQ48" s="24" t="s">
        <v>26</v>
      </c>
      <c r="AR48" s="24" t="s">
        <v>12</v>
      </c>
      <c r="AS48" s="24" t="s">
        <v>13</v>
      </c>
      <c r="AT48" s="24" t="s">
        <v>14</v>
      </c>
      <c r="AU48" s="24" t="s">
        <v>15</v>
      </c>
      <c r="AV48" s="24" t="s">
        <v>16</v>
      </c>
      <c r="AX48" s="24"/>
      <c r="AY48" s="24"/>
      <c r="AZ48" s="24"/>
      <c r="BA48" s="24"/>
      <c r="BB48" s="24"/>
      <c r="BC48" s="24"/>
      <c r="BE48" s="65"/>
      <c r="BF48" s="65"/>
      <c r="BG48" s="65"/>
      <c r="BH48" s="65"/>
      <c r="BI48" s="65"/>
      <c r="BJ48" s="65"/>
      <c r="BL48" s="149" t="s">
        <v>26</v>
      </c>
      <c r="BM48" s="149" t="s">
        <v>12</v>
      </c>
      <c r="BN48" s="149" t="s">
        <v>13</v>
      </c>
      <c r="BO48" s="149" t="s">
        <v>14</v>
      </c>
      <c r="BP48" s="149" t="s">
        <v>15</v>
      </c>
      <c r="BQ48" s="149" t="s">
        <v>16</v>
      </c>
      <c r="BS48" s="221" t="s">
        <v>26</v>
      </c>
      <c r="BT48" s="221" t="s">
        <v>12</v>
      </c>
      <c r="BU48" s="221" t="s">
        <v>13</v>
      </c>
      <c r="BV48" s="221" t="s">
        <v>14</v>
      </c>
      <c r="BW48" s="221" t="s">
        <v>15</v>
      </c>
      <c r="BX48" s="221" t="s">
        <v>16</v>
      </c>
      <c r="BZ48" s="240" t="s">
        <v>26</v>
      </c>
      <c r="CA48" s="240" t="s">
        <v>12</v>
      </c>
      <c r="CB48" s="240" t="s">
        <v>13</v>
      </c>
      <c r="CC48" s="240" t="s">
        <v>14</v>
      </c>
      <c r="CD48" s="240" t="s">
        <v>15</v>
      </c>
      <c r="CE48" s="240" t="s">
        <v>16</v>
      </c>
      <c r="CG48" s="300" t="s">
        <v>26</v>
      </c>
      <c r="CH48" s="300" t="s">
        <v>12</v>
      </c>
      <c r="CI48" s="300" t="s">
        <v>13</v>
      </c>
      <c r="CJ48" s="300" t="s">
        <v>14</v>
      </c>
      <c r="CK48" s="300" t="s">
        <v>15</v>
      </c>
      <c r="CL48" s="300" t="s">
        <v>16</v>
      </c>
      <c r="CN48" s="24" t="s">
        <v>26</v>
      </c>
      <c r="CO48" s="24" t="s">
        <v>12</v>
      </c>
      <c r="CP48" s="24" t="s">
        <v>13</v>
      </c>
      <c r="CQ48" s="24" t="s">
        <v>14</v>
      </c>
      <c r="CR48" s="24" t="s">
        <v>15</v>
      </c>
      <c r="CS48" s="24" t="s">
        <v>16</v>
      </c>
      <c r="CU48" s="331" t="s">
        <v>26</v>
      </c>
      <c r="CV48" s="331" t="s">
        <v>12</v>
      </c>
      <c r="CW48" s="331" t="s">
        <v>13</v>
      </c>
      <c r="CX48" s="331" t="s">
        <v>14</v>
      </c>
      <c r="CY48" s="331" t="s">
        <v>15</v>
      </c>
      <c r="CZ48" s="331" t="s">
        <v>16</v>
      </c>
      <c r="DB48" s="344" t="s">
        <v>26</v>
      </c>
      <c r="DC48" s="344" t="s">
        <v>12</v>
      </c>
      <c r="DD48" s="344" t="s">
        <v>13</v>
      </c>
      <c r="DE48" s="344" t="s">
        <v>14</v>
      </c>
      <c r="DF48" s="344" t="s">
        <v>15</v>
      </c>
      <c r="DG48" s="344" t="s">
        <v>16</v>
      </c>
      <c r="DI48" s="24" t="s">
        <v>26</v>
      </c>
      <c r="DJ48" s="24" t="s">
        <v>12</v>
      </c>
      <c r="DK48" s="24" t="s">
        <v>13</v>
      </c>
      <c r="DL48" s="24" t="s">
        <v>14</v>
      </c>
      <c r="DM48" s="24" t="s">
        <v>15</v>
      </c>
      <c r="DN48" s="24" t="s">
        <v>16</v>
      </c>
      <c r="DP48" s="398" t="s">
        <v>26</v>
      </c>
      <c r="DQ48" s="398" t="s">
        <v>12</v>
      </c>
      <c r="DR48" s="398" t="s">
        <v>13</v>
      </c>
      <c r="DS48" s="398" t="s">
        <v>14</v>
      </c>
      <c r="DT48" s="398" t="s">
        <v>15</v>
      </c>
      <c r="DU48" s="398" t="s">
        <v>16</v>
      </c>
      <c r="DW48" s="420" t="s">
        <v>26</v>
      </c>
      <c r="DX48" s="420" t="s">
        <v>12</v>
      </c>
      <c r="DY48" s="420" t="s">
        <v>13</v>
      </c>
      <c r="DZ48" s="420" t="s">
        <v>14</v>
      </c>
      <c r="EA48" s="420" t="s">
        <v>15</v>
      </c>
      <c r="EB48" s="420" t="s">
        <v>16</v>
      </c>
      <c r="ED48" s="460" t="s">
        <v>26</v>
      </c>
      <c r="EE48" s="460" t="s">
        <v>12</v>
      </c>
      <c r="EF48" s="460" t="s">
        <v>13</v>
      </c>
      <c r="EG48" s="460" t="s">
        <v>14</v>
      </c>
      <c r="EH48" s="460" t="s">
        <v>15</v>
      </c>
      <c r="EI48" s="460" t="s">
        <v>16</v>
      </c>
      <c r="EK48" s="24" t="s">
        <v>26</v>
      </c>
      <c r="EL48" s="24" t="s">
        <v>12</v>
      </c>
      <c r="EM48" s="24" t="s">
        <v>13</v>
      </c>
      <c r="EN48" s="24" t="s">
        <v>14</v>
      </c>
      <c r="EO48" s="24" t="s">
        <v>15</v>
      </c>
      <c r="EP48" s="24" t="s">
        <v>16</v>
      </c>
      <c r="ER48" s="523" t="s">
        <v>26</v>
      </c>
      <c r="ES48" s="523" t="s">
        <v>12</v>
      </c>
      <c r="ET48" s="523" t="s">
        <v>13</v>
      </c>
      <c r="EU48" s="523" t="s">
        <v>14</v>
      </c>
      <c r="EV48" s="523" t="s">
        <v>15</v>
      </c>
      <c r="EW48" s="523" t="s">
        <v>16</v>
      </c>
      <c r="EY48" s="523" t="s">
        <v>26</v>
      </c>
      <c r="EZ48" s="523" t="s">
        <v>12</v>
      </c>
      <c r="FA48" s="523" t="s">
        <v>13</v>
      </c>
      <c r="FB48" s="523" t="s">
        <v>14</v>
      </c>
      <c r="FC48" s="523" t="s">
        <v>15</v>
      </c>
      <c r="FD48" s="523" t="s">
        <v>16</v>
      </c>
      <c r="FF48" s="65"/>
      <c r="FG48" s="65"/>
      <c r="FH48" s="65"/>
      <c r="FI48" s="65"/>
      <c r="FJ48" s="65"/>
      <c r="FK48" s="65"/>
      <c r="FM48" s="65"/>
      <c r="FN48" s="65"/>
      <c r="FO48" s="65"/>
      <c r="FP48" s="65"/>
      <c r="FQ48" s="65"/>
      <c r="FR48" s="65"/>
    </row>
    <row r="49" spans="1:174" ht="15" customHeight="1" x14ac:dyDescent="0.3">
      <c r="A49" s="642" t="s">
        <v>23</v>
      </c>
      <c r="B49" s="2">
        <v>1</v>
      </c>
      <c r="C49" s="2"/>
      <c r="D49" s="2"/>
      <c r="E49" s="2"/>
      <c r="F49" s="2"/>
      <c r="H49" s="25">
        <f t="shared" ref="H49:H58" si="35">MEDIAN(O49,V49,AC49,AJ49,AQ49,AX49,BE49,BL49,BS49,BZ49,CG49,CN49,CU49,DB49,DI49,DP49,DW49,ED49,EK49,ER49,EY49,FF49,FM49)</f>
        <v>1</v>
      </c>
      <c r="I49" s="25">
        <f t="shared" ref="I49:I58" si="36">MEDIAN(P49,W49,AD49,AK49,AR49,AY49,BF49,BM49,BT49,CA49,CH49,CO49,CV49,DC49,DJ49,DQ49,DX49,EE49,EL49,ES49,EZ49,FG49,FN49)</f>
        <v>1.5</v>
      </c>
      <c r="J49" s="25">
        <f t="shared" ref="J49:J58" si="37">MEDIAN(Q49,X49,AE49,AL49,AS49,AZ49,BG49,BN49,BU49,CB49,CI49,CP49,CW49,DD49,DK49,DR49,DY49,EF49,EM49,ET49,FA49,FH49,FO49)</f>
        <v>2.8</v>
      </c>
      <c r="K49" s="25">
        <f t="shared" ref="K49:K58" si="38">MEDIAN(R49,Y49,AF49,AM49,AT49,BA49,BH49,BO49,BV49,CC49,CJ49,CQ49,CX49,DE49,DL49,DS49,DZ49,EG49,EN49,EU49,FB49,FI49,FP49)</f>
        <v>4</v>
      </c>
      <c r="L49" s="25">
        <f t="shared" ref="L49:L58" si="39">MEDIAN(S49,Z49,AG49,AN49,AU49,BB49,BI49,BP49,BW49,CD49,CK49,CR49,CY49,DF49,DM49,DT49,EA49,EH49,EO49,EV49,FC49,FJ49,FQ49)</f>
        <v>6</v>
      </c>
      <c r="M49" s="25">
        <f t="shared" ref="M49:M58" si="40">MEDIAN(T49,AA49,AH49,AO49,AV49,BC49,BJ49,BQ49,BX49,CE49,CL49,CS49,CZ49,DG49,DN49,DU49,EB49,EI49,EP49,EW49,FD49,FK49,FR49)</f>
        <v>10</v>
      </c>
      <c r="O49" s="58">
        <v>0.3</v>
      </c>
      <c r="P49" s="58">
        <v>0.4</v>
      </c>
      <c r="Q49" s="58">
        <v>0.8</v>
      </c>
      <c r="R49" s="58">
        <v>1.5</v>
      </c>
      <c r="S49" s="58">
        <v>3</v>
      </c>
      <c r="T49" s="58">
        <v>7</v>
      </c>
      <c r="V49" s="158">
        <v>0.7</v>
      </c>
      <c r="W49" s="158">
        <v>1.4</v>
      </c>
      <c r="X49" s="158">
        <v>2.8</v>
      </c>
      <c r="Y49" s="158">
        <v>3.5</v>
      </c>
      <c r="Z49" s="158">
        <v>4.1999999999999993</v>
      </c>
      <c r="AA49" s="158">
        <v>5.6</v>
      </c>
      <c r="AC49" s="37">
        <v>3</v>
      </c>
      <c r="AD49" s="37">
        <v>6</v>
      </c>
      <c r="AE49" s="37">
        <v>9</v>
      </c>
      <c r="AF49" s="37">
        <v>15</v>
      </c>
      <c r="AG49" s="37">
        <v>27</v>
      </c>
      <c r="AH49" s="37">
        <v>38</v>
      </c>
      <c r="AJ49" s="37"/>
      <c r="AK49" s="37"/>
      <c r="AL49" s="37"/>
      <c r="AM49" s="37"/>
      <c r="AN49" s="37"/>
      <c r="AO49" s="37"/>
      <c r="AQ49" s="37">
        <v>1</v>
      </c>
      <c r="AR49" s="37">
        <v>1</v>
      </c>
      <c r="AS49" s="37">
        <v>2</v>
      </c>
      <c r="AT49" s="37">
        <v>2</v>
      </c>
      <c r="AU49" s="37">
        <v>3</v>
      </c>
      <c r="AV49" s="37">
        <v>6</v>
      </c>
      <c r="AX49" s="37"/>
      <c r="AY49" s="37"/>
      <c r="AZ49" s="37"/>
      <c r="BA49" s="37"/>
      <c r="BB49" s="37"/>
      <c r="BC49" s="37"/>
      <c r="BE49" s="56"/>
      <c r="BF49" s="56"/>
      <c r="BG49" s="56"/>
      <c r="BH49" s="56"/>
      <c r="BI49" s="69"/>
      <c r="BJ49" s="67"/>
      <c r="BL49" s="151">
        <v>2</v>
      </c>
      <c r="BM49" s="151">
        <v>2.5</v>
      </c>
      <c r="BN49" s="151">
        <v>3</v>
      </c>
      <c r="BO49" s="151">
        <v>5</v>
      </c>
      <c r="BP49" s="151">
        <v>8</v>
      </c>
      <c r="BQ49" s="151">
        <v>12</v>
      </c>
      <c r="BS49" s="222">
        <v>1</v>
      </c>
      <c r="BT49" s="222">
        <v>1</v>
      </c>
      <c r="BU49" s="222">
        <v>1</v>
      </c>
      <c r="BV49" s="222">
        <v>2</v>
      </c>
      <c r="BW49" s="222">
        <v>4</v>
      </c>
      <c r="BX49" s="222">
        <v>8</v>
      </c>
      <c r="BZ49" s="244"/>
      <c r="CA49" s="244"/>
      <c r="CB49" s="244"/>
      <c r="CC49" s="244"/>
      <c r="CD49" s="244"/>
      <c r="CE49" s="244"/>
      <c r="CG49" s="302">
        <v>1.5</v>
      </c>
      <c r="CH49" s="302">
        <v>2.4</v>
      </c>
      <c r="CI49" s="302">
        <v>3.6</v>
      </c>
      <c r="CJ49" s="302">
        <v>4.8</v>
      </c>
      <c r="CK49" s="302">
        <v>8.4</v>
      </c>
      <c r="CL49" s="302">
        <v>18</v>
      </c>
      <c r="CN49" s="37">
        <v>1</v>
      </c>
      <c r="CO49" s="37">
        <v>1</v>
      </c>
      <c r="CP49" s="37">
        <v>1</v>
      </c>
      <c r="CQ49" s="37">
        <v>2</v>
      </c>
      <c r="CR49" s="37">
        <v>2</v>
      </c>
      <c r="CS49" s="37">
        <v>2</v>
      </c>
      <c r="CU49" s="592">
        <v>1</v>
      </c>
      <c r="CV49" s="592">
        <v>1.5</v>
      </c>
      <c r="CW49" s="592">
        <v>2</v>
      </c>
      <c r="CX49" s="592">
        <v>3</v>
      </c>
      <c r="CY49" s="592">
        <v>5</v>
      </c>
      <c r="CZ49" s="592">
        <v>8</v>
      </c>
      <c r="DB49" s="345">
        <v>2</v>
      </c>
      <c r="DC49" s="345">
        <v>2</v>
      </c>
      <c r="DD49" s="345">
        <v>4</v>
      </c>
      <c r="DE49" s="345">
        <v>6</v>
      </c>
      <c r="DF49" s="345">
        <v>8</v>
      </c>
      <c r="DG49" s="345">
        <v>10</v>
      </c>
      <c r="DI49" s="37">
        <v>2.25</v>
      </c>
      <c r="DJ49" s="37">
        <v>3.375</v>
      </c>
      <c r="DK49" s="37">
        <v>4.21875</v>
      </c>
      <c r="DL49" s="37">
        <v>6.328125</v>
      </c>
      <c r="DM49" s="37">
        <v>9.4921875</v>
      </c>
      <c r="DN49" s="37">
        <v>14.23828125</v>
      </c>
      <c r="DP49" s="400">
        <v>0.5</v>
      </c>
      <c r="DQ49" s="400">
        <v>0.75</v>
      </c>
      <c r="DR49" s="400">
        <v>1</v>
      </c>
      <c r="DS49" s="400">
        <v>1.5</v>
      </c>
      <c r="DT49" s="400">
        <v>3.5</v>
      </c>
      <c r="DU49" s="400">
        <v>4.5</v>
      </c>
      <c r="DW49" s="422">
        <v>1</v>
      </c>
      <c r="DX49" s="422">
        <v>1</v>
      </c>
      <c r="DY49" s="422">
        <v>2</v>
      </c>
      <c r="DZ49" s="422">
        <v>4</v>
      </c>
      <c r="EA49" s="422">
        <v>6</v>
      </c>
      <c r="EB49" s="422">
        <v>11</v>
      </c>
      <c r="ED49" s="462">
        <v>2</v>
      </c>
      <c r="EE49" s="462">
        <v>4</v>
      </c>
      <c r="EF49" s="462">
        <v>5</v>
      </c>
      <c r="EG49" s="462">
        <v>8</v>
      </c>
      <c r="EH49" s="462">
        <v>22</v>
      </c>
      <c r="EI49" s="462">
        <v>35</v>
      </c>
      <c r="EK49" s="598">
        <v>0.3</v>
      </c>
      <c r="EL49" s="598">
        <v>0.3</v>
      </c>
      <c r="EM49" s="598">
        <v>0.5</v>
      </c>
      <c r="EN49" s="598">
        <v>0.8</v>
      </c>
      <c r="EO49" s="598">
        <v>1.2</v>
      </c>
      <c r="EP49" s="598">
        <v>1.6</v>
      </c>
      <c r="ER49" s="508">
        <v>1</v>
      </c>
      <c r="ES49" s="508">
        <v>2</v>
      </c>
      <c r="ET49" s="508">
        <v>4</v>
      </c>
      <c r="EU49" s="508">
        <v>6</v>
      </c>
      <c r="EV49" s="508">
        <v>10</v>
      </c>
      <c r="EW49" s="508">
        <v>12</v>
      </c>
      <c r="EY49" s="525">
        <v>1</v>
      </c>
      <c r="EZ49" s="525">
        <v>2</v>
      </c>
      <c r="FA49" s="525">
        <v>4</v>
      </c>
      <c r="FB49" s="525">
        <v>10</v>
      </c>
      <c r="FC49" s="525">
        <v>20</v>
      </c>
      <c r="FD49" s="525">
        <v>25</v>
      </c>
      <c r="FF49" s="56"/>
      <c r="FG49" s="56"/>
      <c r="FH49" s="56"/>
      <c r="FI49" s="56"/>
      <c r="FJ49" s="56"/>
      <c r="FK49" s="56"/>
      <c r="FM49" s="56"/>
      <c r="FN49" s="56"/>
      <c r="FO49" s="56"/>
      <c r="FP49" s="56"/>
      <c r="FQ49" s="56"/>
      <c r="FR49" s="56"/>
    </row>
    <row r="50" spans="1:174" x14ac:dyDescent="0.3">
      <c r="A50" s="642"/>
      <c r="B50" s="3"/>
      <c r="C50" s="3">
        <v>1</v>
      </c>
      <c r="D50" s="3"/>
      <c r="E50" s="3"/>
      <c r="F50" s="3"/>
      <c r="H50" s="26">
        <f t="shared" si="35"/>
        <v>1</v>
      </c>
      <c r="I50" s="26">
        <f t="shared" si="36"/>
        <v>2</v>
      </c>
      <c r="J50" s="26">
        <f t="shared" si="37"/>
        <v>3.25</v>
      </c>
      <c r="K50" s="26">
        <f t="shared" si="38"/>
        <v>4.5875000000000004</v>
      </c>
      <c r="L50" s="26">
        <f t="shared" si="39"/>
        <v>7.5</v>
      </c>
      <c r="M50" s="26">
        <f t="shared" si="40"/>
        <v>10.5</v>
      </c>
      <c r="O50" s="59">
        <v>0.3</v>
      </c>
      <c r="P50" s="59">
        <v>0.4</v>
      </c>
      <c r="Q50" s="59">
        <v>0.8</v>
      </c>
      <c r="R50" s="59">
        <v>1.5</v>
      </c>
      <c r="S50" s="59">
        <v>3</v>
      </c>
      <c r="T50" s="59">
        <v>7</v>
      </c>
      <c r="V50" s="159">
        <v>0.875</v>
      </c>
      <c r="W50" s="159">
        <v>1.75</v>
      </c>
      <c r="X50" s="159">
        <v>3.5</v>
      </c>
      <c r="Y50" s="159">
        <v>4.375</v>
      </c>
      <c r="Z50" s="159">
        <v>5.25</v>
      </c>
      <c r="AA50" s="159">
        <v>7</v>
      </c>
      <c r="AC50" s="38">
        <v>3</v>
      </c>
      <c r="AD50" s="38">
        <v>6</v>
      </c>
      <c r="AE50" s="38">
        <v>9</v>
      </c>
      <c r="AF50" s="38">
        <v>15</v>
      </c>
      <c r="AG50" s="38">
        <v>27</v>
      </c>
      <c r="AH50" s="38">
        <v>38</v>
      </c>
      <c r="AJ50" s="38">
        <v>1</v>
      </c>
      <c r="AK50" s="38">
        <v>3</v>
      </c>
      <c r="AL50" s="38">
        <v>4</v>
      </c>
      <c r="AM50" s="38">
        <v>7</v>
      </c>
      <c r="AN50" s="38">
        <v>15</v>
      </c>
      <c r="AO50" s="38">
        <v>30</v>
      </c>
      <c r="AQ50" s="38">
        <v>1</v>
      </c>
      <c r="AR50" s="38">
        <v>1</v>
      </c>
      <c r="AS50" s="38">
        <v>2</v>
      </c>
      <c r="AT50" s="38">
        <v>2</v>
      </c>
      <c r="AU50" s="38">
        <v>3</v>
      </c>
      <c r="AV50" s="38">
        <v>6</v>
      </c>
      <c r="AX50" s="38"/>
      <c r="AY50" s="38"/>
      <c r="AZ50" s="38"/>
      <c r="BA50" s="38"/>
      <c r="BB50" s="38"/>
      <c r="BC50" s="38"/>
      <c r="BE50" s="57"/>
      <c r="BF50" s="57"/>
      <c r="BG50" s="57"/>
      <c r="BH50" s="57"/>
      <c r="BI50" s="70"/>
      <c r="BJ50" s="68"/>
      <c r="BL50" s="152">
        <v>2</v>
      </c>
      <c r="BM50" s="152">
        <v>3</v>
      </c>
      <c r="BN50" s="152">
        <v>3</v>
      </c>
      <c r="BO50" s="152">
        <v>5</v>
      </c>
      <c r="BP50" s="152">
        <v>8</v>
      </c>
      <c r="BQ50" s="152">
        <v>12</v>
      </c>
      <c r="BS50" s="223">
        <v>1</v>
      </c>
      <c r="BT50" s="223">
        <v>1</v>
      </c>
      <c r="BU50" s="223">
        <v>1</v>
      </c>
      <c r="BV50" s="223">
        <v>2</v>
      </c>
      <c r="BW50" s="223">
        <v>4</v>
      </c>
      <c r="BX50" s="223">
        <v>8</v>
      </c>
      <c r="BZ50" s="245"/>
      <c r="CA50" s="245"/>
      <c r="CB50" s="245"/>
      <c r="CC50" s="245"/>
      <c r="CD50" s="245"/>
      <c r="CE50" s="245"/>
      <c r="CG50" s="303">
        <v>1.5</v>
      </c>
      <c r="CH50" s="303">
        <v>2.4</v>
      </c>
      <c r="CI50" s="303">
        <v>3.6</v>
      </c>
      <c r="CJ50" s="303">
        <v>4.8</v>
      </c>
      <c r="CK50" s="303">
        <v>8.4</v>
      </c>
      <c r="CL50" s="303">
        <v>18</v>
      </c>
      <c r="CN50" s="38">
        <v>1</v>
      </c>
      <c r="CO50" s="38">
        <v>1</v>
      </c>
      <c r="CP50" s="38">
        <v>1</v>
      </c>
      <c r="CQ50" s="38">
        <v>2</v>
      </c>
      <c r="CR50" s="38">
        <v>2</v>
      </c>
      <c r="CS50" s="38">
        <v>2</v>
      </c>
      <c r="CU50" s="593">
        <v>1</v>
      </c>
      <c r="CV50" s="593">
        <v>1.5</v>
      </c>
      <c r="CW50" s="593">
        <v>2</v>
      </c>
      <c r="CX50" s="593">
        <v>3</v>
      </c>
      <c r="CY50" s="593">
        <v>5</v>
      </c>
      <c r="CZ50" s="593">
        <v>8</v>
      </c>
      <c r="DB50" s="346">
        <v>2</v>
      </c>
      <c r="DC50" s="346">
        <v>2</v>
      </c>
      <c r="DD50" s="346">
        <v>4</v>
      </c>
      <c r="DE50" s="346">
        <v>6</v>
      </c>
      <c r="DF50" s="346">
        <v>8</v>
      </c>
      <c r="DG50" s="346">
        <v>10</v>
      </c>
      <c r="DI50" s="38">
        <v>2.25</v>
      </c>
      <c r="DJ50" s="38">
        <v>3.375</v>
      </c>
      <c r="DK50" s="38">
        <v>4.21875</v>
      </c>
      <c r="DL50" s="38">
        <v>6.328125</v>
      </c>
      <c r="DM50" s="38">
        <v>9.4921875</v>
      </c>
      <c r="DN50" s="38">
        <v>14.23828125</v>
      </c>
      <c r="DP50" s="401">
        <v>0.5</v>
      </c>
      <c r="DQ50" s="401">
        <v>1.5</v>
      </c>
      <c r="DR50" s="401">
        <v>2</v>
      </c>
      <c r="DS50" s="401">
        <v>4</v>
      </c>
      <c r="DT50" s="401">
        <v>7</v>
      </c>
      <c r="DU50" s="401">
        <v>10</v>
      </c>
      <c r="DW50" s="423">
        <v>1</v>
      </c>
      <c r="DX50" s="423">
        <v>2</v>
      </c>
      <c r="DY50" s="423">
        <v>2</v>
      </c>
      <c r="DZ50" s="423">
        <v>4</v>
      </c>
      <c r="EA50" s="423">
        <v>6</v>
      </c>
      <c r="EB50" s="423">
        <v>11</v>
      </c>
      <c r="ED50" s="463">
        <v>2</v>
      </c>
      <c r="EE50" s="463">
        <v>4</v>
      </c>
      <c r="EF50" s="463">
        <v>5</v>
      </c>
      <c r="EG50" s="463">
        <v>8</v>
      </c>
      <c r="EH50" s="463">
        <v>22</v>
      </c>
      <c r="EI50" s="463">
        <v>35</v>
      </c>
      <c r="EK50" s="598">
        <v>0.3</v>
      </c>
      <c r="EL50" s="598">
        <v>0.3</v>
      </c>
      <c r="EM50" s="598">
        <v>0.6</v>
      </c>
      <c r="EN50" s="598">
        <v>1</v>
      </c>
      <c r="EO50" s="598">
        <v>1.5</v>
      </c>
      <c r="EP50" s="598">
        <v>2.5</v>
      </c>
      <c r="ER50" s="509">
        <v>1.5</v>
      </c>
      <c r="ES50" s="509">
        <v>3</v>
      </c>
      <c r="ET50" s="509">
        <v>5</v>
      </c>
      <c r="EU50" s="509">
        <v>7</v>
      </c>
      <c r="EV50" s="509">
        <v>12</v>
      </c>
      <c r="EW50" s="509">
        <v>16</v>
      </c>
      <c r="EY50" s="526">
        <v>1</v>
      </c>
      <c r="EZ50" s="526">
        <v>2</v>
      </c>
      <c r="FA50" s="526">
        <v>4</v>
      </c>
      <c r="FB50" s="526">
        <v>10</v>
      </c>
      <c r="FC50" s="526">
        <v>20</v>
      </c>
      <c r="FD50" s="526">
        <v>25</v>
      </c>
      <c r="FF50" s="57"/>
      <c r="FG50" s="57"/>
      <c r="FH50" s="57"/>
      <c r="FI50" s="57"/>
      <c r="FJ50" s="57"/>
      <c r="FK50" s="57"/>
      <c r="FM50" s="57"/>
      <c r="FN50" s="57"/>
      <c r="FO50" s="57"/>
      <c r="FP50" s="57"/>
      <c r="FQ50" s="57"/>
      <c r="FR50" s="57"/>
    </row>
    <row r="51" spans="1:174" x14ac:dyDescent="0.3">
      <c r="A51" s="642"/>
      <c r="B51" s="2"/>
      <c r="C51" s="2"/>
      <c r="D51" s="2">
        <v>1</v>
      </c>
      <c r="E51" s="2"/>
      <c r="F51" s="2"/>
      <c r="H51" s="25">
        <f t="shared" si="35"/>
        <v>1</v>
      </c>
      <c r="I51" s="25">
        <f t="shared" si="36"/>
        <v>2</v>
      </c>
      <c r="J51" s="25">
        <f t="shared" si="37"/>
        <v>3</v>
      </c>
      <c r="K51" s="25">
        <f t="shared" si="38"/>
        <v>5</v>
      </c>
      <c r="L51" s="25">
        <f t="shared" si="39"/>
        <v>8</v>
      </c>
      <c r="M51" s="25">
        <f t="shared" si="40"/>
        <v>12</v>
      </c>
      <c r="O51" s="58">
        <v>0.3</v>
      </c>
      <c r="P51" s="58">
        <v>0.5</v>
      </c>
      <c r="Q51" s="58">
        <v>1</v>
      </c>
      <c r="R51" s="58">
        <v>1.5</v>
      </c>
      <c r="S51" s="58">
        <v>3</v>
      </c>
      <c r="T51" s="58">
        <v>7</v>
      </c>
      <c r="V51" s="158">
        <v>1.0499999999999998</v>
      </c>
      <c r="W51" s="158">
        <v>2.0999999999999996</v>
      </c>
      <c r="X51" s="158">
        <v>4.1999999999999993</v>
      </c>
      <c r="Y51" s="158">
        <v>5.25</v>
      </c>
      <c r="Z51" s="158">
        <v>6.3</v>
      </c>
      <c r="AA51" s="158">
        <v>8.3999999999999986</v>
      </c>
      <c r="AC51" s="37">
        <v>3</v>
      </c>
      <c r="AD51" s="37">
        <v>6</v>
      </c>
      <c r="AE51" s="37">
        <v>9</v>
      </c>
      <c r="AF51" s="37">
        <v>15</v>
      </c>
      <c r="AG51" s="37">
        <v>27</v>
      </c>
      <c r="AH51" s="37">
        <v>38</v>
      </c>
      <c r="AJ51" s="37">
        <v>2</v>
      </c>
      <c r="AK51" s="37">
        <v>4</v>
      </c>
      <c r="AL51" s="37">
        <v>5</v>
      </c>
      <c r="AM51" s="37">
        <v>8</v>
      </c>
      <c r="AN51" s="37">
        <v>15</v>
      </c>
      <c r="AO51" s="37">
        <v>30</v>
      </c>
      <c r="AQ51" s="37">
        <v>1</v>
      </c>
      <c r="AR51" s="37">
        <v>2</v>
      </c>
      <c r="AS51" s="37">
        <v>3</v>
      </c>
      <c r="AT51" s="37">
        <v>4</v>
      </c>
      <c r="AU51" s="37">
        <v>6</v>
      </c>
      <c r="AV51" s="37">
        <v>8</v>
      </c>
      <c r="AX51" s="37"/>
      <c r="AY51" s="37"/>
      <c r="AZ51" s="37"/>
      <c r="BA51" s="37"/>
      <c r="BB51" s="37"/>
      <c r="BC51" s="37"/>
      <c r="BE51" s="56"/>
      <c r="BF51" s="56"/>
      <c r="BG51" s="56"/>
      <c r="BH51" s="56"/>
      <c r="BI51" s="69"/>
      <c r="BJ51" s="67"/>
      <c r="BL51" s="151">
        <v>2</v>
      </c>
      <c r="BM51" s="151">
        <v>2.5</v>
      </c>
      <c r="BN51" s="151">
        <v>3</v>
      </c>
      <c r="BO51" s="151">
        <v>5</v>
      </c>
      <c r="BP51" s="151">
        <v>8</v>
      </c>
      <c r="BQ51" s="151">
        <v>12</v>
      </c>
      <c r="BS51" s="222">
        <v>1</v>
      </c>
      <c r="BT51" s="222">
        <v>1</v>
      </c>
      <c r="BU51" s="222">
        <v>1</v>
      </c>
      <c r="BV51" s="222">
        <v>2</v>
      </c>
      <c r="BW51" s="222">
        <v>4</v>
      </c>
      <c r="BX51" s="222">
        <v>8</v>
      </c>
      <c r="BZ51" s="244">
        <v>0.3</v>
      </c>
      <c r="CA51" s="244">
        <v>0.5</v>
      </c>
      <c r="CB51" s="244">
        <v>0.9</v>
      </c>
      <c r="CC51" s="244">
        <v>1.2</v>
      </c>
      <c r="CD51" s="244">
        <v>2.5</v>
      </c>
      <c r="CE51" s="244">
        <v>5</v>
      </c>
      <c r="CG51" s="302">
        <v>1.5</v>
      </c>
      <c r="CH51" s="302">
        <v>2.4</v>
      </c>
      <c r="CI51" s="302">
        <v>3.6</v>
      </c>
      <c r="CJ51" s="302">
        <v>4.8</v>
      </c>
      <c r="CK51" s="302">
        <v>9.6</v>
      </c>
      <c r="CL51" s="302">
        <v>21.6</v>
      </c>
      <c r="CN51" s="37">
        <v>1</v>
      </c>
      <c r="CO51" s="37">
        <v>1</v>
      </c>
      <c r="CP51" s="37">
        <v>1</v>
      </c>
      <c r="CQ51" s="37">
        <v>2</v>
      </c>
      <c r="CR51" s="37">
        <v>2</v>
      </c>
      <c r="CS51" s="37">
        <v>3</v>
      </c>
      <c r="CU51" s="592">
        <v>1</v>
      </c>
      <c r="CV51" s="592">
        <v>1.5</v>
      </c>
      <c r="CW51" s="592">
        <v>2</v>
      </c>
      <c r="CX51" s="592">
        <v>3</v>
      </c>
      <c r="CY51" s="592">
        <v>5</v>
      </c>
      <c r="CZ51" s="592">
        <v>8</v>
      </c>
      <c r="DB51" s="345">
        <v>2</v>
      </c>
      <c r="DC51" s="345">
        <v>2</v>
      </c>
      <c r="DD51" s="345">
        <v>4</v>
      </c>
      <c r="DE51" s="345">
        <v>6</v>
      </c>
      <c r="DF51" s="345">
        <v>8</v>
      </c>
      <c r="DG51" s="345">
        <v>10</v>
      </c>
      <c r="DI51" s="37">
        <v>2.5</v>
      </c>
      <c r="DJ51" s="37">
        <v>3.75</v>
      </c>
      <c r="DK51" s="37">
        <v>4.6875</v>
      </c>
      <c r="DL51" s="37">
        <v>7.03125</v>
      </c>
      <c r="DM51" s="37">
        <v>10.546875</v>
      </c>
      <c r="DN51" s="37">
        <v>15.8203125</v>
      </c>
      <c r="DP51" s="400">
        <v>0.5</v>
      </c>
      <c r="DQ51" s="400">
        <v>1.75</v>
      </c>
      <c r="DR51" s="400">
        <v>2.25</v>
      </c>
      <c r="DS51" s="400">
        <v>5</v>
      </c>
      <c r="DT51" s="400">
        <v>10</v>
      </c>
      <c r="DU51" s="400">
        <v>12</v>
      </c>
      <c r="DW51" s="422">
        <v>1</v>
      </c>
      <c r="DX51" s="422">
        <v>2</v>
      </c>
      <c r="DY51" s="422">
        <v>3</v>
      </c>
      <c r="DZ51" s="422">
        <v>5</v>
      </c>
      <c r="EA51" s="422">
        <v>8</v>
      </c>
      <c r="EB51" s="422">
        <v>16</v>
      </c>
      <c r="ED51" s="462">
        <v>2</v>
      </c>
      <c r="EE51" s="462">
        <v>4</v>
      </c>
      <c r="EF51" s="462">
        <v>5</v>
      </c>
      <c r="EG51" s="462">
        <v>8</v>
      </c>
      <c r="EH51" s="462">
        <v>22</v>
      </c>
      <c r="EI51" s="462">
        <v>35</v>
      </c>
      <c r="EK51" s="598">
        <v>0.44999999999999996</v>
      </c>
      <c r="EL51" s="598">
        <v>0.60000000000000009</v>
      </c>
      <c r="EM51" s="598">
        <v>1.125</v>
      </c>
      <c r="EN51" s="598">
        <v>1.5750000000000002</v>
      </c>
      <c r="EO51" s="598">
        <v>1.875</v>
      </c>
      <c r="EP51" s="598">
        <v>3.5250000000000004</v>
      </c>
      <c r="ER51" s="508">
        <v>2</v>
      </c>
      <c r="ES51" s="508">
        <v>4</v>
      </c>
      <c r="ET51" s="508">
        <v>6</v>
      </c>
      <c r="EU51" s="508">
        <v>8</v>
      </c>
      <c r="EV51" s="508">
        <v>15</v>
      </c>
      <c r="EW51" s="508">
        <v>18</v>
      </c>
      <c r="EY51" s="525">
        <v>1</v>
      </c>
      <c r="EZ51" s="525">
        <v>2</v>
      </c>
      <c r="FA51" s="525">
        <v>4</v>
      </c>
      <c r="FB51" s="525">
        <v>8</v>
      </c>
      <c r="FC51" s="525">
        <v>15</v>
      </c>
      <c r="FD51" s="525">
        <v>20</v>
      </c>
      <c r="FF51" s="56"/>
      <c r="FG51" s="56"/>
      <c r="FH51" s="56"/>
      <c r="FI51" s="56"/>
      <c r="FJ51" s="56"/>
      <c r="FK51" s="56"/>
      <c r="FM51" s="56"/>
      <c r="FN51" s="56"/>
      <c r="FO51" s="56"/>
      <c r="FP51" s="56"/>
      <c r="FQ51" s="56"/>
      <c r="FR51" s="56"/>
    </row>
    <row r="52" spans="1:174" x14ac:dyDescent="0.3">
      <c r="A52" s="642"/>
      <c r="B52" s="3"/>
      <c r="C52" s="3"/>
      <c r="D52" s="3"/>
      <c r="E52" s="3">
        <v>1</v>
      </c>
      <c r="F52" s="3"/>
      <c r="H52" s="26">
        <f t="shared" si="35"/>
        <v>1</v>
      </c>
      <c r="I52" s="26">
        <f t="shared" si="36"/>
        <v>2</v>
      </c>
      <c r="J52" s="26">
        <f t="shared" si="37"/>
        <v>3</v>
      </c>
      <c r="K52" s="26">
        <f t="shared" si="38"/>
        <v>6</v>
      </c>
      <c r="L52" s="26">
        <f t="shared" si="39"/>
        <v>8</v>
      </c>
      <c r="M52" s="26">
        <f t="shared" si="40"/>
        <v>12</v>
      </c>
      <c r="O52" s="59">
        <v>0.3</v>
      </c>
      <c r="P52" s="59">
        <v>0.5</v>
      </c>
      <c r="Q52" s="59">
        <v>1</v>
      </c>
      <c r="R52" s="59">
        <v>1.5</v>
      </c>
      <c r="S52" s="59">
        <v>3</v>
      </c>
      <c r="T52" s="59">
        <v>7</v>
      </c>
      <c r="V52" s="159">
        <v>1.3125</v>
      </c>
      <c r="W52" s="159">
        <v>2.625</v>
      </c>
      <c r="X52" s="159">
        <v>5.25</v>
      </c>
      <c r="Y52" s="159">
        <v>6.5625</v>
      </c>
      <c r="Z52" s="159">
        <v>7.8749999999999991</v>
      </c>
      <c r="AA52" s="159">
        <v>10.5</v>
      </c>
      <c r="AC52" s="38">
        <v>3</v>
      </c>
      <c r="AD52" s="38">
        <v>8</v>
      </c>
      <c r="AE52" s="38">
        <v>11</v>
      </c>
      <c r="AF52" s="38">
        <v>17</v>
      </c>
      <c r="AG52" s="38">
        <v>32</v>
      </c>
      <c r="AH52" s="38">
        <v>45</v>
      </c>
      <c r="AJ52" s="38">
        <v>2</v>
      </c>
      <c r="AK52" s="38">
        <v>4</v>
      </c>
      <c r="AL52" s="38">
        <v>6</v>
      </c>
      <c r="AM52" s="38">
        <v>12</v>
      </c>
      <c r="AN52" s="38">
        <v>21</v>
      </c>
      <c r="AO52" s="38">
        <v>36</v>
      </c>
      <c r="AQ52" s="38">
        <v>1</v>
      </c>
      <c r="AR52" s="38">
        <v>2</v>
      </c>
      <c r="AS52" s="38">
        <v>3</v>
      </c>
      <c r="AT52" s="38">
        <v>4</v>
      </c>
      <c r="AU52" s="38">
        <v>6</v>
      </c>
      <c r="AV52" s="38">
        <v>10</v>
      </c>
      <c r="AX52" s="38"/>
      <c r="AY52" s="38"/>
      <c r="AZ52" s="38"/>
      <c r="BA52" s="38"/>
      <c r="BB52" s="38"/>
      <c r="BC52" s="38"/>
      <c r="BE52" s="57"/>
      <c r="BF52" s="57"/>
      <c r="BG52" s="57"/>
      <c r="BH52" s="57"/>
      <c r="BI52" s="70"/>
      <c r="BJ52" s="68"/>
      <c r="BL52" s="152">
        <v>2</v>
      </c>
      <c r="BM52" s="152">
        <v>2.5</v>
      </c>
      <c r="BN52" s="152">
        <v>3</v>
      </c>
      <c r="BO52" s="152">
        <v>5</v>
      </c>
      <c r="BP52" s="152">
        <v>8</v>
      </c>
      <c r="BQ52" s="152">
        <v>12</v>
      </c>
      <c r="BS52" s="223">
        <v>1</v>
      </c>
      <c r="BT52" s="223">
        <v>1</v>
      </c>
      <c r="BU52" s="223">
        <v>1</v>
      </c>
      <c r="BV52" s="223">
        <v>2</v>
      </c>
      <c r="BW52" s="223">
        <v>4</v>
      </c>
      <c r="BX52" s="223">
        <v>8</v>
      </c>
      <c r="BZ52" s="245">
        <v>0.3</v>
      </c>
      <c r="CA52" s="245">
        <v>0.5</v>
      </c>
      <c r="CB52" s="245">
        <v>0.9</v>
      </c>
      <c r="CC52" s="245">
        <v>1.2</v>
      </c>
      <c r="CD52" s="245">
        <v>2.5</v>
      </c>
      <c r="CE52" s="245">
        <v>5</v>
      </c>
      <c r="CG52" s="303">
        <v>2.1</v>
      </c>
      <c r="CH52" s="303">
        <v>3</v>
      </c>
      <c r="CI52" s="303">
        <v>4.5</v>
      </c>
      <c r="CJ52" s="303">
        <v>6</v>
      </c>
      <c r="CK52" s="303">
        <v>10.8</v>
      </c>
      <c r="CL52" s="303">
        <v>21.6</v>
      </c>
      <c r="CN52" s="38">
        <v>1</v>
      </c>
      <c r="CO52" s="38">
        <v>1</v>
      </c>
      <c r="CP52" s="38">
        <v>1</v>
      </c>
      <c r="CQ52" s="38">
        <v>2</v>
      </c>
      <c r="CR52" s="38">
        <v>2</v>
      </c>
      <c r="CS52" s="38">
        <v>3</v>
      </c>
      <c r="CU52" s="593">
        <v>1</v>
      </c>
      <c r="CV52" s="593">
        <v>1.5</v>
      </c>
      <c r="CW52" s="593">
        <v>2</v>
      </c>
      <c r="CX52" s="593">
        <v>3</v>
      </c>
      <c r="CY52" s="593">
        <v>5</v>
      </c>
      <c r="CZ52" s="593">
        <v>8</v>
      </c>
      <c r="DB52" s="346">
        <v>2</v>
      </c>
      <c r="DC52" s="346">
        <v>2</v>
      </c>
      <c r="DD52" s="346">
        <v>4</v>
      </c>
      <c r="DE52" s="346">
        <v>6</v>
      </c>
      <c r="DF52" s="346">
        <v>8</v>
      </c>
      <c r="DG52" s="346">
        <v>10</v>
      </c>
      <c r="DI52" s="38">
        <v>2.5</v>
      </c>
      <c r="DJ52" s="38">
        <v>3.75</v>
      </c>
      <c r="DK52" s="38">
        <v>4.6875</v>
      </c>
      <c r="DL52" s="38">
        <v>7.03125</v>
      </c>
      <c r="DM52" s="38">
        <v>10.546875</v>
      </c>
      <c r="DN52" s="38">
        <v>15.8203125</v>
      </c>
      <c r="DP52" s="401">
        <v>0.75</v>
      </c>
      <c r="DQ52" s="401">
        <v>2.5</v>
      </c>
      <c r="DR52" s="401">
        <v>4</v>
      </c>
      <c r="DS52" s="401">
        <v>7</v>
      </c>
      <c r="DT52" s="401">
        <v>12</v>
      </c>
      <c r="DU52" s="401">
        <v>13</v>
      </c>
      <c r="DW52" s="423">
        <v>1</v>
      </c>
      <c r="DX52" s="423">
        <v>2</v>
      </c>
      <c r="DY52" s="423">
        <v>3</v>
      </c>
      <c r="DZ52" s="423">
        <v>5</v>
      </c>
      <c r="EA52" s="423">
        <v>8</v>
      </c>
      <c r="EB52" s="423">
        <v>16</v>
      </c>
      <c r="ED52" s="463">
        <v>2</v>
      </c>
      <c r="EE52" s="463">
        <v>4</v>
      </c>
      <c r="EF52" s="463">
        <v>5</v>
      </c>
      <c r="EG52" s="463">
        <v>8</v>
      </c>
      <c r="EH52" s="463">
        <v>22</v>
      </c>
      <c r="EI52" s="463">
        <v>35</v>
      </c>
      <c r="EK52" s="598">
        <v>0.44999999999999996</v>
      </c>
      <c r="EL52" s="598">
        <v>0.60000000000000009</v>
      </c>
      <c r="EM52" s="598">
        <v>1.125</v>
      </c>
      <c r="EN52" s="598">
        <v>1.5750000000000002</v>
      </c>
      <c r="EO52" s="598">
        <v>2.0250000000000004</v>
      </c>
      <c r="EP52" s="598">
        <v>3.5250000000000004</v>
      </c>
      <c r="ER52" s="509">
        <v>3</v>
      </c>
      <c r="ES52" s="509">
        <v>5</v>
      </c>
      <c r="ET52" s="509">
        <v>7.5</v>
      </c>
      <c r="EU52" s="509">
        <v>10</v>
      </c>
      <c r="EV52" s="509">
        <v>17</v>
      </c>
      <c r="EW52" s="509">
        <v>21</v>
      </c>
      <c r="EY52" s="526">
        <v>1</v>
      </c>
      <c r="EZ52" s="526">
        <v>2</v>
      </c>
      <c r="FA52" s="526">
        <v>3</v>
      </c>
      <c r="FB52" s="526">
        <v>6</v>
      </c>
      <c r="FC52" s="526">
        <v>15</v>
      </c>
      <c r="FD52" s="526">
        <v>20</v>
      </c>
      <c r="FF52" s="57"/>
      <c r="FG52" s="57"/>
      <c r="FH52" s="57"/>
      <c r="FI52" s="57"/>
      <c r="FJ52" s="57"/>
      <c r="FK52" s="57"/>
      <c r="FM52" s="57"/>
      <c r="FN52" s="57"/>
      <c r="FO52" s="57"/>
      <c r="FP52" s="57"/>
      <c r="FQ52" s="57"/>
      <c r="FR52" s="57"/>
    </row>
    <row r="53" spans="1:174" x14ac:dyDescent="0.3">
      <c r="A53" s="642"/>
      <c r="B53" s="2"/>
      <c r="C53" s="2"/>
      <c r="D53" s="2"/>
      <c r="E53" s="2"/>
      <c r="F53" s="2">
        <v>1</v>
      </c>
      <c r="H53" s="25">
        <f t="shared" si="35"/>
        <v>1.575</v>
      </c>
      <c r="I53" s="25">
        <f t="shared" si="36"/>
        <v>3</v>
      </c>
      <c r="J53" s="25">
        <f t="shared" si="37"/>
        <v>4</v>
      </c>
      <c r="K53" s="25">
        <f t="shared" si="38"/>
        <v>6</v>
      </c>
      <c r="L53" s="25">
        <f t="shared" si="39"/>
        <v>10</v>
      </c>
      <c r="M53" s="25">
        <f t="shared" si="40"/>
        <v>15</v>
      </c>
      <c r="O53" s="58">
        <v>0.4</v>
      </c>
      <c r="P53" s="58">
        <v>0.7</v>
      </c>
      <c r="Q53" s="58">
        <v>1.2</v>
      </c>
      <c r="R53" s="58">
        <v>1.8</v>
      </c>
      <c r="S53" s="58">
        <v>3.5</v>
      </c>
      <c r="T53" s="58">
        <v>8</v>
      </c>
      <c r="V53" s="158">
        <v>1.575</v>
      </c>
      <c r="W53" s="158">
        <v>3.15</v>
      </c>
      <c r="X53" s="158">
        <v>6.3</v>
      </c>
      <c r="Y53" s="158">
        <v>7.8749999999999991</v>
      </c>
      <c r="Z53" s="158">
        <v>9.4499999999999993</v>
      </c>
      <c r="AA53" s="158">
        <v>12.6</v>
      </c>
      <c r="AC53" s="37">
        <v>3</v>
      </c>
      <c r="AD53" s="37">
        <v>11</v>
      </c>
      <c r="AE53" s="37">
        <v>14</v>
      </c>
      <c r="AF53" s="37">
        <v>20</v>
      </c>
      <c r="AG53" s="37">
        <v>38</v>
      </c>
      <c r="AH53" s="37">
        <v>53</v>
      </c>
      <c r="AJ53" s="37">
        <v>5</v>
      </c>
      <c r="AK53" s="37">
        <v>7</v>
      </c>
      <c r="AL53" s="37">
        <v>15</v>
      </c>
      <c r="AM53" s="37">
        <v>21</v>
      </c>
      <c r="AN53" s="37">
        <v>30</v>
      </c>
      <c r="AO53" s="37">
        <v>48</v>
      </c>
      <c r="AQ53" s="37">
        <v>1</v>
      </c>
      <c r="AR53" s="37">
        <v>3</v>
      </c>
      <c r="AS53" s="37">
        <v>5</v>
      </c>
      <c r="AT53" s="37">
        <v>6</v>
      </c>
      <c r="AU53" s="37">
        <v>8</v>
      </c>
      <c r="AV53" s="37">
        <v>16</v>
      </c>
      <c r="AX53" s="37"/>
      <c r="AY53" s="37"/>
      <c r="AZ53" s="37"/>
      <c r="BA53" s="37"/>
      <c r="BB53" s="37"/>
      <c r="BC53" s="37"/>
      <c r="BE53" s="56"/>
      <c r="BF53" s="56"/>
      <c r="BG53" s="56"/>
      <c r="BH53" s="56"/>
      <c r="BI53" s="69"/>
      <c r="BJ53" s="67"/>
      <c r="BL53" s="151">
        <v>3</v>
      </c>
      <c r="BM53" s="151">
        <v>3.5</v>
      </c>
      <c r="BN53" s="151">
        <v>4</v>
      </c>
      <c r="BO53" s="151">
        <v>6</v>
      </c>
      <c r="BP53" s="151">
        <v>10</v>
      </c>
      <c r="BQ53" s="151">
        <v>15</v>
      </c>
      <c r="BS53" s="222">
        <v>1</v>
      </c>
      <c r="BT53" s="222">
        <v>1</v>
      </c>
      <c r="BU53" s="222">
        <v>1</v>
      </c>
      <c r="BV53" s="222">
        <v>2</v>
      </c>
      <c r="BW53" s="222">
        <v>4</v>
      </c>
      <c r="BX53" s="222">
        <v>8</v>
      </c>
      <c r="BZ53" s="244">
        <v>0.5</v>
      </c>
      <c r="CA53" s="244">
        <v>0.8</v>
      </c>
      <c r="CB53" s="244">
        <v>1.1000000000000001</v>
      </c>
      <c r="CC53" s="244">
        <v>1.6</v>
      </c>
      <c r="CD53" s="244">
        <v>3.3</v>
      </c>
      <c r="CE53" s="244">
        <v>8.5</v>
      </c>
      <c r="CG53" s="302">
        <v>2.1</v>
      </c>
      <c r="CH53" s="302">
        <v>3.6</v>
      </c>
      <c r="CI53" s="302">
        <v>5.4</v>
      </c>
      <c r="CJ53" s="302">
        <v>7.2</v>
      </c>
      <c r="CK53" s="302">
        <v>12</v>
      </c>
      <c r="CL53" s="302">
        <v>24</v>
      </c>
      <c r="CN53" s="37">
        <v>1</v>
      </c>
      <c r="CO53" s="37">
        <v>1</v>
      </c>
      <c r="CP53" s="37">
        <v>2</v>
      </c>
      <c r="CQ53" s="37">
        <v>2</v>
      </c>
      <c r="CR53" s="37">
        <v>3</v>
      </c>
      <c r="CS53" s="37">
        <v>4</v>
      </c>
      <c r="CU53" s="592">
        <v>1</v>
      </c>
      <c r="CV53" s="592">
        <v>1.5</v>
      </c>
      <c r="CW53" s="592">
        <v>2</v>
      </c>
      <c r="CX53" s="592">
        <v>3</v>
      </c>
      <c r="CY53" s="592">
        <v>5</v>
      </c>
      <c r="CZ53" s="592">
        <v>8</v>
      </c>
      <c r="DB53" s="345">
        <v>2</v>
      </c>
      <c r="DC53" s="345">
        <v>2</v>
      </c>
      <c r="DD53" s="345">
        <v>4</v>
      </c>
      <c r="DE53" s="345">
        <v>6</v>
      </c>
      <c r="DF53" s="345">
        <v>8</v>
      </c>
      <c r="DG53" s="345">
        <v>10</v>
      </c>
      <c r="DI53" s="37">
        <v>3.125</v>
      </c>
      <c r="DJ53" s="37">
        <v>4.6875</v>
      </c>
      <c r="DK53" s="37">
        <v>5.859375</v>
      </c>
      <c r="DL53" s="37">
        <v>8.7890625</v>
      </c>
      <c r="DM53" s="37">
        <v>13.18359375</v>
      </c>
      <c r="DN53" s="37">
        <v>19.775390625</v>
      </c>
      <c r="DP53" s="400">
        <v>3</v>
      </c>
      <c r="DQ53" s="400">
        <v>5</v>
      </c>
      <c r="DR53" s="400">
        <v>7.5</v>
      </c>
      <c r="DS53" s="400">
        <v>10</v>
      </c>
      <c r="DT53" s="400">
        <v>14</v>
      </c>
      <c r="DU53" s="400">
        <v>15</v>
      </c>
      <c r="DW53" s="422">
        <v>1</v>
      </c>
      <c r="DX53" s="422">
        <v>2</v>
      </c>
      <c r="DY53" s="422">
        <v>3</v>
      </c>
      <c r="DZ53" s="422">
        <v>7</v>
      </c>
      <c r="EA53" s="422">
        <v>11</v>
      </c>
      <c r="EB53" s="422">
        <v>20</v>
      </c>
      <c r="ED53" s="462">
        <v>3</v>
      </c>
      <c r="EE53" s="462">
        <v>5</v>
      </c>
      <c r="EF53" s="462">
        <v>6</v>
      </c>
      <c r="EG53" s="462">
        <v>10</v>
      </c>
      <c r="EH53" s="462">
        <v>22</v>
      </c>
      <c r="EI53" s="462">
        <v>35</v>
      </c>
      <c r="EK53" s="598">
        <v>0.6</v>
      </c>
      <c r="EL53" s="598">
        <v>1.2</v>
      </c>
      <c r="EM53" s="598">
        <v>2</v>
      </c>
      <c r="EN53" s="598">
        <v>2.6</v>
      </c>
      <c r="EO53" s="598">
        <v>4.2</v>
      </c>
      <c r="EP53" s="598">
        <v>5.9</v>
      </c>
      <c r="ER53" s="508">
        <v>4</v>
      </c>
      <c r="ES53" s="508">
        <v>8</v>
      </c>
      <c r="ET53" s="508">
        <v>10</v>
      </c>
      <c r="EU53" s="508">
        <v>15</v>
      </c>
      <c r="EV53" s="508">
        <v>20</v>
      </c>
      <c r="EW53" s="508">
        <v>25</v>
      </c>
      <c r="EY53" s="525">
        <v>1</v>
      </c>
      <c r="EZ53" s="525">
        <v>2</v>
      </c>
      <c r="FA53" s="525">
        <v>3</v>
      </c>
      <c r="FB53" s="525">
        <v>6</v>
      </c>
      <c r="FC53" s="525">
        <v>15</v>
      </c>
      <c r="FD53" s="525">
        <v>20</v>
      </c>
      <c r="FF53" s="56"/>
      <c r="FG53" s="56"/>
      <c r="FH53" s="56"/>
      <c r="FI53" s="56"/>
      <c r="FJ53" s="56"/>
      <c r="FK53" s="56"/>
      <c r="FM53" s="56"/>
      <c r="FN53" s="56"/>
      <c r="FO53" s="56"/>
      <c r="FP53" s="56"/>
      <c r="FQ53" s="56"/>
      <c r="FR53" s="56"/>
    </row>
    <row r="54" spans="1:174" x14ac:dyDescent="0.3">
      <c r="A54" s="642"/>
      <c r="B54" s="3">
        <v>-1</v>
      </c>
      <c r="C54" s="3"/>
      <c r="D54" s="3"/>
      <c r="E54" s="3"/>
      <c r="F54" s="3"/>
      <c r="H54" s="26">
        <f t="shared" si="35"/>
        <v>1</v>
      </c>
      <c r="I54" s="26">
        <f t="shared" si="36"/>
        <v>1.5</v>
      </c>
      <c r="J54" s="26">
        <f t="shared" si="37"/>
        <v>2.8</v>
      </c>
      <c r="K54" s="26">
        <f t="shared" si="38"/>
        <v>4</v>
      </c>
      <c r="L54" s="26">
        <f t="shared" si="39"/>
        <v>6</v>
      </c>
      <c r="M54" s="26">
        <f t="shared" si="40"/>
        <v>10</v>
      </c>
      <c r="O54" s="59">
        <v>0.3</v>
      </c>
      <c r="P54" s="59">
        <v>0.4</v>
      </c>
      <c r="Q54" s="59">
        <v>0.8</v>
      </c>
      <c r="R54" s="59">
        <v>1.5</v>
      </c>
      <c r="S54" s="59">
        <v>3</v>
      </c>
      <c r="T54" s="59">
        <v>7</v>
      </c>
      <c r="V54" s="159">
        <v>0.7</v>
      </c>
      <c r="W54" s="159">
        <v>1.4</v>
      </c>
      <c r="X54" s="159">
        <v>2.8</v>
      </c>
      <c r="Y54" s="159">
        <v>3.5</v>
      </c>
      <c r="Z54" s="159">
        <v>4.1999999999999993</v>
      </c>
      <c r="AA54" s="159">
        <v>5.6</v>
      </c>
      <c r="AC54" s="38">
        <v>3</v>
      </c>
      <c r="AD54" s="38">
        <v>6</v>
      </c>
      <c r="AE54" s="38">
        <v>9</v>
      </c>
      <c r="AF54" s="38">
        <v>15</v>
      </c>
      <c r="AG54" s="38">
        <v>27</v>
      </c>
      <c r="AH54" s="38">
        <v>38</v>
      </c>
      <c r="AJ54" s="38"/>
      <c r="AK54" s="38"/>
      <c r="AL54" s="38"/>
      <c r="AM54" s="38"/>
      <c r="AN54" s="38"/>
      <c r="AO54" s="38"/>
      <c r="AQ54" s="38">
        <v>1</v>
      </c>
      <c r="AR54" s="38">
        <v>1</v>
      </c>
      <c r="AS54" s="38">
        <v>2</v>
      </c>
      <c r="AT54" s="38">
        <v>2</v>
      </c>
      <c r="AU54" s="38">
        <v>3</v>
      </c>
      <c r="AV54" s="38">
        <v>6</v>
      </c>
      <c r="AX54" s="38"/>
      <c r="AY54" s="38"/>
      <c r="AZ54" s="38"/>
      <c r="BA54" s="38"/>
      <c r="BB54" s="38"/>
      <c r="BC54" s="38"/>
      <c r="BE54" s="57"/>
      <c r="BF54" s="57"/>
      <c r="BG54" s="57"/>
      <c r="BH54" s="57"/>
      <c r="BI54" s="70"/>
      <c r="BJ54" s="68"/>
      <c r="BL54" s="151">
        <v>2</v>
      </c>
      <c r="BM54" s="151">
        <v>2.5</v>
      </c>
      <c r="BN54" s="151">
        <v>3</v>
      </c>
      <c r="BO54" s="151">
        <v>5</v>
      </c>
      <c r="BP54" s="151">
        <v>8</v>
      </c>
      <c r="BQ54" s="151">
        <v>12</v>
      </c>
      <c r="BS54" s="223">
        <v>1</v>
      </c>
      <c r="BT54" s="223">
        <v>1</v>
      </c>
      <c r="BU54" s="223">
        <v>1</v>
      </c>
      <c r="BV54" s="223">
        <v>2</v>
      </c>
      <c r="BW54" s="223">
        <v>4</v>
      </c>
      <c r="BX54" s="223">
        <v>8</v>
      </c>
      <c r="BZ54" s="245"/>
      <c r="CA54" s="245"/>
      <c r="CB54" s="245"/>
      <c r="CC54" s="245"/>
      <c r="CD54" s="245"/>
      <c r="CE54" s="245"/>
      <c r="CG54" s="303">
        <v>1.35</v>
      </c>
      <c r="CH54" s="303">
        <v>1.8</v>
      </c>
      <c r="CI54" s="303">
        <v>3</v>
      </c>
      <c r="CJ54" s="303">
        <v>4.2</v>
      </c>
      <c r="CK54" s="303">
        <v>7.2</v>
      </c>
      <c r="CL54" s="303">
        <v>14.4</v>
      </c>
      <c r="CN54" s="38">
        <v>1</v>
      </c>
      <c r="CO54" s="38">
        <v>1</v>
      </c>
      <c r="CP54" s="38">
        <v>2</v>
      </c>
      <c r="CQ54" s="38">
        <v>2</v>
      </c>
      <c r="CR54" s="38">
        <v>2</v>
      </c>
      <c r="CS54" s="38">
        <v>2</v>
      </c>
      <c r="CU54" s="593">
        <v>1</v>
      </c>
      <c r="CV54" s="593">
        <v>1.5</v>
      </c>
      <c r="CW54" s="593">
        <v>2</v>
      </c>
      <c r="CX54" s="593">
        <v>3</v>
      </c>
      <c r="CY54" s="593">
        <v>5</v>
      </c>
      <c r="CZ54" s="593">
        <v>8</v>
      </c>
      <c r="DB54" s="345">
        <v>2</v>
      </c>
      <c r="DC54" s="345">
        <v>2</v>
      </c>
      <c r="DD54" s="345">
        <v>4</v>
      </c>
      <c r="DE54" s="345">
        <v>6</v>
      </c>
      <c r="DF54" s="345">
        <v>8</v>
      </c>
      <c r="DG54" s="345">
        <v>10</v>
      </c>
      <c r="DI54" s="38">
        <v>1.7999999999999998</v>
      </c>
      <c r="DJ54" s="38">
        <v>2.6999999999999997</v>
      </c>
      <c r="DK54" s="38">
        <v>3.3749999999999996</v>
      </c>
      <c r="DL54" s="38">
        <v>5.0624999999999991</v>
      </c>
      <c r="DM54" s="38">
        <v>7.5937499999999982</v>
      </c>
      <c r="DN54" s="38">
        <v>11.390624999999996</v>
      </c>
      <c r="DP54" s="401">
        <v>0.5</v>
      </c>
      <c r="DQ54" s="401">
        <v>0.75</v>
      </c>
      <c r="DR54" s="401">
        <v>1</v>
      </c>
      <c r="DS54" s="401">
        <v>1.5</v>
      </c>
      <c r="DT54" s="401">
        <v>3.5</v>
      </c>
      <c r="DU54" s="401">
        <v>4.5</v>
      </c>
      <c r="DW54" s="423">
        <v>1</v>
      </c>
      <c r="DX54" s="423">
        <v>1</v>
      </c>
      <c r="DY54" s="423">
        <v>2</v>
      </c>
      <c r="DZ54" s="423">
        <v>4</v>
      </c>
      <c r="EA54" s="423">
        <v>6</v>
      </c>
      <c r="EB54" s="423">
        <v>11</v>
      </c>
      <c r="ED54" s="462">
        <v>2</v>
      </c>
      <c r="EE54" s="462">
        <v>4</v>
      </c>
      <c r="EF54" s="462">
        <v>5</v>
      </c>
      <c r="EG54" s="462">
        <v>8</v>
      </c>
      <c r="EH54" s="462">
        <v>22</v>
      </c>
      <c r="EI54" s="462">
        <v>35</v>
      </c>
      <c r="EK54" s="598">
        <v>0.3</v>
      </c>
      <c r="EL54" s="598">
        <v>0.3</v>
      </c>
      <c r="EM54" s="598">
        <v>0.5</v>
      </c>
      <c r="EN54" s="598">
        <v>0.8</v>
      </c>
      <c r="EO54" s="598">
        <v>1.2</v>
      </c>
      <c r="EP54" s="598">
        <v>1.6</v>
      </c>
      <c r="ER54" s="508">
        <v>1</v>
      </c>
      <c r="ES54" s="508">
        <v>2</v>
      </c>
      <c r="ET54" s="508">
        <v>4</v>
      </c>
      <c r="EU54" s="508">
        <v>6</v>
      </c>
      <c r="EV54" s="508">
        <v>10</v>
      </c>
      <c r="EW54" s="508">
        <v>12</v>
      </c>
      <c r="EY54" s="526">
        <v>1</v>
      </c>
      <c r="EZ54" s="526">
        <v>2</v>
      </c>
      <c r="FA54" s="526">
        <v>4</v>
      </c>
      <c r="FB54" s="526">
        <v>10</v>
      </c>
      <c r="FC54" s="526">
        <v>20</v>
      </c>
      <c r="FD54" s="526">
        <v>25</v>
      </c>
      <c r="FF54" s="57"/>
      <c r="FG54" s="57"/>
      <c r="FH54" s="57"/>
      <c r="FI54" s="57"/>
      <c r="FJ54" s="57"/>
      <c r="FK54" s="57"/>
      <c r="FM54" s="57"/>
      <c r="FN54" s="57"/>
      <c r="FO54" s="57"/>
      <c r="FP54" s="57"/>
      <c r="FQ54" s="57"/>
      <c r="FR54" s="57"/>
    </row>
    <row r="55" spans="1:174" x14ac:dyDescent="0.3">
      <c r="A55" s="643"/>
      <c r="B55" s="2"/>
      <c r="C55" s="2">
        <v>-1</v>
      </c>
      <c r="D55" s="2"/>
      <c r="E55" s="2"/>
      <c r="F55" s="2"/>
      <c r="H55" s="25">
        <f t="shared" si="35"/>
        <v>1</v>
      </c>
      <c r="I55" s="25">
        <f t="shared" si="36"/>
        <v>1.9</v>
      </c>
      <c r="J55" s="25">
        <f t="shared" si="37"/>
        <v>3</v>
      </c>
      <c r="K55" s="25">
        <f t="shared" si="38"/>
        <v>4.2874999999999996</v>
      </c>
      <c r="L55" s="25">
        <f t="shared" si="39"/>
        <v>7.2</v>
      </c>
      <c r="M55" s="25">
        <f t="shared" si="40"/>
        <v>10.5</v>
      </c>
      <c r="O55" s="58">
        <v>0.3</v>
      </c>
      <c r="P55" s="58">
        <v>0.4</v>
      </c>
      <c r="Q55" s="58">
        <v>0.8</v>
      </c>
      <c r="R55" s="58">
        <v>1.5</v>
      </c>
      <c r="S55" s="58">
        <v>3</v>
      </c>
      <c r="T55" s="58">
        <v>7</v>
      </c>
      <c r="V55" s="158">
        <v>0.875</v>
      </c>
      <c r="W55" s="158">
        <v>1.75</v>
      </c>
      <c r="X55" s="158">
        <v>3.5</v>
      </c>
      <c r="Y55" s="158">
        <v>4.375</v>
      </c>
      <c r="Z55" s="158">
        <v>5.25</v>
      </c>
      <c r="AA55" s="158">
        <v>7</v>
      </c>
      <c r="AC55" s="37">
        <v>3</v>
      </c>
      <c r="AD55" s="37">
        <v>6</v>
      </c>
      <c r="AE55" s="37">
        <v>9</v>
      </c>
      <c r="AF55" s="37">
        <v>15</v>
      </c>
      <c r="AG55" s="37">
        <v>27</v>
      </c>
      <c r="AH55" s="37">
        <v>38</v>
      </c>
      <c r="AJ55" s="38">
        <v>1</v>
      </c>
      <c r="AK55" s="38">
        <v>3</v>
      </c>
      <c r="AL55" s="38">
        <v>4</v>
      </c>
      <c r="AM55" s="38">
        <v>7</v>
      </c>
      <c r="AN55" s="38">
        <v>15</v>
      </c>
      <c r="AO55" s="38">
        <v>30</v>
      </c>
      <c r="AQ55" s="37">
        <v>1</v>
      </c>
      <c r="AR55" s="37">
        <v>1</v>
      </c>
      <c r="AS55" s="37">
        <v>2</v>
      </c>
      <c r="AT55" s="37">
        <v>2</v>
      </c>
      <c r="AU55" s="37">
        <v>3</v>
      </c>
      <c r="AV55" s="37">
        <v>6</v>
      </c>
      <c r="AX55" s="37"/>
      <c r="AY55" s="37"/>
      <c r="AZ55" s="37"/>
      <c r="BA55" s="37"/>
      <c r="BB55" s="37"/>
      <c r="BC55" s="37"/>
      <c r="BE55" s="56"/>
      <c r="BF55" s="56"/>
      <c r="BG55" s="56"/>
      <c r="BH55" s="56"/>
      <c r="BI55" s="69"/>
      <c r="BJ55" s="67"/>
      <c r="BL55" s="152">
        <v>2</v>
      </c>
      <c r="BM55" s="152">
        <v>3</v>
      </c>
      <c r="BN55" s="152">
        <v>3</v>
      </c>
      <c r="BO55" s="152">
        <v>5</v>
      </c>
      <c r="BP55" s="152">
        <v>8</v>
      </c>
      <c r="BQ55" s="152">
        <v>12</v>
      </c>
      <c r="BS55" s="222">
        <v>1</v>
      </c>
      <c r="BT55" s="222">
        <v>1</v>
      </c>
      <c r="BU55" s="222">
        <v>1</v>
      </c>
      <c r="BV55" s="222">
        <v>2</v>
      </c>
      <c r="BW55" s="222">
        <v>4</v>
      </c>
      <c r="BX55" s="222">
        <v>8</v>
      </c>
      <c r="BZ55" s="244"/>
      <c r="CA55" s="244"/>
      <c r="CB55" s="244"/>
      <c r="CC55" s="244"/>
      <c r="CD55" s="244"/>
      <c r="CE55" s="244"/>
      <c r="CG55" s="302">
        <v>1.35</v>
      </c>
      <c r="CH55" s="302">
        <v>1.8</v>
      </c>
      <c r="CI55" s="302">
        <v>3</v>
      </c>
      <c r="CJ55" s="302">
        <v>4.2</v>
      </c>
      <c r="CK55" s="302">
        <v>7.2</v>
      </c>
      <c r="CL55" s="302">
        <v>14.4</v>
      </c>
      <c r="CN55" s="37">
        <v>1</v>
      </c>
      <c r="CO55" s="37">
        <v>1</v>
      </c>
      <c r="CP55" s="37">
        <v>2</v>
      </c>
      <c r="CQ55" s="37">
        <v>2</v>
      </c>
      <c r="CR55" s="37" t="s">
        <v>113</v>
      </c>
      <c r="CS55" s="37">
        <v>2</v>
      </c>
      <c r="CU55" s="592">
        <v>1</v>
      </c>
      <c r="CV55" s="592">
        <v>1.5</v>
      </c>
      <c r="CW55" s="592">
        <v>2</v>
      </c>
      <c r="CX55" s="592">
        <v>3</v>
      </c>
      <c r="CY55" s="592">
        <v>5</v>
      </c>
      <c r="CZ55" s="592">
        <v>8</v>
      </c>
      <c r="DB55" s="345">
        <v>2</v>
      </c>
      <c r="DC55" s="345">
        <v>2</v>
      </c>
      <c r="DD55" s="345">
        <v>4</v>
      </c>
      <c r="DE55" s="345">
        <v>6</v>
      </c>
      <c r="DF55" s="345">
        <v>8</v>
      </c>
      <c r="DG55" s="345">
        <v>10</v>
      </c>
      <c r="DI55" s="37">
        <v>1.7999999999999998</v>
      </c>
      <c r="DJ55" s="37">
        <v>2.6999999999999997</v>
      </c>
      <c r="DK55" s="37">
        <v>3.3749999999999996</v>
      </c>
      <c r="DL55" s="37">
        <v>5.0624999999999991</v>
      </c>
      <c r="DM55" s="37">
        <v>7.5937499999999982</v>
      </c>
      <c r="DN55" s="37">
        <v>11.390624999999996</v>
      </c>
      <c r="DP55" s="400">
        <v>0.5</v>
      </c>
      <c r="DQ55" s="400">
        <v>1.5</v>
      </c>
      <c r="DR55" s="400">
        <v>2</v>
      </c>
      <c r="DS55" s="400">
        <v>4</v>
      </c>
      <c r="DT55" s="400">
        <v>7</v>
      </c>
      <c r="DU55" s="400">
        <v>10</v>
      </c>
      <c r="DW55" s="422">
        <v>1</v>
      </c>
      <c r="DX55" s="422">
        <v>2</v>
      </c>
      <c r="DY55" s="422">
        <v>2</v>
      </c>
      <c r="DZ55" s="422">
        <v>4</v>
      </c>
      <c r="EA55" s="422">
        <v>6</v>
      </c>
      <c r="EB55" s="422">
        <v>11</v>
      </c>
      <c r="ED55" s="463">
        <v>2</v>
      </c>
      <c r="EE55" s="463">
        <v>4</v>
      </c>
      <c r="EF55" s="463">
        <v>5</v>
      </c>
      <c r="EG55" s="463">
        <v>8</v>
      </c>
      <c r="EH55" s="463">
        <v>22</v>
      </c>
      <c r="EI55" s="463">
        <v>35</v>
      </c>
      <c r="EK55" s="598">
        <v>0.3</v>
      </c>
      <c r="EL55" s="598">
        <v>0.3</v>
      </c>
      <c r="EM55" s="598">
        <v>0.6</v>
      </c>
      <c r="EN55" s="598">
        <v>1</v>
      </c>
      <c r="EO55" s="598">
        <v>1.5</v>
      </c>
      <c r="EP55" s="598">
        <v>2.5</v>
      </c>
      <c r="ER55" s="509">
        <v>1.5</v>
      </c>
      <c r="ES55" s="509">
        <v>3</v>
      </c>
      <c r="ET55" s="509">
        <v>5</v>
      </c>
      <c r="EU55" s="509">
        <v>7</v>
      </c>
      <c r="EV55" s="509">
        <v>12</v>
      </c>
      <c r="EW55" s="509">
        <v>16</v>
      </c>
      <c r="EY55" s="525">
        <v>1</v>
      </c>
      <c r="EZ55" s="525">
        <v>2</v>
      </c>
      <c r="FA55" s="525">
        <v>4</v>
      </c>
      <c r="FB55" s="525">
        <v>10</v>
      </c>
      <c r="FC55" s="525">
        <v>20</v>
      </c>
      <c r="FD55" s="525">
        <v>25</v>
      </c>
      <c r="FF55" s="56"/>
      <c r="FG55" s="56"/>
      <c r="FH55" s="56"/>
      <c r="FI55" s="56"/>
      <c r="FJ55" s="56"/>
      <c r="FK55" s="56"/>
      <c r="FM55" s="56"/>
      <c r="FN55" s="56"/>
      <c r="FO55" s="56"/>
      <c r="FP55" s="56"/>
      <c r="FQ55" s="56"/>
      <c r="FR55" s="56"/>
    </row>
    <row r="56" spans="1:174" x14ac:dyDescent="0.3">
      <c r="A56" s="643"/>
      <c r="B56" s="3"/>
      <c r="C56" s="3"/>
      <c r="D56" s="3">
        <v>-1</v>
      </c>
      <c r="E56" s="3"/>
      <c r="F56" s="3"/>
      <c r="H56" s="26">
        <f t="shared" si="35"/>
        <v>1</v>
      </c>
      <c r="I56" s="26">
        <f t="shared" si="36"/>
        <v>2</v>
      </c>
      <c r="J56" s="26">
        <f t="shared" si="37"/>
        <v>3</v>
      </c>
      <c r="K56" s="26">
        <f t="shared" si="38"/>
        <v>5</v>
      </c>
      <c r="L56" s="26">
        <f t="shared" si="39"/>
        <v>8</v>
      </c>
      <c r="M56" s="26">
        <f t="shared" si="40"/>
        <v>11.390624999999996</v>
      </c>
      <c r="O56" s="59">
        <v>0.3</v>
      </c>
      <c r="P56" s="59">
        <v>0.5</v>
      </c>
      <c r="Q56" s="59">
        <v>1</v>
      </c>
      <c r="R56" s="59">
        <v>1.5</v>
      </c>
      <c r="S56" s="59">
        <v>3</v>
      </c>
      <c r="T56" s="59">
        <v>7</v>
      </c>
      <c r="V56" s="159">
        <v>1.0499999999999998</v>
      </c>
      <c r="W56" s="159">
        <v>2.0999999999999996</v>
      </c>
      <c r="X56" s="159">
        <v>4.1999999999999993</v>
      </c>
      <c r="Y56" s="159">
        <v>5.25</v>
      </c>
      <c r="Z56" s="159">
        <v>6.3</v>
      </c>
      <c r="AA56" s="159">
        <v>8.3999999999999986</v>
      </c>
      <c r="AC56" s="38">
        <v>3</v>
      </c>
      <c r="AD56" s="38">
        <v>6</v>
      </c>
      <c r="AE56" s="38">
        <v>9</v>
      </c>
      <c r="AF56" s="38">
        <v>15</v>
      </c>
      <c r="AG56" s="38">
        <v>27</v>
      </c>
      <c r="AH56" s="38">
        <v>38</v>
      </c>
      <c r="AJ56" s="37">
        <v>2</v>
      </c>
      <c r="AK56" s="37">
        <v>4</v>
      </c>
      <c r="AL56" s="37">
        <v>5</v>
      </c>
      <c r="AM56" s="37">
        <v>8</v>
      </c>
      <c r="AN56" s="37">
        <v>15</v>
      </c>
      <c r="AO56" s="37">
        <v>30</v>
      </c>
      <c r="AQ56" s="38">
        <v>1</v>
      </c>
      <c r="AR56" s="38">
        <v>2</v>
      </c>
      <c r="AS56" s="38">
        <v>3</v>
      </c>
      <c r="AT56" s="38">
        <v>4</v>
      </c>
      <c r="AU56" s="38">
        <v>6</v>
      </c>
      <c r="AV56" s="38">
        <v>8</v>
      </c>
      <c r="AX56" s="38"/>
      <c r="AY56" s="38"/>
      <c r="AZ56" s="38"/>
      <c r="BA56" s="38"/>
      <c r="BB56" s="38"/>
      <c r="BC56" s="38"/>
      <c r="BE56" s="57"/>
      <c r="BF56" s="57"/>
      <c r="BG56" s="57"/>
      <c r="BH56" s="57"/>
      <c r="BI56" s="70"/>
      <c r="BJ56" s="68"/>
      <c r="BL56" s="151">
        <v>2</v>
      </c>
      <c r="BM56" s="151">
        <v>2.5</v>
      </c>
      <c r="BN56" s="151">
        <v>3</v>
      </c>
      <c r="BO56" s="151">
        <v>5</v>
      </c>
      <c r="BP56" s="151">
        <v>8</v>
      </c>
      <c r="BQ56" s="151">
        <v>12</v>
      </c>
      <c r="BS56" s="223">
        <v>1</v>
      </c>
      <c r="BT56" s="223">
        <v>1</v>
      </c>
      <c r="BU56" s="223">
        <v>1</v>
      </c>
      <c r="BV56" s="223">
        <v>2</v>
      </c>
      <c r="BW56" s="223">
        <v>4</v>
      </c>
      <c r="BX56" s="223">
        <v>8</v>
      </c>
      <c r="BZ56" s="245">
        <v>0.3</v>
      </c>
      <c r="CA56" s="245">
        <v>0.5</v>
      </c>
      <c r="CB56" s="245">
        <v>0.9</v>
      </c>
      <c r="CC56" s="245">
        <v>1.2</v>
      </c>
      <c r="CD56" s="245">
        <v>2.5</v>
      </c>
      <c r="CE56" s="245">
        <v>5</v>
      </c>
      <c r="CG56" s="303">
        <v>1.8</v>
      </c>
      <c r="CH56" s="303">
        <v>2.4</v>
      </c>
      <c r="CI56" s="303">
        <v>3.6</v>
      </c>
      <c r="CJ56" s="303">
        <v>4.8</v>
      </c>
      <c r="CK56" s="303">
        <v>8.4</v>
      </c>
      <c r="CL56" s="303">
        <v>18</v>
      </c>
      <c r="CN56" s="38">
        <v>1</v>
      </c>
      <c r="CO56" s="38">
        <v>1</v>
      </c>
      <c r="CP56" s="38">
        <v>2</v>
      </c>
      <c r="CQ56" s="38">
        <v>2</v>
      </c>
      <c r="CR56" s="38">
        <v>2</v>
      </c>
      <c r="CS56" s="38">
        <v>2</v>
      </c>
      <c r="CU56" s="593">
        <v>1</v>
      </c>
      <c r="CV56" s="593">
        <v>1.5</v>
      </c>
      <c r="CW56" s="593">
        <v>2</v>
      </c>
      <c r="CX56" s="593">
        <v>3</v>
      </c>
      <c r="CY56" s="593">
        <v>5</v>
      </c>
      <c r="CZ56" s="593">
        <v>8</v>
      </c>
      <c r="DB56" s="346">
        <v>2</v>
      </c>
      <c r="DC56" s="346">
        <v>2</v>
      </c>
      <c r="DD56" s="346">
        <v>4</v>
      </c>
      <c r="DE56" s="346">
        <v>6</v>
      </c>
      <c r="DF56" s="346">
        <v>8</v>
      </c>
      <c r="DG56" s="346">
        <v>10</v>
      </c>
      <c r="DI56" s="38">
        <v>1.7999999999999998</v>
      </c>
      <c r="DJ56" s="38">
        <v>2.6999999999999997</v>
      </c>
      <c r="DK56" s="38">
        <v>3.3749999999999996</v>
      </c>
      <c r="DL56" s="38">
        <v>5.0624999999999991</v>
      </c>
      <c r="DM56" s="38">
        <v>7.5937499999999982</v>
      </c>
      <c r="DN56" s="38">
        <v>11.390624999999996</v>
      </c>
      <c r="DP56" s="401">
        <v>0.5</v>
      </c>
      <c r="DQ56" s="401">
        <v>1.75</v>
      </c>
      <c r="DR56" s="401">
        <v>2.25</v>
      </c>
      <c r="DS56" s="401">
        <v>5</v>
      </c>
      <c r="DT56" s="401">
        <v>10</v>
      </c>
      <c r="DU56" s="401">
        <v>12</v>
      </c>
      <c r="DW56" s="423">
        <v>1</v>
      </c>
      <c r="DX56" s="423">
        <v>2</v>
      </c>
      <c r="DY56" s="423">
        <v>3</v>
      </c>
      <c r="DZ56" s="423">
        <v>5</v>
      </c>
      <c r="EA56" s="423">
        <v>8</v>
      </c>
      <c r="EB56" s="423">
        <v>16</v>
      </c>
      <c r="ED56" s="462">
        <v>2</v>
      </c>
      <c r="EE56" s="462">
        <v>4</v>
      </c>
      <c r="EF56" s="462">
        <v>5</v>
      </c>
      <c r="EG56" s="462">
        <v>8</v>
      </c>
      <c r="EH56" s="462">
        <v>22</v>
      </c>
      <c r="EI56" s="462">
        <v>35</v>
      </c>
      <c r="EK56" s="598">
        <v>0.44999999999999996</v>
      </c>
      <c r="EL56" s="598">
        <v>0.60000000000000009</v>
      </c>
      <c r="EM56" s="598">
        <v>1.125</v>
      </c>
      <c r="EN56" s="598">
        <v>1.5750000000000002</v>
      </c>
      <c r="EO56" s="598">
        <v>1.875</v>
      </c>
      <c r="EP56" s="598">
        <v>3.5250000000000004</v>
      </c>
      <c r="ER56" s="508">
        <v>2</v>
      </c>
      <c r="ES56" s="508">
        <v>4</v>
      </c>
      <c r="ET56" s="508">
        <v>6</v>
      </c>
      <c r="EU56" s="508">
        <v>8</v>
      </c>
      <c r="EV56" s="508">
        <v>15</v>
      </c>
      <c r="EW56" s="508">
        <v>18</v>
      </c>
      <c r="EY56" s="526">
        <v>1</v>
      </c>
      <c r="EZ56" s="526">
        <v>2</v>
      </c>
      <c r="FA56" s="526">
        <v>4</v>
      </c>
      <c r="FB56" s="526">
        <v>8</v>
      </c>
      <c r="FC56" s="526">
        <v>15</v>
      </c>
      <c r="FD56" s="526">
        <v>20</v>
      </c>
      <c r="FF56" s="57"/>
      <c r="FG56" s="57"/>
      <c r="FH56" s="57"/>
      <c r="FI56" s="57"/>
      <c r="FJ56" s="57"/>
      <c r="FK56" s="57"/>
      <c r="FM56" s="57"/>
      <c r="FN56" s="57"/>
      <c r="FO56" s="57"/>
      <c r="FP56" s="57"/>
      <c r="FQ56" s="57"/>
      <c r="FR56" s="57"/>
    </row>
    <row r="57" spans="1:174" x14ac:dyDescent="0.3">
      <c r="A57" s="643"/>
      <c r="B57" s="2"/>
      <c r="C57" s="2"/>
      <c r="D57" s="2"/>
      <c r="E57" s="2">
        <v>-1</v>
      </c>
      <c r="F57" s="2"/>
      <c r="H57" s="25">
        <f t="shared" si="35"/>
        <v>1</v>
      </c>
      <c r="I57" s="25">
        <f t="shared" si="36"/>
        <v>2</v>
      </c>
      <c r="J57" s="25">
        <f t="shared" si="37"/>
        <v>3</v>
      </c>
      <c r="K57" s="25">
        <f t="shared" si="38"/>
        <v>5</v>
      </c>
      <c r="L57" s="25">
        <f t="shared" si="39"/>
        <v>8</v>
      </c>
      <c r="M57" s="25">
        <f t="shared" si="40"/>
        <v>11.390624999999996</v>
      </c>
      <c r="O57" s="58">
        <v>0.3</v>
      </c>
      <c r="P57" s="58">
        <v>0.5</v>
      </c>
      <c r="Q57" s="58">
        <v>1</v>
      </c>
      <c r="R57" s="58">
        <v>1.5</v>
      </c>
      <c r="S57" s="58">
        <v>3</v>
      </c>
      <c r="T57" s="58">
        <v>7</v>
      </c>
      <c r="V57" s="158">
        <v>1.3125</v>
      </c>
      <c r="W57" s="158">
        <v>2.625</v>
      </c>
      <c r="X57" s="158">
        <v>5.25</v>
      </c>
      <c r="Y57" s="158">
        <v>6.5625</v>
      </c>
      <c r="Z57" s="158">
        <v>7.8749999999999991</v>
      </c>
      <c r="AA57" s="158">
        <v>10.5</v>
      </c>
      <c r="AC57" s="37">
        <v>3</v>
      </c>
      <c r="AD57" s="37">
        <v>8</v>
      </c>
      <c r="AE57" s="37">
        <v>11</v>
      </c>
      <c r="AF57" s="37">
        <v>17</v>
      </c>
      <c r="AG57" s="37">
        <v>32</v>
      </c>
      <c r="AH57" s="37">
        <v>45</v>
      </c>
      <c r="AJ57" s="38">
        <v>2</v>
      </c>
      <c r="AK57" s="38">
        <v>4</v>
      </c>
      <c r="AL57" s="38">
        <v>6</v>
      </c>
      <c r="AM57" s="38">
        <v>12</v>
      </c>
      <c r="AN57" s="38">
        <v>21</v>
      </c>
      <c r="AO57" s="38">
        <v>36</v>
      </c>
      <c r="AQ57" s="37">
        <v>1</v>
      </c>
      <c r="AR57" s="37">
        <v>2</v>
      </c>
      <c r="AS57" s="37">
        <v>3</v>
      </c>
      <c r="AT57" s="37">
        <v>4</v>
      </c>
      <c r="AU57" s="37">
        <v>6</v>
      </c>
      <c r="AV57" s="37">
        <v>10</v>
      </c>
      <c r="AX57" s="37"/>
      <c r="AY57" s="37"/>
      <c r="AZ57" s="37"/>
      <c r="BA57" s="37"/>
      <c r="BB57" s="37"/>
      <c r="BC57" s="37"/>
      <c r="BE57" s="56"/>
      <c r="BF57" s="56"/>
      <c r="BG57" s="56"/>
      <c r="BH57" s="56"/>
      <c r="BI57" s="69"/>
      <c r="BJ57" s="67"/>
      <c r="BL57" s="152">
        <v>2</v>
      </c>
      <c r="BM57" s="152">
        <v>2.5</v>
      </c>
      <c r="BN57" s="152">
        <v>3</v>
      </c>
      <c r="BO57" s="152">
        <v>5</v>
      </c>
      <c r="BP57" s="152">
        <v>8</v>
      </c>
      <c r="BQ57" s="152">
        <v>12</v>
      </c>
      <c r="BS57" s="222">
        <v>1</v>
      </c>
      <c r="BT57" s="222">
        <v>1</v>
      </c>
      <c r="BU57" s="222">
        <v>1</v>
      </c>
      <c r="BV57" s="222">
        <v>2</v>
      </c>
      <c r="BW57" s="222">
        <v>4</v>
      </c>
      <c r="BX57" s="222">
        <v>8</v>
      </c>
      <c r="BZ57" s="244">
        <v>0.3</v>
      </c>
      <c r="CA57" s="244">
        <v>0.5</v>
      </c>
      <c r="CB57" s="244">
        <v>0.9</v>
      </c>
      <c r="CC57" s="244">
        <v>1.2</v>
      </c>
      <c r="CD57" s="244">
        <v>2.5</v>
      </c>
      <c r="CE57" s="244">
        <v>5</v>
      </c>
      <c r="CG57" s="302">
        <v>1.8</v>
      </c>
      <c r="CH57" s="302">
        <v>2.4</v>
      </c>
      <c r="CI57" s="302">
        <v>3.6</v>
      </c>
      <c r="CJ57" s="302">
        <v>4.8</v>
      </c>
      <c r="CK57" s="302">
        <v>9.6</v>
      </c>
      <c r="CL57" s="302">
        <v>19.2</v>
      </c>
      <c r="CN57" s="37">
        <v>1</v>
      </c>
      <c r="CO57" s="37">
        <v>1</v>
      </c>
      <c r="CP57" s="37">
        <v>2</v>
      </c>
      <c r="CQ57" s="37">
        <v>2</v>
      </c>
      <c r="CR57" s="37">
        <v>2</v>
      </c>
      <c r="CS57" s="37">
        <v>2</v>
      </c>
      <c r="CU57" s="592">
        <v>1</v>
      </c>
      <c r="CV57" s="592">
        <v>1.5</v>
      </c>
      <c r="CW57" s="592">
        <v>2</v>
      </c>
      <c r="CX57" s="592">
        <v>3</v>
      </c>
      <c r="CY57" s="592">
        <v>5</v>
      </c>
      <c r="CZ57" s="592">
        <v>8</v>
      </c>
      <c r="DB57" s="345">
        <v>2</v>
      </c>
      <c r="DC57" s="345">
        <v>2</v>
      </c>
      <c r="DD57" s="345">
        <v>4</v>
      </c>
      <c r="DE57" s="345">
        <v>6</v>
      </c>
      <c r="DF57" s="345">
        <v>8</v>
      </c>
      <c r="DG57" s="345">
        <v>10</v>
      </c>
      <c r="DI57" s="37">
        <v>1.7999999999999998</v>
      </c>
      <c r="DJ57" s="37">
        <v>2.6999999999999997</v>
      </c>
      <c r="DK57" s="37">
        <v>3.3749999999999996</v>
      </c>
      <c r="DL57" s="37">
        <v>5.0624999999999991</v>
      </c>
      <c r="DM57" s="37">
        <v>7.5937499999999982</v>
      </c>
      <c r="DN57" s="37">
        <v>11.390624999999996</v>
      </c>
      <c r="DP57" s="400">
        <v>0.75</v>
      </c>
      <c r="DQ57" s="400">
        <v>2.5</v>
      </c>
      <c r="DR57" s="400">
        <v>4</v>
      </c>
      <c r="DS57" s="400">
        <v>7</v>
      </c>
      <c r="DT57" s="400">
        <v>12</v>
      </c>
      <c r="DU57" s="400">
        <v>13</v>
      </c>
      <c r="DW57" s="422">
        <v>1</v>
      </c>
      <c r="DX57" s="422">
        <v>2</v>
      </c>
      <c r="DY57" s="422">
        <v>3</v>
      </c>
      <c r="DZ57" s="422">
        <v>5</v>
      </c>
      <c r="EA57" s="422">
        <v>8</v>
      </c>
      <c r="EB57" s="422">
        <v>16</v>
      </c>
      <c r="ED57" s="463">
        <v>2</v>
      </c>
      <c r="EE57" s="463">
        <v>4</v>
      </c>
      <c r="EF57" s="463">
        <v>5</v>
      </c>
      <c r="EG57" s="463">
        <v>8</v>
      </c>
      <c r="EH57" s="463">
        <v>22</v>
      </c>
      <c r="EI57" s="463">
        <v>35</v>
      </c>
      <c r="EK57" s="598">
        <v>0.44999999999999996</v>
      </c>
      <c r="EL57" s="598">
        <v>0.60000000000000009</v>
      </c>
      <c r="EM57" s="598">
        <v>1.125</v>
      </c>
      <c r="EN57" s="598">
        <v>1.5750000000000002</v>
      </c>
      <c r="EO57" s="598">
        <v>2.0250000000000004</v>
      </c>
      <c r="EP57" s="598">
        <v>3.5250000000000004</v>
      </c>
      <c r="ER57" s="509">
        <v>3</v>
      </c>
      <c r="ES57" s="509">
        <v>5</v>
      </c>
      <c r="ET57" s="509">
        <v>7.5</v>
      </c>
      <c r="EU57" s="509">
        <v>10</v>
      </c>
      <c r="EV57" s="509">
        <v>17</v>
      </c>
      <c r="EW57" s="509">
        <v>21</v>
      </c>
      <c r="EY57" s="525">
        <v>1</v>
      </c>
      <c r="EZ57" s="525">
        <v>2</v>
      </c>
      <c r="FA57" s="525">
        <v>3</v>
      </c>
      <c r="FB57" s="525">
        <v>6</v>
      </c>
      <c r="FC57" s="525">
        <v>15</v>
      </c>
      <c r="FD57" s="525">
        <v>20</v>
      </c>
      <c r="FF57" s="56"/>
      <c r="FG57" s="56"/>
      <c r="FH57" s="56"/>
      <c r="FI57" s="56"/>
      <c r="FJ57" s="56"/>
      <c r="FK57" s="56"/>
      <c r="FM57" s="56"/>
      <c r="FN57" s="56"/>
      <c r="FO57" s="56"/>
      <c r="FP57" s="56"/>
      <c r="FQ57" s="56"/>
      <c r="FR57" s="56"/>
    </row>
    <row r="58" spans="1:174" x14ac:dyDescent="0.3">
      <c r="A58" s="643"/>
      <c r="B58" s="3"/>
      <c r="C58" s="3"/>
      <c r="D58" s="3"/>
      <c r="E58" s="3"/>
      <c r="F58" s="3">
        <v>-1</v>
      </c>
      <c r="H58" s="26">
        <f t="shared" si="35"/>
        <v>1.575</v>
      </c>
      <c r="I58" s="26">
        <f t="shared" si="36"/>
        <v>3</v>
      </c>
      <c r="J58" s="26">
        <f t="shared" si="37"/>
        <v>4</v>
      </c>
      <c r="K58" s="26">
        <f t="shared" si="38"/>
        <v>6</v>
      </c>
      <c r="L58" s="26">
        <f t="shared" si="39"/>
        <v>10</v>
      </c>
      <c r="M58" s="26">
        <f t="shared" si="40"/>
        <v>15.1875</v>
      </c>
      <c r="O58" s="59">
        <v>0.4</v>
      </c>
      <c r="P58" s="59">
        <v>0.7</v>
      </c>
      <c r="Q58" s="59">
        <v>1.2</v>
      </c>
      <c r="R58" s="59">
        <v>1.8</v>
      </c>
      <c r="S58" s="59">
        <v>3.5</v>
      </c>
      <c r="T58" s="59">
        <v>8</v>
      </c>
      <c r="V58" s="159">
        <v>1.575</v>
      </c>
      <c r="W58" s="159">
        <v>3.15</v>
      </c>
      <c r="X58" s="159">
        <v>6.3</v>
      </c>
      <c r="Y58" s="159">
        <v>7.8749999999999991</v>
      </c>
      <c r="Z58" s="159">
        <v>9.4499999999999993</v>
      </c>
      <c r="AA58" s="159">
        <v>12.6</v>
      </c>
      <c r="AC58" s="38">
        <v>3</v>
      </c>
      <c r="AD58" s="38">
        <v>11</v>
      </c>
      <c r="AE58" s="38">
        <v>14</v>
      </c>
      <c r="AF58" s="38">
        <v>20</v>
      </c>
      <c r="AG58" s="38">
        <v>38</v>
      </c>
      <c r="AH58" s="38">
        <v>53</v>
      </c>
      <c r="AJ58" s="37">
        <v>5</v>
      </c>
      <c r="AK58" s="37">
        <v>7</v>
      </c>
      <c r="AL58" s="37">
        <v>15</v>
      </c>
      <c r="AM58" s="37">
        <v>21</v>
      </c>
      <c r="AN58" s="37">
        <v>30</v>
      </c>
      <c r="AO58" s="37">
        <v>48</v>
      </c>
      <c r="AQ58" s="38">
        <v>1</v>
      </c>
      <c r="AR58" s="38">
        <v>3</v>
      </c>
      <c r="AS58" s="38">
        <v>5</v>
      </c>
      <c r="AT58" s="38">
        <v>6</v>
      </c>
      <c r="AU58" s="38">
        <v>8</v>
      </c>
      <c r="AV58" s="38">
        <v>16</v>
      </c>
      <c r="AX58" s="38"/>
      <c r="AY58" s="38"/>
      <c r="AZ58" s="38"/>
      <c r="BA58" s="38"/>
      <c r="BB58" s="38"/>
      <c r="BC58" s="38"/>
      <c r="BE58" s="57"/>
      <c r="BF58" s="57"/>
      <c r="BG58" s="57"/>
      <c r="BH58" s="57"/>
      <c r="BI58" s="70"/>
      <c r="BJ58" s="68"/>
      <c r="BL58" s="151">
        <v>3</v>
      </c>
      <c r="BM58" s="151">
        <v>3.5</v>
      </c>
      <c r="BN58" s="151">
        <v>4</v>
      </c>
      <c r="BO58" s="151">
        <v>6</v>
      </c>
      <c r="BP58" s="151">
        <v>10</v>
      </c>
      <c r="BQ58" s="151">
        <v>15</v>
      </c>
      <c r="BS58" s="223">
        <v>1</v>
      </c>
      <c r="BT58" s="223">
        <v>2</v>
      </c>
      <c r="BU58" s="223">
        <v>2</v>
      </c>
      <c r="BV58" s="223">
        <v>4</v>
      </c>
      <c r="BW58" s="223">
        <v>8</v>
      </c>
      <c r="BX58" s="223">
        <v>16</v>
      </c>
      <c r="BZ58" s="245">
        <v>0.5</v>
      </c>
      <c r="CA58" s="245">
        <v>0.8</v>
      </c>
      <c r="CB58" s="245">
        <v>1.1000000000000001</v>
      </c>
      <c r="CC58" s="245">
        <v>1.6</v>
      </c>
      <c r="CD58" s="245">
        <v>3.3</v>
      </c>
      <c r="CE58" s="245">
        <v>8.5</v>
      </c>
      <c r="CG58" s="303">
        <v>2.25</v>
      </c>
      <c r="CH58" s="303">
        <v>3</v>
      </c>
      <c r="CI58" s="303">
        <v>4.5</v>
      </c>
      <c r="CJ58" s="303">
        <v>6</v>
      </c>
      <c r="CK58" s="303">
        <v>10.8</v>
      </c>
      <c r="CL58" s="303">
        <v>21.6</v>
      </c>
      <c r="CN58" s="38">
        <v>1</v>
      </c>
      <c r="CO58" s="38">
        <v>1</v>
      </c>
      <c r="CP58" s="38">
        <v>2</v>
      </c>
      <c r="CQ58" s="38">
        <v>2</v>
      </c>
      <c r="CR58" s="38">
        <v>2</v>
      </c>
      <c r="CS58" s="38">
        <v>2</v>
      </c>
      <c r="CU58" s="593">
        <v>1</v>
      </c>
      <c r="CV58" s="593">
        <v>1.5</v>
      </c>
      <c r="CW58" s="593">
        <v>2</v>
      </c>
      <c r="CX58" s="593">
        <v>3</v>
      </c>
      <c r="CY58" s="593">
        <v>5</v>
      </c>
      <c r="CZ58" s="593">
        <v>8</v>
      </c>
      <c r="DB58" s="346">
        <v>2</v>
      </c>
      <c r="DC58" s="346">
        <v>2</v>
      </c>
      <c r="DD58" s="346">
        <v>4</v>
      </c>
      <c r="DE58" s="346">
        <v>6</v>
      </c>
      <c r="DF58" s="346">
        <v>8</v>
      </c>
      <c r="DG58" s="346">
        <v>10</v>
      </c>
      <c r="DI58" s="38">
        <v>2.4</v>
      </c>
      <c r="DJ58" s="38">
        <v>3.5999999999999996</v>
      </c>
      <c r="DK58" s="38">
        <v>4.5</v>
      </c>
      <c r="DL58" s="38">
        <v>6.75</v>
      </c>
      <c r="DM58" s="38">
        <v>10.125</v>
      </c>
      <c r="DN58" s="38">
        <v>15.1875</v>
      </c>
      <c r="DP58" s="401">
        <v>3</v>
      </c>
      <c r="DQ58" s="401">
        <v>5</v>
      </c>
      <c r="DR58" s="401">
        <v>7.5</v>
      </c>
      <c r="DS58" s="401">
        <v>10</v>
      </c>
      <c r="DT58" s="401">
        <v>14</v>
      </c>
      <c r="DU58" s="401">
        <v>15</v>
      </c>
      <c r="DW58" s="423">
        <v>1</v>
      </c>
      <c r="DX58" s="423">
        <v>2</v>
      </c>
      <c r="DY58" s="423">
        <v>3</v>
      </c>
      <c r="DZ58" s="423">
        <v>7</v>
      </c>
      <c r="EA58" s="423">
        <v>11</v>
      </c>
      <c r="EB58" s="423">
        <v>20</v>
      </c>
      <c r="ED58" s="462">
        <v>3</v>
      </c>
      <c r="EE58" s="462">
        <v>5</v>
      </c>
      <c r="EF58" s="462">
        <v>6</v>
      </c>
      <c r="EG58" s="462">
        <v>10</v>
      </c>
      <c r="EH58" s="462">
        <v>22</v>
      </c>
      <c r="EI58" s="462">
        <v>35</v>
      </c>
      <c r="EK58" s="598">
        <v>0.6</v>
      </c>
      <c r="EL58" s="598">
        <v>1.2</v>
      </c>
      <c r="EM58" s="598">
        <v>2</v>
      </c>
      <c r="EN58" s="598">
        <v>2.6</v>
      </c>
      <c r="EO58" s="598">
        <v>4.2</v>
      </c>
      <c r="EP58" s="598">
        <v>5.9</v>
      </c>
      <c r="ER58" s="508">
        <v>4</v>
      </c>
      <c r="ES58" s="508">
        <v>8</v>
      </c>
      <c r="ET58" s="508">
        <v>10</v>
      </c>
      <c r="EU58" s="508">
        <v>15</v>
      </c>
      <c r="EV58" s="508">
        <v>20</v>
      </c>
      <c r="EW58" s="508">
        <v>25</v>
      </c>
      <c r="EY58" s="526">
        <v>1</v>
      </c>
      <c r="EZ58" s="526">
        <v>2</v>
      </c>
      <c r="FA58" s="526">
        <v>3</v>
      </c>
      <c r="FB58" s="526">
        <v>6</v>
      </c>
      <c r="FC58" s="526">
        <v>15</v>
      </c>
      <c r="FD58" s="526">
        <v>20</v>
      </c>
      <c r="FF58" s="57"/>
      <c r="FG58" s="57"/>
      <c r="FH58" s="57"/>
      <c r="FI58" s="57"/>
      <c r="FJ58" s="57"/>
      <c r="FK58" s="57"/>
      <c r="FM58" s="57"/>
      <c r="FN58" s="57"/>
      <c r="FO58" s="57"/>
      <c r="FP58" s="57"/>
      <c r="FQ58" s="57"/>
      <c r="FR58" s="57"/>
    </row>
    <row r="59" spans="1:174" x14ac:dyDescent="0.3">
      <c r="H59" s="22"/>
      <c r="I59" s="22"/>
      <c r="J59" s="22"/>
      <c r="K59" s="22"/>
      <c r="L59" s="22"/>
      <c r="M59" s="22"/>
      <c r="O59" s="112"/>
      <c r="P59" s="112"/>
      <c r="Q59" s="112"/>
      <c r="R59" s="112"/>
      <c r="S59" s="112"/>
      <c r="T59" s="112"/>
      <c r="V59" s="157"/>
      <c r="W59" s="157"/>
      <c r="X59" s="157"/>
      <c r="Y59" s="157"/>
      <c r="Z59" s="157"/>
      <c r="AA59" s="157"/>
      <c r="AC59" s="36"/>
      <c r="AD59" s="36"/>
      <c r="AE59" s="36"/>
      <c r="AF59" s="36"/>
      <c r="AG59" s="36"/>
      <c r="AH59" s="36"/>
      <c r="AJ59" s="36"/>
      <c r="AK59" s="36"/>
      <c r="AL59" s="36"/>
      <c r="AM59" s="36"/>
      <c r="AN59" s="36"/>
      <c r="AO59" s="36"/>
      <c r="AQ59" s="36"/>
      <c r="AR59" s="36"/>
      <c r="AS59" s="36"/>
      <c r="AT59" s="36"/>
      <c r="AU59" s="36"/>
      <c r="AV59" s="36"/>
      <c r="AX59" s="36"/>
      <c r="AY59" s="36"/>
      <c r="AZ59" s="36"/>
      <c r="BA59" s="36"/>
      <c r="BB59" s="36"/>
      <c r="BC59" s="36"/>
      <c r="BE59" s="49"/>
      <c r="BF59" s="49"/>
      <c r="BG59" s="49"/>
      <c r="BH59" s="49"/>
      <c r="BI59" s="49"/>
      <c r="BJ59" s="49"/>
      <c r="BL59" s="150"/>
      <c r="BM59" s="150"/>
      <c r="BN59" s="150"/>
      <c r="BO59" s="150"/>
      <c r="BP59" s="150"/>
      <c r="BQ59" s="150"/>
      <c r="BS59" s="215"/>
      <c r="BT59" s="215"/>
      <c r="BU59" s="215"/>
      <c r="BV59" s="215"/>
      <c r="BW59" s="215"/>
      <c r="BX59" s="215"/>
      <c r="BZ59" s="241"/>
      <c r="CA59" s="241"/>
      <c r="CB59" s="241"/>
      <c r="CC59" s="241"/>
      <c r="CD59" s="241"/>
      <c r="CE59" s="241"/>
      <c r="CG59" s="301"/>
      <c r="CH59" s="301"/>
      <c r="CI59" s="301"/>
      <c r="CJ59" s="301"/>
      <c r="CK59" s="301"/>
      <c r="CL59" s="301"/>
      <c r="CN59" s="36"/>
      <c r="CO59" s="36"/>
      <c r="CP59" s="36"/>
      <c r="CQ59" s="36"/>
      <c r="CR59" s="36"/>
      <c r="CS59" s="36"/>
      <c r="CU59" s="327"/>
      <c r="CV59" s="327"/>
      <c r="CW59" s="327"/>
      <c r="CX59" s="327"/>
      <c r="CY59" s="327"/>
      <c r="CZ59" s="327"/>
      <c r="DB59" s="341"/>
      <c r="DC59" s="341"/>
      <c r="DD59" s="341"/>
      <c r="DE59" s="341"/>
      <c r="DF59" s="341"/>
      <c r="DG59" s="341"/>
      <c r="DI59" s="36"/>
      <c r="DJ59" s="36"/>
      <c r="DK59" s="36"/>
      <c r="DL59" s="36"/>
      <c r="DM59" s="36"/>
      <c r="DN59" s="36"/>
      <c r="DP59" s="396"/>
      <c r="DQ59" s="396"/>
      <c r="DR59" s="396"/>
      <c r="DS59" s="396"/>
      <c r="DT59" s="396"/>
      <c r="DU59" s="396"/>
      <c r="DW59" s="421"/>
      <c r="DX59" s="421"/>
      <c r="DY59" s="421"/>
      <c r="DZ59" s="421"/>
      <c r="EA59" s="421"/>
      <c r="EB59" s="421"/>
      <c r="ED59" s="461"/>
      <c r="EE59" s="461"/>
      <c r="EF59" s="461"/>
      <c r="EG59" s="461"/>
      <c r="EH59" s="461"/>
      <c r="EI59" s="461"/>
      <c r="EK59" s="36"/>
      <c r="EL59" s="36"/>
      <c r="EM59" s="36"/>
      <c r="EN59" s="36"/>
      <c r="EO59" s="36"/>
      <c r="EP59" s="36"/>
      <c r="ER59" s="589"/>
      <c r="ES59" s="589"/>
      <c r="ET59" s="589"/>
      <c r="EU59" s="589"/>
      <c r="EV59" s="589"/>
      <c r="EW59" s="589"/>
      <c r="EY59" s="524"/>
      <c r="EZ59" s="524"/>
      <c r="FA59" s="524"/>
      <c r="FB59" s="524"/>
      <c r="FC59" s="524"/>
      <c r="FD59" s="524"/>
      <c r="FF59" s="49"/>
      <c r="FG59" s="49"/>
      <c r="FH59" s="49"/>
      <c r="FI59" s="49"/>
      <c r="FJ59" s="49"/>
      <c r="FK59" s="49"/>
      <c r="FM59" s="49"/>
      <c r="FN59" s="49"/>
      <c r="FO59" s="49"/>
      <c r="FP59" s="49"/>
      <c r="FQ59" s="49"/>
      <c r="FR59" s="49"/>
    </row>
    <row r="60" spans="1:174" x14ac:dyDescent="0.3">
      <c r="A60" s="641" t="s">
        <v>7</v>
      </c>
      <c r="B60" s="641"/>
      <c r="C60" s="641"/>
      <c r="D60" s="641"/>
      <c r="E60" s="641"/>
      <c r="F60" s="641"/>
      <c r="H60" s="629" t="s">
        <v>28</v>
      </c>
      <c r="I60" s="629"/>
      <c r="J60" s="629"/>
      <c r="K60" s="629"/>
      <c r="L60" s="629"/>
      <c r="M60" s="629"/>
      <c r="O60" s="635" t="s">
        <v>28</v>
      </c>
      <c r="P60" s="635"/>
      <c r="Q60" s="635"/>
      <c r="R60" s="635"/>
      <c r="S60" s="635"/>
      <c r="T60" s="635"/>
      <c r="V60" s="629" t="s">
        <v>28</v>
      </c>
      <c r="W60" s="629"/>
      <c r="X60" s="629"/>
      <c r="Y60" s="629"/>
      <c r="Z60" s="629"/>
      <c r="AA60" s="629"/>
      <c r="AC60" s="629" t="s">
        <v>114</v>
      </c>
      <c r="AD60" s="629"/>
      <c r="AE60" s="629"/>
      <c r="AF60" s="629"/>
      <c r="AG60" s="629"/>
      <c r="AH60" s="629"/>
      <c r="AJ60" s="629" t="s">
        <v>28</v>
      </c>
      <c r="AK60" s="629"/>
      <c r="AL60" s="629"/>
      <c r="AM60" s="629"/>
      <c r="AN60" s="629"/>
      <c r="AO60" s="629"/>
      <c r="AQ60" s="629" t="s">
        <v>28</v>
      </c>
      <c r="AR60" s="629"/>
      <c r="AS60" s="629"/>
      <c r="AT60" s="629"/>
      <c r="AU60" s="629"/>
      <c r="AV60" s="629"/>
      <c r="AX60" s="629"/>
      <c r="AY60" s="629"/>
      <c r="AZ60" s="629"/>
      <c r="BA60" s="629"/>
      <c r="BB60" s="629"/>
      <c r="BC60" s="629"/>
      <c r="BE60" s="644"/>
      <c r="BF60" s="644"/>
      <c r="BG60" s="644"/>
      <c r="BH60" s="644"/>
      <c r="BI60" s="644"/>
      <c r="BJ60" s="644"/>
      <c r="BL60" s="629" t="s">
        <v>28</v>
      </c>
      <c r="BM60" s="629"/>
      <c r="BN60" s="629"/>
      <c r="BO60" s="629"/>
      <c r="BP60" s="629"/>
      <c r="BQ60" s="629"/>
      <c r="BS60" s="629" t="s">
        <v>28</v>
      </c>
      <c r="BT60" s="629"/>
      <c r="BU60" s="629"/>
      <c r="BV60" s="629"/>
      <c r="BW60" s="629"/>
      <c r="BX60" s="629"/>
      <c r="BZ60" s="629" t="s">
        <v>28</v>
      </c>
      <c r="CA60" s="629"/>
      <c r="CB60" s="629"/>
      <c r="CC60" s="629"/>
      <c r="CD60" s="629"/>
      <c r="CE60" s="629"/>
      <c r="CG60" s="629" t="s">
        <v>28</v>
      </c>
      <c r="CH60" s="629"/>
      <c r="CI60" s="629"/>
      <c r="CJ60" s="629"/>
      <c r="CK60" s="629"/>
      <c r="CL60" s="629"/>
      <c r="CN60" s="629" t="s">
        <v>28</v>
      </c>
      <c r="CO60" s="629"/>
      <c r="CP60" s="629"/>
      <c r="CQ60" s="629"/>
      <c r="CR60" s="629"/>
      <c r="CS60" s="629"/>
      <c r="CU60" s="629" t="s">
        <v>28</v>
      </c>
      <c r="CV60" s="629"/>
      <c r="CW60" s="629"/>
      <c r="CX60" s="629"/>
      <c r="CY60" s="629"/>
      <c r="CZ60" s="629"/>
      <c r="DB60" s="630" t="s">
        <v>28</v>
      </c>
      <c r="DC60" s="631"/>
      <c r="DD60" s="631"/>
      <c r="DE60" s="631"/>
      <c r="DF60" s="631"/>
      <c r="DG60" s="632"/>
      <c r="DI60" s="629" t="s">
        <v>28</v>
      </c>
      <c r="DJ60" s="629"/>
      <c r="DK60" s="629"/>
      <c r="DL60" s="629"/>
      <c r="DM60" s="629"/>
      <c r="DN60" s="629"/>
      <c r="DP60" s="629" t="s">
        <v>28</v>
      </c>
      <c r="DQ60" s="629"/>
      <c r="DR60" s="629"/>
      <c r="DS60" s="629"/>
      <c r="DT60" s="629"/>
      <c r="DU60" s="629"/>
      <c r="DW60" s="629" t="s">
        <v>28</v>
      </c>
      <c r="DX60" s="629"/>
      <c r="DY60" s="629"/>
      <c r="DZ60" s="629"/>
      <c r="EA60" s="629"/>
      <c r="EB60" s="629"/>
      <c r="ED60" s="629" t="s">
        <v>28</v>
      </c>
      <c r="EE60" s="629"/>
      <c r="EF60" s="629"/>
      <c r="EG60" s="629"/>
      <c r="EH60" s="629"/>
      <c r="EI60" s="629"/>
      <c r="EK60" s="629" t="s">
        <v>28</v>
      </c>
      <c r="EL60" s="629"/>
      <c r="EM60" s="629"/>
      <c r="EN60" s="629"/>
      <c r="EO60" s="629"/>
      <c r="EP60" s="629"/>
      <c r="ER60" s="629" t="s">
        <v>28</v>
      </c>
      <c r="ES60" s="629"/>
      <c r="ET60" s="629"/>
      <c r="EU60" s="629"/>
      <c r="EV60" s="629"/>
      <c r="EW60" s="629"/>
      <c r="EY60" s="629" t="s">
        <v>28</v>
      </c>
      <c r="EZ60" s="629"/>
      <c r="FA60" s="629"/>
      <c r="FB60" s="629"/>
      <c r="FC60" s="629"/>
      <c r="FD60" s="629"/>
      <c r="FF60" s="644"/>
      <c r="FG60" s="644"/>
      <c r="FH60" s="644"/>
      <c r="FI60" s="644"/>
      <c r="FJ60" s="644"/>
      <c r="FK60" s="644"/>
      <c r="FM60" s="644"/>
      <c r="FN60" s="644"/>
      <c r="FO60" s="644"/>
      <c r="FP60" s="644"/>
      <c r="FQ60" s="644"/>
      <c r="FR60" s="644"/>
    </row>
    <row r="61" spans="1:174" ht="15.75" customHeight="1" x14ac:dyDescent="0.3">
      <c r="A61" s="9"/>
      <c r="B61" s="5" t="s">
        <v>27</v>
      </c>
      <c r="C61" s="5" t="s">
        <v>3</v>
      </c>
      <c r="D61" s="5" t="s">
        <v>4</v>
      </c>
      <c r="E61" s="5" t="s">
        <v>5</v>
      </c>
      <c r="F61" s="5" t="s">
        <v>6</v>
      </c>
      <c r="H61" s="24" t="s">
        <v>26</v>
      </c>
      <c r="I61" s="24" t="s">
        <v>12</v>
      </c>
      <c r="J61" s="24" t="s">
        <v>13</v>
      </c>
      <c r="K61" s="24" t="s">
        <v>14</v>
      </c>
      <c r="L61" s="24" t="s">
        <v>15</v>
      </c>
      <c r="M61" s="24" t="s">
        <v>16</v>
      </c>
      <c r="O61" s="137" t="s">
        <v>26</v>
      </c>
      <c r="P61" s="137" t="s">
        <v>12</v>
      </c>
      <c r="Q61" s="137" t="s">
        <v>13</v>
      </c>
      <c r="R61" s="137" t="s">
        <v>14</v>
      </c>
      <c r="S61" s="137" t="s">
        <v>15</v>
      </c>
      <c r="T61" s="137" t="s">
        <v>16</v>
      </c>
      <c r="V61" s="156" t="s">
        <v>26</v>
      </c>
      <c r="W61" s="156" t="s">
        <v>12</v>
      </c>
      <c r="X61" s="156" t="s">
        <v>13</v>
      </c>
      <c r="Y61" s="156" t="s">
        <v>14</v>
      </c>
      <c r="Z61" s="156" t="s">
        <v>15</v>
      </c>
      <c r="AA61" s="156" t="s">
        <v>16</v>
      </c>
      <c r="AC61" s="24" t="s">
        <v>26</v>
      </c>
      <c r="AD61" s="24" t="s">
        <v>12</v>
      </c>
      <c r="AE61" s="24" t="s">
        <v>13</v>
      </c>
      <c r="AF61" s="24" t="s">
        <v>14</v>
      </c>
      <c r="AG61" s="24" t="s">
        <v>15</v>
      </c>
      <c r="AH61" s="24" t="s">
        <v>16</v>
      </c>
      <c r="AJ61" s="24" t="s">
        <v>26</v>
      </c>
      <c r="AK61" s="24" t="s">
        <v>12</v>
      </c>
      <c r="AL61" s="24" t="s">
        <v>13</v>
      </c>
      <c r="AM61" s="24" t="s">
        <v>14</v>
      </c>
      <c r="AN61" s="24" t="s">
        <v>15</v>
      </c>
      <c r="AO61" s="24" t="s">
        <v>16</v>
      </c>
      <c r="AQ61" s="24" t="s">
        <v>26</v>
      </c>
      <c r="AR61" s="24" t="s">
        <v>12</v>
      </c>
      <c r="AS61" s="24" t="s">
        <v>13</v>
      </c>
      <c r="AT61" s="24" t="s">
        <v>14</v>
      </c>
      <c r="AU61" s="24" t="s">
        <v>15</v>
      </c>
      <c r="AV61" s="24" t="s">
        <v>16</v>
      </c>
      <c r="AX61" s="24"/>
      <c r="AY61" s="24"/>
      <c r="AZ61" s="24"/>
      <c r="BA61" s="24"/>
      <c r="BB61" s="24"/>
      <c r="BC61" s="24"/>
      <c r="BE61" s="65"/>
      <c r="BF61" s="65"/>
      <c r="BG61" s="65"/>
      <c r="BH61" s="65"/>
      <c r="BI61" s="65"/>
      <c r="BJ61" s="65"/>
      <c r="BL61" s="149" t="s">
        <v>26</v>
      </c>
      <c r="BM61" s="149" t="s">
        <v>12</v>
      </c>
      <c r="BN61" s="149" t="s">
        <v>13</v>
      </c>
      <c r="BO61" s="149" t="s">
        <v>14</v>
      </c>
      <c r="BP61" s="149" t="s">
        <v>15</v>
      </c>
      <c r="BQ61" s="149" t="s">
        <v>16</v>
      </c>
      <c r="BS61" s="221" t="s">
        <v>26</v>
      </c>
      <c r="BT61" s="221" t="s">
        <v>12</v>
      </c>
      <c r="BU61" s="221" t="s">
        <v>13</v>
      </c>
      <c r="BV61" s="221" t="s">
        <v>14</v>
      </c>
      <c r="BW61" s="221" t="s">
        <v>15</v>
      </c>
      <c r="BX61" s="221" t="s">
        <v>16</v>
      </c>
      <c r="BZ61" s="240" t="s">
        <v>26</v>
      </c>
      <c r="CA61" s="240" t="s">
        <v>12</v>
      </c>
      <c r="CB61" s="240" t="s">
        <v>13</v>
      </c>
      <c r="CC61" s="240" t="s">
        <v>14</v>
      </c>
      <c r="CD61" s="240" t="s">
        <v>15</v>
      </c>
      <c r="CE61" s="240" t="s">
        <v>16</v>
      </c>
      <c r="CG61" s="300" t="s">
        <v>26</v>
      </c>
      <c r="CH61" s="300" t="s">
        <v>12</v>
      </c>
      <c r="CI61" s="300" t="s">
        <v>13</v>
      </c>
      <c r="CJ61" s="300" t="s">
        <v>14</v>
      </c>
      <c r="CK61" s="300" t="s">
        <v>15</v>
      </c>
      <c r="CL61" s="300" t="s">
        <v>16</v>
      </c>
      <c r="CN61" s="24" t="s">
        <v>26</v>
      </c>
      <c r="CO61" s="24" t="s">
        <v>12</v>
      </c>
      <c r="CP61" s="24" t="s">
        <v>13</v>
      </c>
      <c r="CQ61" s="24" t="s">
        <v>14</v>
      </c>
      <c r="CR61" s="24" t="s">
        <v>15</v>
      </c>
      <c r="CS61" s="24" t="s">
        <v>16</v>
      </c>
      <c r="CU61" s="331" t="s">
        <v>26</v>
      </c>
      <c r="CV61" s="331" t="s">
        <v>12</v>
      </c>
      <c r="CW61" s="331" t="s">
        <v>13</v>
      </c>
      <c r="CX61" s="331" t="s">
        <v>14</v>
      </c>
      <c r="CY61" s="331" t="s">
        <v>15</v>
      </c>
      <c r="CZ61" s="331" t="s">
        <v>16</v>
      </c>
      <c r="DB61" s="344" t="s">
        <v>26</v>
      </c>
      <c r="DC61" s="344" t="s">
        <v>12</v>
      </c>
      <c r="DD61" s="344" t="s">
        <v>13</v>
      </c>
      <c r="DE61" s="344" t="s">
        <v>14</v>
      </c>
      <c r="DF61" s="344" t="s">
        <v>15</v>
      </c>
      <c r="DG61" s="344" t="s">
        <v>16</v>
      </c>
      <c r="DI61" s="24" t="s">
        <v>26</v>
      </c>
      <c r="DJ61" s="24" t="s">
        <v>12</v>
      </c>
      <c r="DK61" s="24" t="s">
        <v>13</v>
      </c>
      <c r="DL61" s="24" t="s">
        <v>14</v>
      </c>
      <c r="DM61" s="24" t="s">
        <v>15</v>
      </c>
      <c r="DN61" s="24" t="s">
        <v>16</v>
      </c>
      <c r="DP61" s="398" t="s">
        <v>26</v>
      </c>
      <c r="DQ61" s="398" t="s">
        <v>12</v>
      </c>
      <c r="DR61" s="398" t="s">
        <v>13</v>
      </c>
      <c r="DS61" s="398" t="s">
        <v>14</v>
      </c>
      <c r="DT61" s="398" t="s">
        <v>15</v>
      </c>
      <c r="DU61" s="398" t="s">
        <v>16</v>
      </c>
      <c r="DW61" s="420" t="s">
        <v>26</v>
      </c>
      <c r="DX61" s="420" t="s">
        <v>12</v>
      </c>
      <c r="DY61" s="420" t="s">
        <v>13</v>
      </c>
      <c r="DZ61" s="420" t="s">
        <v>14</v>
      </c>
      <c r="EA61" s="420" t="s">
        <v>15</v>
      </c>
      <c r="EB61" s="420" t="s">
        <v>16</v>
      </c>
      <c r="ED61" s="460" t="s">
        <v>26</v>
      </c>
      <c r="EE61" s="460" t="s">
        <v>12</v>
      </c>
      <c r="EF61" s="460" t="s">
        <v>13</v>
      </c>
      <c r="EG61" s="460" t="s">
        <v>14</v>
      </c>
      <c r="EH61" s="460" t="s">
        <v>15</v>
      </c>
      <c r="EI61" s="460" t="s">
        <v>16</v>
      </c>
      <c r="EK61" s="24" t="s">
        <v>26</v>
      </c>
      <c r="EL61" s="24" t="s">
        <v>12</v>
      </c>
      <c r="EM61" s="24" t="s">
        <v>13</v>
      </c>
      <c r="EN61" s="24" t="s">
        <v>14</v>
      </c>
      <c r="EO61" s="24" t="s">
        <v>15</v>
      </c>
      <c r="EP61" s="24" t="s">
        <v>16</v>
      </c>
      <c r="ER61" s="523" t="s">
        <v>26</v>
      </c>
      <c r="ES61" s="523" t="s">
        <v>12</v>
      </c>
      <c r="ET61" s="523" t="s">
        <v>13</v>
      </c>
      <c r="EU61" s="523" t="s">
        <v>14</v>
      </c>
      <c r="EV61" s="523" t="s">
        <v>15</v>
      </c>
      <c r="EW61" s="523" t="s">
        <v>16</v>
      </c>
      <c r="EY61" s="523" t="s">
        <v>26</v>
      </c>
      <c r="EZ61" s="523" t="s">
        <v>12</v>
      </c>
      <c r="FA61" s="523" t="s">
        <v>13</v>
      </c>
      <c r="FB61" s="523" t="s">
        <v>14</v>
      </c>
      <c r="FC61" s="523" t="s">
        <v>15</v>
      </c>
      <c r="FD61" s="523" t="s">
        <v>16</v>
      </c>
      <c r="FF61" s="65"/>
      <c r="FG61" s="65"/>
      <c r="FH61" s="65"/>
      <c r="FI61" s="65"/>
      <c r="FJ61" s="65"/>
      <c r="FK61" s="65"/>
      <c r="FM61" s="65"/>
      <c r="FN61" s="65"/>
      <c r="FO61" s="65"/>
      <c r="FP61" s="65"/>
      <c r="FQ61" s="65"/>
      <c r="FR61" s="65"/>
    </row>
    <row r="62" spans="1:174" x14ac:dyDescent="0.3">
      <c r="A62" s="636" t="s">
        <v>24</v>
      </c>
      <c r="B62" s="2">
        <v>1</v>
      </c>
      <c r="C62" s="2"/>
      <c r="D62" s="2"/>
      <c r="E62" s="2"/>
      <c r="F62" s="2"/>
      <c r="H62" s="25">
        <f t="shared" ref="H62:H71" si="41">MEDIAN(O62,V62,AC62,AJ62,AQ62,AX62,BE62,BL62,BS62,BZ62,CG62,CN62,CU62,DB62,DI62,DP62,DW62,ED62,EK62,ER62,EY62,FF62,FM62)</f>
        <v>0.70000000000000007</v>
      </c>
      <c r="I62" s="25">
        <f t="shared" ref="I62:I71" si="42">MEDIAN(P62,W62,AD62,AK62,AR62,AY62,BF62,BM62,BT62,CA62,CH62,CO62,CV62,DC62,DJ62,DQ62,DX62,EE62,EL62,ES62,EZ62,FG62,FN62)</f>
        <v>1</v>
      </c>
      <c r="J62" s="25">
        <f t="shared" ref="J62:J71" si="43">MEDIAN(Q62,X62,AE62,AL62,AS62,AZ62,BG62,BN62,BU62,CB62,CI62,CP62,CW62,DD62,DK62,DR62,DY62,EF62,EM62,ET62,FA62,FH62,FO62)</f>
        <v>1</v>
      </c>
      <c r="K62" s="25">
        <f t="shared" ref="K62:K71" si="44">MEDIAN(R62,Y62,AF62,AM62,AT62,BA62,BH62,BO62,BV62,CC62,CJ62,CQ62,CX62,DE62,DL62,DS62,DZ62,EG62,EN62,EU62,FB62,FI62,FP62)</f>
        <v>2</v>
      </c>
      <c r="L62" s="25">
        <f t="shared" ref="L62:L71" si="45">MEDIAN(S62,Z62,AG62,AN62,AU62,BB62,BI62,BP62,BW62,CD62,CK62,CR62,CY62,DF62,DM62,DT62,EA62,EH62,EO62,EV62,FC62,FJ62,FQ62)</f>
        <v>3</v>
      </c>
      <c r="M62" s="25">
        <f t="shared" ref="M62:M71" si="46">MEDIAN(T62,AA62,AH62,AO62,AV62,BC62,BJ62,BQ62,BX62,CE62,CL62,CS62,CZ62,DG62,DN62,DU62,EB62,EI62,EP62,EW62,FD62,FK62,FR62)</f>
        <v>5</v>
      </c>
      <c r="O62" s="58">
        <v>0.1</v>
      </c>
      <c r="P62" s="58">
        <v>0.2</v>
      </c>
      <c r="Q62" s="58">
        <v>0.4</v>
      </c>
      <c r="R62" s="58">
        <v>0.8</v>
      </c>
      <c r="S62" s="58">
        <v>1.5</v>
      </c>
      <c r="T62" s="58">
        <v>2</v>
      </c>
      <c r="V62" s="158">
        <v>0.125</v>
      </c>
      <c r="W62" s="158">
        <v>0.25</v>
      </c>
      <c r="X62" s="158">
        <v>0.5</v>
      </c>
      <c r="Y62" s="158">
        <v>0.625</v>
      </c>
      <c r="Z62" s="158">
        <v>0.75</v>
      </c>
      <c r="AA62" s="158">
        <v>1</v>
      </c>
      <c r="AC62" s="37">
        <v>3</v>
      </c>
      <c r="AD62" s="37">
        <v>3</v>
      </c>
      <c r="AE62" s="37">
        <v>3</v>
      </c>
      <c r="AF62" s="37">
        <v>4</v>
      </c>
      <c r="AG62" s="37">
        <v>4</v>
      </c>
      <c r="AH62" s="37">
        <v>5</v>
      </c>
      <c r="AJ62" s="37"/>
      <c r="AK62" s="37"/>
      <c r="AL62" s="37"/>
      <c r="AM62" s="37"/>
      <c r="AN62" s="37"/>
      <c r="AO62" s="37"/>
      <c r="AQ62" s="37">
        <v>0.6</v>
      </c>
      <c r="AR62" s="37">
        <v>0.8</v>
      </c>
      <c r="AS62" s="37">
        <v>1</v>
      </c>
      <c r="AT62" s="37">
        <v>1</v>
      </c>
      <c r="AU62" s="37">
        <v>2</v>
      </c>
      <c r="AV62" s="37">
        <v>4</v>
      </c>
      <c r="AX62" s="37"/>
      <c r="AY62" s="37"/>
      <c r="AZ62" s="37"/>
      <c r="BA62" s="37"/>
      <c r="BB62" s="37"/>
      <c r="BC62" s="37"/>
      <c r="BE62" s="56"/>
      <c r="BF62" s="56"/>
      <c r="BG62" s="71"/>
      <c r="BH62" s="56"/>
      <c r="BI62" s="56"/>
      <c r="BJ62" s="67"/>
      <c r="BL62" s="151">
        <v>1</v>
      </c>
      <c r="BM62" s="151">
        <v>1</v>
      </c>
      <c r="BN62" s="151">
        <v>2</v>
      </c>
      <c r="BO62" s="151">
        <v>3</v>
      </c>
      <c r="BP62" s="151">
        <v>3</v>
      </c>
      <c r="BQ62" s="151">
        <v>5</v>
      </c>
      <c r="BS62" s="222">
        <v>1</v>
      </c>
      <c r="BT62" s="222">
        <v>1</v>
      </c>
      <c r="BU62" s="222">
        <v>1</v>
      </c>
      <c r="BV62" s="222">
        <v>2</v>
      </c>
      <c r="BW62" s="222">
        <v>4</v>
      </c>
      <c r="BX62" s="222">
        <v>8</v>
      </c>
      <c r="BZ62" s="242"/>
      <c r="CA62" s="242"/>
      <c r="CB62" s="242"/>
      <c r="CC62" s="242"/>
      <c r="CD62" s="242"/>
      <c r="CE62" s="242"/>
      <c r="CG62" s="302">
        <v>0.25</v>
      </c>
      <c r="CH62" s="302">
        <v>0.4</v>
      </c>
      <c r="CI62" s="302">
        <v>0.6</v>
      </c>
      <c r="CJ62" s="302">
        <v>0.8</v>
      </c>
      <c r="CK62" s="302">
        <v>1.4</v>
      </c>
      <c r="CL62" s="302">
        <v>3</v>
      </c>
      <c r="CN62" s="37">
        <v>1</v>
      </c>
      <c r="CO62" s="37">
        <v>1</v>
      </c>
      <c r="CP62" s="37">
        <v>1</v>
      </c>
      <c r="CQ62" s="37">
        <v>1</v>
      </c>
      <c r="CR62" s="37">
        <v>1</v>
      </c>
      <c r="CS62" s="37">
        <v>2</v>
      </c>
      <c r="CU62" s="592">
        <v>1</v>
      </c>
      <c r="CV62" s="592">
        <v>1.5</v>
      </c>
      <c r="CW62" s="592">
        <v>2</v>
      </c>
      <c r="CX62" s="592">
        <v>3</v>
      </c>
      <c r="CY62" s="592">
        <v>5</v>
      </c>
      <c r="CZ62" s="592">
        <v>8</v>
      </c>
      <c r="DB62" s="345">
        <v>2</v>
      </c>
      <c r="DC62" s="345">
        <v>2</v>
      </c>
      <c r="DD62" s="345">
        <v>4</v>
      </c>
      <c r="DE62" s="345">
        <v>6</v>
      </c>
      <c r="DF62" s="345">
        <v>8</v>
      </c>
      <c r="DG62" s="345">
        <v>10</v>
      </c>
      <c r="DI62" s="37">
        <v>1.25</v>
      </c>
      <c r="DJ62" s="37">
        <v>1.875</v>
      </c>
      <c r="DK62" s="37">
        <v>2.5</v>
      </c>
      <c r="DL62" s="37">
        <v>3.75</v>
      </c>
      <c r="DM62" s="37">
        <v>5.625</v>
      </c>
      <c r="DN62" s="37">
        <v>8.4375</v>
      </c>
      <c r="DP62" s="400">
        <v>0.3</v>
      </c>
      <c r="DQ62" s="400">
        <v>0.4</v>
      </c>
      <c r="DR62" s="400">
        <v>0.5</v>
      </c>
      <c r="DS62" s="400">
        <v>1</v>
      </c>
      <c r="DT62" s="400">
        <v>2</v>
      </c>
      <c r="DU62" s="400">
        <v>4</v>
      </c>
      <c r="DW62" s="422">
        <v>1</v>
      </c>
      <c r="DX62" s="422">
        <v>1</v>
      </c>
      <c r="DY62" s="422">
        <v>2</v>
      </c>
      <c r="DZ62" s="422">
        <v>3</v>
      </c>
      <c r="EA62" s="422">
        <v>4</v>
      </c>
      <c r="EB62" s="422">
        <v>5</v>
      </c>
      <c r="ED62" s="462">
        <v>0.3</v>
      </c>
      <c r="EE62" s="462">
        <v>0.5</v>
      </c>
      <c r="EF62" s="462">
        <v>0.8</v>
      </c>
      <c r="EG62" s="462">
        <v>1</v>
      </c>
      <c r="EH62" s="462">
        <v>2</v>
      </c>
      <c r="EI62" s="463">
        <v>5</v>
      </c>
      <c r="EK62" s="598">
        <v>0.15</v>
      </c>
      <c r="EL62" s="598">
        <v>0.2</v>
      </c>
      <c r="EM62" s="598">
        <v>0.5</v>
      </c>
      <c r="EN62" s="598">
        <v>0.5</v>
      </c>
      <c r="EO62" s="598">
        <v>0.8</v>
      </c>
      <c r="EP62" s="598">
        <v>1.5</v>
      </c>
      <c r="ER62" s="508">
        <v>0.70000000000000007</v>
      </c>
      <c r="ES62" s="508">
        <v>1.05</v>
      </c>
      <c r="ET62" s="508">
        <v>2.1</v>
      </c>
      <c r="EU62" s="508">
        <v>2.8000000000000003</v>
      </c>
      <c r="EV62" s="508">
        <v>3.5</v>
      </c>
      <c r="EW62" s="508">
        <v>4.2</v>
      </c>
      <c r="EY62" s="525">
        <v>0.5</v>
      </c>
      <c r="EZ62" s="525">
        <v>1</v>
      </c>
      <c r="FA62" s="525">
        <v>1</v>
      </c>
      <c r="FB62" s="525">
        <v>2</v>
      </c>
      <c r="FC62" s="525">
        <v>4</v>
      </c>
      <c r="FD62" s="525">
        <v>6</v>
      </c>
      <c r="FF62" s="56"/>
      <c r="FG62" s="56"/>
      <c r="FH62" s="56"/>
      <c r="FI62" s="56"/>
      <c r="FJ62" s="56"/>
      <c r="FK62" s="56"/>
      <c r="FM62" s="56"/>
      <c r="FN62" s="56"/>
      <c r="FO62" s="56"/>
      <c r="FP62" s="56"/>
      <c r="FQ62" s="56"/>
      <c r="FR62" s="56"/>
    </row>
    <row r="63" spans="1:174" x14ac:dyDescent="0.3">
      <c r="A63" s="637"/>
      <c r="B63" s="3"/>
      <c r="C63" s="3">
        <v>1</v>
      </c>
      <c r="D63" s="3"/>
      <c r="E63" s="3"/>
      <c r="F63" s="3"/>
      <c r="H63" s="26">
        <f t="shared" si="41"/>
        <v>1</v>
      </c>
      <c r="I63" s="26">
        <f t="shared" si="42"/>
        <v>1</v>
      </c>
      <c r="J63" s="26">
        <f t="shared" si="43"/>
        <v>1</v>
      </c>
      <c r="K63" s="26">
        <f t="shared" si="44"/>
        <v>2</v>
      </c>
      <c r="L63" s="26">
        <f t="shared" si="45"/>
        <v>3</v>
      </c>
      <c r="M63" s="26">
        <f t="shared" si="46"/>
        <v>5</v>
      </c>
      <c r="O63" s="59">
        <v>0.1</v>
      </c>
      <c r="P63" s="59">
        <v>0.2</v>
      </c>
      <c r="Q63" s="59">
        <v>0.4</v>
      </c>
      <c r="R63" s="59">
        <v>0.8</v>
      </c>
      <c r="S63" s="59">
        <v>1.5</v>
      </c>
      <c r="T63" s="59">
        <v>2</v>
      </c>
      <c r="V63" s="159">
        <v>0.15625</v>
      </c>
      <c r="W63" s="159">
        <v>0.3125</v>
      </c>
      <c r="X63" s="159">
        <v>0.625</v>
      </c>
      <c r="Y63" s="159">
        <v>0.78125</v>
      </c>
      <c r="Z63" s="159">
        <v>0.9375</v>
      </c>
      <c r="AA63" s="159">
        <v>1.25</v>
      </c>
      <c r="AC63" s="38">
        <v>3</v>
      </c>
      <c r="AD63" s="38">
        <v>3</v>
      </c>
      <c r="AE63" s="38">
        <v>3</v>
      </c>
      <c r="AF63" s="38">
        <v>4</v>
      </c>
      <c r="AG63" s="38">
        <v>4</v>
      </c>
      <c r="AH63" s="38">
        <v>5</v>
      </c>
      <c r="AJ63" s="38"/>
      <c r="AK63" s="38"/>
      <c r="AL63" s="38"/>
      <c r="AM63" s="38"/>
      <c r="AN63" s="38"/>
      <c r="AO63" s="38"/>
      <c r="AQ63" s="38">
        <v>0.6</v>
      </c>
      <c r="AR63" s="38">
        <v>0.8</v>
      </c>
      <c r="AS63" s="38">
        <v>1</v>
      </c>
      <c r="AT63" s="38">
        <v>1</v>
      </c>
      <c r="AU63" s="38">
        <v>2</v>
      </c>
      <c r="AV63" s="38">
        <v>4</v>
      </c>
      <c r="AX63" s="38"/>
      <c r="AY63" s="38"/>
      <c r="AZ63" s="38"/>
      <c r="BA63" s="38"/>
      <c r="BB63" s="38"/>
      <c r="BC63" s="38"/>
      <c r="BE63" s="57"/>
      <c r="BF63" s="57"/>
      <c r="BG63" s="57"/>
      <c r="BH63" s="57"/>
      <c r="BI63" s="57"/>
      <c r="BJ63" s="68"/>
      <c r="BL63" s="151">
        <v>1</v>
      </c>
      <c r="BM63" s="151">
        <v>1</v>
      </c>
      <c r="BN63" s="151">
        <v>2</v>
      </c>
      <c r="BO63" s="151">
        <v>3</v>
      </c>
      <c r="BP63" s="151">
        <v>3</v>
      </c>
      <c r="BQ63" s="151">
        <v>5</v>
      </c>
      <c r="BS63" s="223">
        <v>1</v>
      </c>
      <c r="BT63" s="223">
        <v>1</v>
      </c>
      <c r="BU63" s="223">
        <v>1</v>
      </c>
      <c r="BV63" s="223">
        <v>2</v>
      </c>
      <c r="BW63" s="223">
        <v>4</v>
      </c>
      <c r="BX63" s="223">
        <v>8</v>
      </c>
      <c r="BZ63" s="243"/>
      <c r="CA63" s="243"/>
      <c r="CB63" s="243"/>
      <c r="CC63" s="243"/>
      <c r="CD63" s="243"/>
      <c r="CE63" s="243"/>
      <c r="CG63" s="303">
        <v>0.25</v>
      </c>
      <c r="CH63" s="303">
        <v>0.4</v>
      </c>
      <c r="CI63" s="303">
        <v>0.6</v>
      </c>
      <c r="CJ63" s="303">
        <v>0.8</v>
      </c>
      <c r="CK63" s="303">
        <v>1.4</v>
      </c>
      <c r="CL63" s="303">
        <v>3</v>
      </c>
      <c r="CN63" s="38">
        <v>1</v>
      </c>
      <c r="CO63" s="38">
        <v>1</v>
      </c>
      <c r="CP63" s="38">
        <v>1</v>
      </c>
      <c r="CQ63" s="38">
        <v>1</v>
      </c>
      <c r="CR63" s="38">
        <v>1</v>
      </c>
      <c r="CS63" s="38">
        <v>2</v>
      </c>
      <c r="CU63" s="593">
        <v>1</v>
      </c>
      <c r="CV63" s="593">
        <v>1.5</v>
      </c>
      <c r="CW63" s="593">
        <v>2</v>
      </c>
      <c r="CX63" s="593">
        <v>3</v>
      </c>
      <c r="CY63" s="593">
        <v>5</v>
      </c>
      <c r="CZ63" s="593">
        <v>8</v>
      </c>
      <c r="DB63" s="346">
        <v>2</v>
      </c>
      <c r="DC63" s="346">
        <v>2</v>
      </c>
      <c r="DD63" s="346">
        <v>4</v>
      </c>
      <c r="DE63" s="346">
        <v>6</v>
      </c>
      <c r="DF63" s="346">
        <v>8</v>
      </c>
      <c r="DG63" s="346">
        <v>10</v>
      </c>
      <c r="DI63" s="38">
        <v>1.25</v>
      </c>
      <c r="DJ63" s="38">
        <v>1.875</v>
      </c>
      <c r="DK63" s="38">
        <v>2.5</v>
      </c>
      <c r="DL63" s="38">
        <v>3.75</v>
      </c>
      <c r="DM63" s="38">
        <v>5.625</v>
      </c>
      <c r="DN63" s="38">
        <v>8.4375</v>
      </c>
      <c r="DP63" s="401">
        <v>0.3</v>
      </c>
      <c r="DQ63" s="401">
        <v>0.4</v>
      </c>
      <c r="DR63" s="401">
        <v>0.5</v>
      </c>
      <c r="DS63" s="401">
        <v>1</v>
      </c>
      <c r="DT63" s="401">
        <v>2</v>
      </c>
      <c r="DU63" s="401">
        <v>4</v>
      </c>
      <c r="DW63" s="423">
        <v>1</v>
      </c>
      <c r="DX63" s="423">
        <v>1</v>
      </c>
      <c r="DY63" s="423">
        <v>1</v>
      </c>
      <c r="DZ63" s="423">
        <v>2</v>
      </c>
      <c r="EA63" s="423">
        <v>4</v>
      </c>
      <c r="EB63" s="423">
        <v>5</v>
      </c>
      <c r="ED63" s="463">
        <v>0.3</v>
      </c>
      <c r="EE63" s="463">
        <v>0.5</v>
      </c>
      <c r="EF63" s="463">
        <v>0.8</v>
      </c>
      <c r="EG63" s="463">
        <v>1</v>
      </c>
      <c r="EH63" s="463">
        <v>2</v>
      </c>
      <c r="EI63" s="463">
        <v>5</v>
      </c>
      <c r="EK63" s="598">
        <v>0.15</v>
      </c>
      <c r="EL63" s="598">
        <v>0.2</v>
      </c>
      <c r="EM63" s="598">
        <v>0.5</v>
      </c>
      <c r="EN63" s="598">
        <v>0.6</v>
      </c>
      <c r="EO63" s="598">
        <v>1</v>
      </c>
      <c r="EP63" s="598">
        <v>1.5</v>
      </c>
      <c r="ER63" s="509">
        <v>0.70000000000000007</v>
      </c>
      <c r="ES63" s="509">
        <v>1.05</v>
      </c>
      <c r="ET63" s="509">
        <v>2.1</v>
      </c>
      <c r="EU63" s="509">
        <v>2.8000000000000003</v>
      </c>
      <c r="EV63" s="509">
        <v>3.5</v>
      </c>
      <c r="EW63" s="509">
        <v>4.2</v>
      </c>
      <c r="EY63" s="526">
        <v>1</v>
      </c>
      <c r="EZ63" s="526">
        <v>1</v>
      </c>
      <c r="FA63" s="526">
        <v>1</v>
      </c>
      <c r="FB63" s="526">
        <v>2</v>
      </c>
      <c r="FC63" s="526">
        <v>4</v>
      </c>
      <c r="FD63" s="526">
        <v>6</v>
      </c>
      <c r="FF63" s="57"/>
      <c r="FG63" s="57"/>
      <c r="FH63" s="57"/>
      <c r="FI63" s="57"/>
      <c r="FJ63" s="57"/>
      <c r="FK63" s="57"/>
      <c r="FM63" s="57"/>
      <c r="FN63" s="57"/>
      <c r="FO63" s="57"/>
      <c r="FP63" s="57"/>
      <c r="FQ63" s="57"/>
      <c r="FR63" s="57"/>
    </row>
    <row r="64" spans="1:174" x14ac:dyDescent="0.3">
      <c r="A64" s="637"/>
      <c r="B64" s="2"/>
      <c r="C64" s="2"/>
      <c r="D64" s="2">
        <v>1</v>
      </c>
      <c r="E64" s="2"/>
      <c r="F64" s="2"/>
      <c r="H64" s="25">
        <f t="shared" si="41"/>
        <v>1</v>
      </c>
      <c r="I64" s="25">
        <f t="shared" si="42"/>
        <v>1</v>
      </c>
      <c r="J64" s="25">
        <f t="shared" si="43"/>
        <v>1</v>
      </c>
      <c r="K64" s="25">
        <f t="shared" si="44"/>
        <v>2</v>
      </c>
      <c r="L64" s="25">
        <f t="shared" si="45"/>
        <v>3</v>
      </c>
      <c r="M64" s="25">
        <f t="shared" si="46"/>
        <v>5</v>
      </c>
      <c r="O64" s="58">
        <v>0.1</v>
      </c>
      <c r="P64" s="58">
        <v>0.2</v>
      </c>
      <c r="Q64" s="58">
        <v>0.4</v>
      </c>
      <c r="R64" s="58">
        <v>0.8</v>
      </c>
      <c r="S64" s="58">
        <v>1.5</v>
      </c>
      <c r="T64" s="58">
        <v>2</v>
      </c>
      <c r="V64" s="158">
        <v>0.1875</v>
      </c>
      <c r="W64" s="158">
        <v>0.375</v>
      </c>
      <c r="X64" s="158">
        <v>0.75</v>
      </c>
      <c r="Y64" s="158">
        <v>0.9375</v>
      </c>
      <c r="Z64" s="158">
        <v>1.125</v>
      </c>
      <c r="AA64" s="158">
        <v>1.5</v>
      </c>
      <c r="AC64" s="37">
        <v>4</v>
      </c>
      <c r="AD64" s="37">
        <v>4</v>
      </c>
      <c r="AE64" s="37">
        <v>4</v>
      </c>
      <c r="AF64" s="37">
        <v>5</v>
      </c>
      <c r="AG64" s="37">
        <v>5</v>
      </c>
      <c r="AH64" s="37">
        <v>6</v>
      </c>
      <c r="AJ64" s="37">
        <v>1</v>
      </c>
      <c r="AK64" s="37">
        <v>3</v>
      </c>
      <c r="AL64" s="37">
        <v>4</v>
      </c>
      <c r="AM64" s="37">
        <v>7</v>
      </c>
      <c r="AN64" s="37">
        <v>15</v>
      </c>
      <c r="AO64" s="37">
        <v>30</v>
      </c>
      <c r="AQ64" s="37">
        <v>0.6</v>
      </c>
      <c r="AR64" s="37">
        <v>0.8</v>
      </c>
      <c r="AS64" s="37">
        <v>1</v>
      </c>
      <c r="AT64" s="37">
        <v>1</v>
      </c>
      <c r="AU64" s="37">
        <v>2</v>
      </c>
      <c r="AV64" s="37">
        <v>4</v>
      </c>
      <c r="AX64" s="37"/>
      <c r="AY64" s="37"/>
      <c r="AZ64" s="37"/>
      <c r="BA64" s="37"/>
      <c r="BB64" s="37"/>
      <c r="BC64" s="37"/>
      <c r="BE64" s="56"/>
      <c r="BF64" s="56"/>
      <c r="BG64" s="56"/>
      <c r="BH64" s="56"/>
      <c r="BI64" s="56"/>
      <c r="BJ64" s="67"/>
      <c r="BL64" s="151">
        <v>1</v>
      </c>
      <c r="BM64" s="151">
        <v>1</v>
      </c>
      <c r="BN64" s="151">
        <v>2</v>
      </c>
      <c r="BO64" s="151">
        <v>3</v>
      </c>
      <c r="BP64" s="151">
        <v>3</v>
      </c>
      <c r="BQ64" s="151">
        <v>5</v>
      </c>
      <c r="BS64" s="222">
        <v>1</v>
      </c>
      <c r="BT64" s="222">
        <v>1</v>
      </c>
      <c r="BU64" s="222">
        <v>1</v>
      </c>
      <c r="BV64" s="222">
        <v>2</v>
      </c>
      <c r="BW64" s="222">
        <v>4</v>
      </c>
      <c r="BX64" s="222">
        <v>8</v>
      </c>
      <c r="BZ64" s="244">
        <v>0.1</v>
      </c>
      <c r="CA64" s="244">
        <v>0.1</v>
      </c>
      <c r="CB64" s="244">
        <v>0.15</v>
      </c>
      <c r="CC64" s="244">
        <v>0.2</v>
      </c>
      <c r="CD64" s="244">
        <v>0.4</v>
      </c>
      <c r="CE64" s="244">
        <v>0.8</v>
      </c>
      <c r="CG64" s="302">
        <v>0.25</v>
      </c>
      <c r="CH64" s="302">
        <v>0.4</v>
      </c>
      <c r="CI64" s="302">
        <v>0.6</v>
      </c>
      <c r="CJ64" s="302">
        <v>0.8</v>
      </c>
      <c r="CK64" s="302">
        <v>1.6</v>
      </c>
      <c r="CL64" s="302">
        <v>3.6</v>
      </c>
      <c r="CN64" s="37">
        <v>1</v>
      </c>
      <c r="CO64" s="37">
        <v>1</v>
      </c>
      <c r="CP64" s="37">
        <v>1</v>
      </c>
      <c r="CQ64" s="37">
        <v>1</v>
      </c>
      <c r="CR64" s="37">
        <v>1</v>
      </c>
      <c r="CS64" s="37">
        <v>2</v>
      </c>
      <c r="CU64" s="592">
        <v>1</v>
      </c>
      <c r="CV64" s="592">
        <v>1.5</v>
      </c>
      <c r="CW64" s="592">
        <v>2</v>
      </c>
      <c r="CX64" s="592">
        <v>3</v>
      </c>
      <c r="CY64" s="592">
        <v>5</v>
      </c>
      <c r="CZ64" s="592">
        <v>8</v>
      </c>
      <c r="DB64" s="345">
        <v>2</v>
      </c>
      <c r="DC64" s="345">
        <v>2</v>
      </c>
      <c r="DD64" s="345">
        <v>4</v>
      </c>
      <c r="DE64" s="345">
        <v>6</v>
      </c>
      <c r="DF64" s="345">
        <v>8</v>
      </c>
      <c r="DG64" s="345">
        <v>10</v>
      </c>
      <c r="DI64" s="37">
        <v>1</v>
      </c>
      <c r="DJ64" s="37">
        <v>1.5</v>
      </c>
      <c r="DK64" s="37">
        <v>2</v>
      </c>
      <c r="DL64" s="37">
        <v>3</v>
      </c>
      <c r="DM64" s="37">
        <v>4.5</v>
      </c>
      <c r="DN64" s="37">
        <v>6.75</v>
      </c>
      <c r="DP64" s="400">
        <v>0.3</v>
      </c>
      <c r="DQ64" s="400">
        <v>0.4</v>
      </c>
      <c r="DR64" s="400">
        <v>0.5</v>
      </c>
      <c r="DS64" s="400">
        <v>1</v>
      </c>
      <c r="DT64" s="400">
        <v>2</v>
      </c>
      <c r="DU64" s="400">
        <v>4</v>
      </c>
      <c r="DW64" s="422">
        <v>1</v>
      </c>
      <c r="DX64" s="422">
        <v>1</v>
      </c>
      <c r="DY64" s="422">
        <v>2</v>
      </c>
      <c r="DZ64" s="422">
        <v>3</v>
      </c>
      <c r="EA64" s="422">
        <v>4</v>
      </c>
      <c r="EB64" s="422">
        <v>5</v>
      </c>
      <c r="ED64" s="462">
        <v>0.3</v>
      </c>
      <c r="EE64" s="462">
        <v>0.5</v>
      </c>
      <c r="EF64" s="462">
        <v>0.8</v>
      </c>
      <c r="EG64" s="462">
        <v>1</v>
      </c>
      <c r="EH64" s="462">
        <v>2</v>
      </c>
      <c r="EI64" s="462">
        <v>5</v>
      </c>
      <c r="EK64" s="598">
        <v>0.22499999999999998</v>
      </c>
      <c r="EL64" s="598">
        <v>0.30000000000000004</v>
      </c>
      <c r="EM64" s="598">
        <v>0.75</v>
      </c>
      <c r="EN64" s="598">
        <v>0.89999999999999991</v>
      </c>
      <c r="EO64" s="598">
        <v>1.5</v>
      </c>
      <c r="EP64" s="598">
        <v>1.7999999999999998</v>
      </c>
      <c r="ER64" s="508">
        <v>0.70000000000000007</v>
      </c>
      <c r="ES64" s="508">
        <v>1.05</v>
      </c>
      <c r="ET64" s="508">
        <v>2.1</v>
      </c>
      <c r="EU64" s="508">
        <v>2.8000000000000003</v>
      </c>
      <c r="EV64" s="508">
        <v>3.5</v>
      </c>
      <c r="EW64" s="508">
        <v>4.2</v>
      </c>
      <c r="EY64" s="525">
        <v>1</v>
      </c>
      <c r="EZ64" s="525">
        <v>1</v>
      </c>
      <c r="FA64" s="525">
        <v>1</v>
      </c>
      <c r="FB64" s="525">
        <v>2</v>
      </c>
      <c r="FC64" s="525">
        <v>4</v>
      </c>
      <c r="FD64" s="525">
        <v>6</v>
      </c>
      <c r="FF64" s="56"/>
      <c r="FG64" s="56"/>
      <c r="FH64" s="56"/>
      <c r="FI64" s="56"/>
      <c r="FJ64" s="56"/>
      <c r="FK64" s="56"/>
      <c r="FM64" s="56"/>
      <c r="FN64" s="56"/>
      <c r="FO64" s="56"/>
      <c r="FP64" s="56"/>
      <c r="FQ64" s="56"/>
      <c r="FR64" s="56"/>
    </row>
    <row r="65" spans="1:174" x14ac:dyDescent="0.3">
      <c r="A65" s="637"/>
      <c r="B65" s="3"/>
      <c r="C65" s="3"/>
      <c r="D65" s="3"/>
      <c r="E65" s="3">
        <v>1</v>
      </c>
      <c r="F65" s="3"/>
      <c r="H65" s="26">
        <f t="shared" si="41"/>
        <v>1</v>
      </c>
      <c r="I65" s="26">
        <f t="shared" si="42"/>
        <v>1</v>
      </c>
      <c r="J65" s="26">
        <f t="shared" si="43"/>
        <v>1</v>
      </c>
      <c r="K65" s="26">
        <f t="shared" si="44"/>
        <v>2</v>
      </c>
      <c r="L65" s="26">
        <f t="shared" si="45"/>
        <v>3</v>
      </c>
      <c r="M65" s="26">
        <f t="shared" si="46"/>
        <v>5</v>
      </c>
      <c r="O65" s="59">
        <v>0.1</v>
      </c>
      <c r="P65" s="59">
        <v>0.2</v>
      </c>
      <c r="Q65" s="59">
        <v>0.4</v>
      </c>
      <c r="R65" s="59">
        <v>0.8</v>
      </c>
      <c r="S65" s="59">
        <v>1.5</v>
      </c>
      <c r="T65" s="59">
        <v>2</v>
      </c>
      <c r="V65" s="159">
        <v>0.234375</v>
      </c>
      <c r="W65" s="159">
        <v>0.46875</v>
      </c>
      <c r="X65" s="159">
        <v>0.9375</v>
      </c>
      <c r="Y65" s="159">
        <v>1.171875</v>
      </c>
      <c r="Z65" s="159">
        <v>1.40625</v>
      </c>
      <c r="AA65" s="159">
        <v>1.875</v>
      </c>
      <c r="AC65" s="38">
        <v>6</v>
      </c>
      <c r="AD65" s="38">
        <v>6</v>
      </c>
      <c r="AE65" s="38">
        <v>6</v>
      </c>
      <c r="AF65" s="38">
        <v>7</v>
      </c>
      <c r="AG65" s="38">
        <v>7</v>
      </c>
      <c r="AH65" s="38">
        <v>8</v>
      </c>
      <c r="AJ65" s="38">
        <v>2</v>
      </c>
      <c r="AK65" s="38">
        <v>4</v>
      </c>
      <c r="AL65" s="38">
        <v>5</v>
      </c>
      <c r="AM65" s="38">
        <v>8</v>
      </c>
      <c r="AN65" s="38">
        <v>15</v>
      </c>
      <c r="AO65" s="38">
        <v>30</v>
      </c>
      <c r="AQ65" s="38">
        <v>0.6</v>
      </c>
      <c r="AR65" s="38">
        <v>0.8</v>
      </c>
      <c r="AS65" s="38">
        <v>1</v>
      </c>
      <c r="AT65" s="38">
        <v>1</v>
      </c>
      <c r="AU65" s="38">
        <v>2</v>
      </c>
      <c r="AV65" s="38">
        <v>4</v>
      </c>
      <c r="AX65" s="38"/>
      <c r="AY65" s="38"/>
      <c r="AZ65" s="38"/>
      <c r="BA65" s="38"/>
      <c r="BB65" s="38"/>
      <c r="BC65" s="38"/>
      <c r="BE65" s="57"/>
      <c r="BF65" s="57"/>
      <c r="BG65" s="57"/>
      <c r="BH65" s="57"/>
      <c r="BI65" s="57"/>
      <c r="BJ65" s="68"/>
      <c r="BL65" s="151">
        <v>1</v>
      </c>
      <c r="BM65" s="151">
        <v>1</v>
      </c>
      <c r="BN65" s="151">
        <v>2</v>
      </c>
      <c r="BO65" s="151">
        <v>3</v>
      </c>
      <c r="BP65" s="151">
        <v>3</v>
      </c>
      <c r="BQ65" s="151">
        <v>5</v>
      </c>
      <c r="BS65" s="223">
        <v>1</v>
      </c>
      <c r="BT65" s="223">
        <v>1</v>
      </c>
      <c r="BU65" s="223">
        <v>1</v>
      </c>
      <c r="BV65" s="223">
        <v>2</v>
      </c>
      <c r="BW65" s="223">
        <v>4</v>
      </c>
      <c r="BX65" s="223">
        <v>8</v>
      </c>
      <c r="BZ65" s="245">
        <v>0.1</v>
      </c>
      <c r="CA65" s="245">
        <v>0.1</v>
      </c>
      <c r="CB65" s="245">
        <v>0.15</v>
      </c>
      <c r="CC65" s="245">
        <v>0.2</v>
      </c>
      <c r="CD65" s="245">
        <v>0.4</v>
      </c>
      <c r="CE65" s="245">
        <v>0.8</v>
      </c>
      <c r="CG65" s="303">
        <v>0.35</v>
      </c>
      <c r="CH65" s="303">
        <v>0.5</v>
      </c>
      <c r="CI65" s="303">
        <v>0.75</v>
      </c>
      <c r="CJ65" s="303">
        <v>1</v>
      </c>
      <c r="CK65" s="303">
        <v>1.8</v>
      </c>
      <c r="CL65" s="303">
        <v>3.6</v>
      </c>
      <c r="CN65" s="38">
        <v>1</v>
      </c>
      <c r="CO65" s="38">
        <v>1</v>
      </c>
      <c r="CP65" s="38">
        <v>1</v>
      </c>
      <c r="CQ65" s="38">
        <v>2</v>
      </c>
      <c r="CR65" s="38">
        <v>2</v>
      </c>
      <c r="CS65" s="38">
        <v>2</v>
      </c>
      <c r="CU65" s="593">
        <v>1</v>
      </c>
      <c r="CV65" s="593">
        <v>1.5</v>
      </c>
      <c r="CW65" s="593">
        <v>2</v>
      </c>
      <c r="CX65" s="593">
        <v>3</v>
      </c>
      <c r="CY65" s="593">
        <v>5</v>
      </c>
      <c r="CZ65" s="593">
        <v>8</v>
      </c>
      <c r="DB65" s="346">
        <v>2</v>
      </c>
      <c r="DC65" s="346">
        <v>2</v>
      </c>
      <c r="DD65" s="346">
        <v>4</v>
      </c>
      <c r="DE65" s="346">
        <v>6</v>
      </c>
      <c r="DF65" s="346">
        <v>8</v>
      </c>
      <c r="DG65" s="346">
        <v>10</v>
      </c>
      <c r="DI65" s="38">
        <v>1</v>
      </c>
      <c r="DJ65" s="38">
        <v>1.5</v>
      </c>
      <c r="DK65" s="38">
        <v>2</v>
      </c>
      <c r="DL65" s="38">
        <v>3</v>
      </c>
      <c r="DM65" s="38">
        <v>4.5</v>
      </c>
      <c r="DN65" s="38">
        <v>6.75</v>
      </c>
      <c r="DP65" s="401">
        <v>0.3</v>
      </c>
      <c r="DQ65" s="401">
        <v>0.4</v>
      </c>
      <c r="DR65" s="401">
        <v>0.5</v>
      </c>
      <c r="DS65" s="401">
        <v>1</v>
      </c>
      <c r="DT65" s="401">
        <v>2</v>
      </c>
      <c r="DU65" s="401">
        <v>4</v>
      </c>
      <c r="DW65" s="423">
        <v>1</v>
      </c>
      <c r="DX65" s="423">
        <v>1</v>
      </c>
      <c r="DY65" s="423">
        <v>2</v>
      </c>
      <c r="DZ65" s="423">
        <v>3</v>
      </c>
      <c r="EA65" s="423">
        <v>4</v>
      </c>
      <c r="EB65" s="423">
        <v>5</v>
      </c>
      <c r="ED65" s="463">
        <v>0.3</v>
      </c>
      <c r="EE65" s="463">
        <v>0.5</v>
      </c>
      <c r="EF65" s="463">
        <v>0.8</v>
      </c>
      <c r="EG65" s="463">
        <v>1</v>
      </c>
      <c r="EH65" s="463">
        <v>2</v>
      </c>
      <c r="EI65" s="463">
        <v>5</v>
      </c>
      <c r="EK65" s="598">
        <v>0.22499999999999998</v>
      </c>
      <c r="EL65" s="598">
        <v>0.30000000000000004</v>
      </c>
      <c r="EM65" s="598">
        <v>0.75</v>
      </c>
      <c r="EN65" s="598">
        <v>0.89999999999999991</v>
      </c>
      <c r="EO65" s="598">
        <v>1.2000000000000002</v>
      </c>
      <c r="EP65" s="598">
        <v>1.7999999999999998</v>
      </c>
      <c r="ER65" s="509">
        <v>0.70000000000000007</v>
      </c>
      <c r="ES65" s="509">
        <v>1.05</v>
      </c>
      <c r="ET65" s="509">
        <v>2.1</v>
      </c>
      <c r="EU65" s="509">
        <v>2.8000000000000003</v>
      </c>
      <c r="EV65" s="509">
        <v>3.5</v>
      </c>
      <c r="EW65" s="509">
        <v>5.6000000000000005</v>
      </c>
      <c r="EY65" s="526">
        <v>1</v>
      </c>
      <c r="EZ65" s="526">
        <v>1</v>
      </c>
      <c r="FA65" s="526">
        <v>1</v>
      </c>
      <c r="FB65" s="526">
        <v>2</v>
      </c>
      <c r="FC65" s="526">
        <v>4</v>
      </c>
      <c r="FD65" s="526">
        <v>6</v>
      </c>
      <c r="FF65" s="57"/>
      <c r="FG65" s="57"/>
      <c r="FH65" s="57"/>
      <c r="FI65" s="57"/>
      <c r="FJ65" s="57"/>
      <c r="FK65" s="57"/>
      <c r="FM65" s="57"/>
      <c r="FN65" s="57"/>
      <c r="FO65" s="57"/>
      <c r="FP65" s="57"/>
      <c r="FQ65" s="57"/>
      <c r="FR65" s="57"/>
    </row>
    <row r="66" spans="1:174" x14ac:dyDescent="0.3">
      <c r="A66" s="640"/>
      <c r="B66" s="2"/>
      <c r="C66" s="2"/>
      <c r="D66" s="2"/>
      <c r="E66" s="2"/>
      <c r="F66" s="2">
        <v>1</v>
      </c>
      <c r="H66" s="25">
        <f t="shared" si="41"/>
        <v>1</v>
      </c>
      <c r="I66" s="25">
        <f t="shared" si="42"/>
        <v>1</v>
      </c>
      <c r="J66" s="25">
        <f t="shared" si="43"/>
        <v>1.125</v>
      </c>
      <c r="K66" s="25">
        <f t="shared" si="44"/>
        <v>2</v>
      </c>
      <c r="L66" s="25">
        <f t="shared" si="45"/>
        <v>3</v>
      </c>
      <c r="M66" s="25">
        <f t="shared" si="46"/>
        <v>5</v>
      </c>
      <c r="O66" s="58">
        <v>0.2</v>
      </c>
      <c r="P66" s="58">
        <v>0.3</v>
      </c>
      <c r="Q66" s="58">
        <v>0.5</v>
      </c>
      <c r="R66" s="58">
        <v>1</v>
      </c>
      <c r="S66" s="58">
        <v>1.8</v>
      </c>
      <c r="T66" s="58">
        <v>2.5</v>
      </c>
      <c r="V66" s="158">
        <v>0.28125</v>
      </c>
      <c r="W66" s="158">
        <v>0.5625</v>
      </c>
      <c r="X66" s="158">
        <v>1.125</v>
      </c>
      <c r="Y66" s="158">
        <v>1.40625</v>
      </c>
      <c r="Z66" s="158">
        <v>1.6875</v>
      </c>
      <c r="AA66" s="158">
        <v>2.25</v>
      </c>
      <c r="AC66" s="37">
        <v>7</v>
      </c>
      <c r="AD66" s="37">
        <v>7</v>
      </c>
      <c r="AE66" s="37">
        <v>7</v>
      </c>
      <c r="AF66" s="37">
        <v>8</v>
      </c>
      <c r="AG66" s="37">
        <v>8</v>
      </c>
      <c r="AH66" s="37">
        <v>9</v>
      </c>
      <c r="AJ66" s="37">
        <v>2</v>
      </c>
      <c r="AK66" s="37">
        <v>4</v>
      </c>
      <c r="AL66" s="37">
        <v>6</v>
      </c>
      <c r="AM66" s="37">
        <v>12</v>
      </c>
      <c r="AN66" s="37">
        <v>21</v>
      </c>
      <c r="AO66" s="37">
        <v>39</v>
      </c>
      <c r="AQ66" s="37">
        <v>0.6</v>
      </c>
      <c r="AR66" s="37">
        <v>0.8</v>
      </c>
      <c r="AS66" s="37">
        <v>1</v>
      </c>
      <c r="AT66" s="37">
        <v>1</v>
      </c>
      <c r="AU66" s="37">
        <v>2</v>
      </c>
      <c r="AV66" s="37">
        <v>4</v>
      </c>
      <c r="AX66" s="37"/>
      <c r="AY66" s="37"/>
      <c r="AZ66" s="37"/>
      <c r="BA66" s="37"/>
      <c r="BB66" s="37"/>
      <c r="BC66" s="37"/>
      <c r="BE66" s="56"/>
      <c r="BF66" s="56"/>
      <c r="BG66" s="56"/>
      <c r="BH66" s="56"/>
      <c r="BI66" s="56"/>
      <c r="BJ66" s="67"/>
      <c r="BL66" s="151">
        <v>1</v>
      </c>
      <c r="BM66" s="151">
        <v>1</v>
      </c>
      <c r="BN66" s="151">
        <v>2</v>
      </c>
      <c r="BO66" s="151">
        <v>3</v>
      </c>
      <c r="BP66" s="151">
        <v>3</v>
      </c>
      <c r="BQ66" s="151">
        <v>5</v>
      </c>
      <c r="BS66" s="222">
        <v>1</v>
      </c>
      <c r="BT66" s="222">
        <v>1</v>
      </c>
      <c r="BU66" s="222">
        <v>1</v>
      </c>
      <c r="BV66" s="222">
        <v>2</v>
      </c>
      <c r="BW66" s="222">
        <v>4</v>
      </c>
      <c r="BX66" s="222">
        <v>8</v>
      </c>
      <c r="BZ66" s="244">
        <v>0.15</v>
      </c>
      <c r="CA66" s="244">
        <v>0.15</v>
      </c>
      <c r="CB66" s="244">
        <v>0.2</v>
      </c>
      <c r="CC66" s="244">
        <v>0.25</v>
      </c>
      <c r="CD66" s="244">
        <v>0.5</v>
      </c>
      <c r="CE66" s="244">
        <v>1</v>
      </c>
      <c r="CG66" s="302">
        <v>0.35</v>
      </c>
      <c r="CH66" s="302">
        <v>0.6</v>
      </c>
      <c r="CI66" s="302">
        <v>0.9</v>
      </c>
      <c r="CJ66" s="302">
        <v>1.2</v>
      </c>
      <c r="CK66" s="302">
        <v>2</v>
      </c>
      <c r="CL66" s="302">
        <v>4</v>
      </c>
      <c r="CN66" s="37">
        <v>1</v>
      </c>
      <c r="CO66" s="37">
        <v>1</v>
      </c>
      <c r="CP66" s="37">
        <v>2</v>
      </c>
      <c r="CQ66" s="37">
        <v>2</v>
      </c>
      <c r="CR66" s="37">
        <v>3</v>
      </c>
      <c r="CS66" s="37">
        <v>3</v>
      </c>
      <c r="CU66" s="592">
        <v>1</v>
      </c>
      <c r="CV66" s="592">
        <v>1.5</v>
      </c>
      <c r="CW66" s="592">
        <v>2</v>
      </c>
      <c r="CX66" s="592">
        <v>3</v>
      </c>
      <c r="CY66" s="592">
        <v>5</v>
      </c>
      <c r="CZ66" s="592">
        <v>8</v>
      </c>
      <c r="DB66" s="345">
        <v>2</v>
      </c>
      <c r="DC66" s="345">
        <v>2</v>
      </c>
      <c r="DD66" s="345">
        <v>4</v>
      </c>
      <c r="DE66" s="345">
        <v>6</v>
      </c>
      <c r="DF66" s="345">
        <v>8</v>
      </c>
      <c r="DG66" s="345">
        <v>10</v>
      </c>
      <c r="DI66" s="37">
        <v>1</v>
      </c>
      <c r="DJ66" s="37">
        <v>1.5</v>
      </c>
      <c r="DK66" s="37">
        <v>2</v>
      </c>
      <c r="DL66" s="37">
        <v>3</v>
      </c>
      <c r="DM66" s="37">
        <v>4.5</v>
      </c>
      <c r="DN66" s="37">
        <v>6.75</v>
      </c>
      <c r="DP66" s="400">
        <v>0.3</v>
      </c>
      <c r="DQ66" s="400">
        <v>0.4</v>
      </c>
      <c r="DR66" s="400">
        <v>0.5</v>
      </c>
      <c r="DS66" s="400">
        <v>1</v>
      </c>
      <c r="DT66" s="400">
        <v>2</v>
      </c>
      <c r="DU66" s="400">
        <v>4</v>
      </c>
      <c r="DW66" s="422">
        <v>1</v>
      </c>
      <c r="DX66" s="422">
        <v>1</v>
      </c>
      <c r="DY66" s="422">
        <v>2</v>
      </c>
      <c r="DZ66" s="422">
        <v>3</v>
      </c>
      <c r="EA66" s="422">
        <v>4</v>
      </c>
      <c r="EB66" s="422">
        <v>5</v>
      </c>
      <c r="ED66" s="462">
        <v>0.3</v>
      </c>
      <c r="EE66" s="462">
        <v>0.5</v>
      </c>
      <c r="EF66" s="462">
        <v>0.8</v>
      </c>
      <c r="EG66" s="462">
        <v>1</v>
      </c>
      <c r="EH66" s="462">
        <v>2</v>
      </c>
      <c r="EI66" s="462">
        <v>5</v>
      </c>
      <c r="EK66" s="598">
        <v>0.3</v>
      </c>
      <c r="EL66" s="598">
        <v>0.4</v>
      </c>
      <c r="EM66" s="598">
        <v>1</v>
      </c>
      <c r="EN66" s="598">
        <v>1.2</v>
      </c>
      <c r="EO66" s="598">
        <v>2.4</v>
      </c>
      <c r="EP66" s="598">
        <v>2.8</v>
      </c>
      <c r="ER66" s="508">
        <v>0.70000000000000007</v>
      </c>
      <c r="ES66" s="508">
        <v>1.4000000000000001</v>
      </c>
      <c r="ET66" s="508">
        <v>2.8000000000000003</v>
      </c>
      <c r="EU66" s="508">
        <v>3.5</v>
      </c>
      <c r="EV66" s="508">
        <v>4.2</v>
      </c>
      <c r="EW66" s="508">
        <v>7</v>
      </c>
      <c r="EY66" s="525">
        <v>1</v>
      </c>
      <c r="EZ66" s="525">
        <v>1</v>
      </c>
      <c r="FA66" s="525">
        <v>1</v>
      </c>
      <c r="FB66" s="525">
        <v>2</v>
      </c>
      <c r="FC66" s="525">
        <v>4</v>
      </c>
      <c r="FD66" s="525">
        <v>6</v>
      </c>
      <c r="FF66" s="56"/>
      <c r="FG66" s="56"/>
      <c r="FH66" s="56"/>
      <c r="FI66" s="56"/>
      <c r="FJ66" s="56"/>
      <c r="FK66" s="56"/>
      <c r="FM66" s="56"/>
      <c r="FN66" s="56"/>
      <c r="FO66" s="56"/>
      <c r="FP66" s="56"/>
      <c r="FQ66" s="56"/>
      <c r="FR66" s="56"/>
    </row>
    <row r="67" spans="1:174" ht="15" customHeight="1" x14ac:dyDescent="0.3">
      <c r="A67" s="636" t="s">
        <v>25</v>
      </c>
      <c r="B67" s="3">
        <v>1</v>
      </c>
      <c r="C67" s="3"/>
      <c r="D67" s="3"/>
      <c r="E67" s="3"/>
      <c r="F67" s="3"/>
      <c r="H67" s="26">
        <f t="shared" si="41"/>
        <v>1</v>
      </c>
      <c r="I67" s="26">
        <f t="shared" si="42"/>
        <v>1.5</v>
      </c>
      <c r="J67" s="26">
        <f t="shared" si="43"/>
        <v>2</v>
      </c>
      <c r="K67" s="26">
        <f t="shared" si="44"/>
        <v>3</v>
      </c>
      <c r="L67" s="26">
        <f t="shared" si="45"/>
        <v>5</v>
      </c>
      <c r="M67" s="26">
        <f t="shared" si="46"/>
        <v>8</v>
      </c>
      <c r="O67" s="59">
        <v>0.4</v>
      </c>
      <c r="P67" s="59">
        <v>1</v>
      </c>
      <c r="Q67" s="59">
        <v>1.5</v>
      </c>
      <c r="R67" s="59">
        <v>2.5</v>
      </c>
      <c r="S67" s="59">
        <v>5</v>
      </c>
      <c r="T67" s="59">
        <v>8</v>
      </c>
      <c r="V67" s="159">
        <v>0.125</v>
      </c>
      <c r="W67" s="159">
        <v>0.25</v>
      </c>
      <c r="X67" s="159">
        <v>0.5</v>
      </c>
      <c r="Y67" s="159">
        <v>0.625</v>
      </c>
      <c r="Z67" s="159">
        <v>0.75</v>
      </c>
      <c r="AA67" s="159">
        <v>1</v>
      </c>
      <c r="AC67" s="38">
        <v>3</v>
      </c>
      <c r="AD67" s="38">
        <v>3</v>
      </c>
      <c r="AE67" s="38">
        <v>3</v>
      </c>
      <c r="AF67" s="38">
        <v>4</v>
      </c>
      <c r="AG67" s="38">
        <v>4</v>
      </c>
      <c r="AH67" s="38">
        <v>5</v>
      </c>
      <c r="AJ67" s="38"/>
      <c r="AK67" s="38"/>
      <c r="AL67" s="38"/>
      <c r="AM67" s="38"/>
      <c r="AN67" s="38"/>
      <c r="AO67" s="38"/>
      <c r="AQ67" s="37">
        <v>1.5</v>
      </c>
      <c r="AR67" s="37">
        <v>2</v>
      </c>
      <c r="AS67" s="37">
        <v>2.5</v>
      </c>
      <c r="AT67" s="37">
        <v>2.5</v>
      </c>
      <c r="AU67" s="37">
        <v>5</v>
      </c>
      <c r="AV67" s="37">
        <v>10</v>
      </c>
      <c r="AX67" s="38"/>
      <c r="AY67" s="38"/>
      <c r="AZ67" s="38"/>
      <c r="BA67" s="38"/>
      <c r="BB67" s="38"/>
      <c r="BC67" s="38"/>
      <c r="BE67" s="57"/>
      <c r="BF67" s="57"/>
      <c r="BG67" s="57"/>
      <c r="BH67" s="57"/>
      <c r="BI67" s="57"/>
      <c r="BJ67" s="68"/>
      <c r="BL67" s="151">
        <v>1</v>
      </c>
      <c r="BM67" s="151">
        <v>1</v>
      </c>
      <c r="BN67" s="151">
        <v>2</v>
      </c>
      <c r="BO67" s="151">
        <v>3</v>
      </c>
      <c r="BP67" s="151">
        <v>3</v>
      </c>
      <c r="BQ67" s="151">
        <v>5</v>
      </c>
      <c r="BS67" s="223">
        <v>1</v>
      </c>
      <c r="BT67" s="223">
        <v>2</v>
      </c>
      <c r="BU67" s="223">
        <v>3</v>
      </c>
      <c r="BV67" s="223">
        <v>6</v>
      </c>
      <c r="BW67" s="223">
        <v>12</v>
      </c>
      <c r="BX67" s="223">
        <v>20</v>
      </c>
      <c r="BZ67" s="245"/>
      <c r="CA67" s="245"/>
      <c r="CB67" s="245"/>
      <c r="CC67" s="245"/>
      <c r="CD67" s="245"/>
      <c r="CE67" s="245"/>
      <c r="CG67" s="303">
        <v>0.375</v>
      </c>
      <c r="CH67" s="303">
        <v>0.6</v>
      </c>
      <c r="CI67" s="303">
        <v>0.9</v>
      </c>
      <c r="CJ67" s="303">
        <v>1.2</v>
      </c>
      <c r="CK67" s="303">
        <v>2.1</v>
      </c>
      <c r="CL67" s="303">
        <v>4.5</v>
      </c>
      <c r="CN67" s="38">
        <v>1</v>
      </c>
      <c r="CO67" s="38">
        <v>2</v>
      </c>
      <c r="CP67" s="38">
        <v>2</v>
      </c>
      <c r="CQ67" s="38">
        <v>2</v>
      </c>
      <c r="CR67" s="38">
        <v>2</v>
      </c>
      <c r="CS67" s="38">
        <v>4</v>
      </c>
      <c r="CU67" s="593">
        <v>1</v>
      </c>
      <c r="CV67" s="593">
        <v>1.5</v>
      </c>
      <c r="CW67" s="593">
        <v>2</v>
      </c>
      <c r="CX67" s="593">
        <v>3</v>
      </c>
      <c r="CY67" s="593">
        <v>5</v>
      </c>
      <c r="CZ67" s="593">
        <v>8</v>
      </c>
      <c r="DB67" s="345">
        <v>2</v>
      </c>
      <c r="DC67" s="345">
        <v>2</v>
      </c>
      <c r="DD67" s="345">
        <v>4</v>
      </c>
      <c r="DE67" s="345">
        <v>6</v>
      </c>
      <c r="DF67" s="345">
        <v>8</v>
      </c>
      <c r="DG67" s="345">
        <v>10</v>
      </c>
      <c r="DI67" s="38">
        <v>1.5</v>
      </c>
      <c r="DJ67" s="38">
        <v>2.25</v>
      </c>
      <c r="DK67" s="38">
        <v>3</v>
      </c>
      <c r="DL67" s="38">
        <v>4.5</v>
      </c>
      <c r="DM67" s="38">
        <v>6.75</v>
      </c>
      <c r="DN67" s="38">
        <v>10.125</v>
      </c>
      <c r="DP67" s="401">
        <v>0.5</v>
      </c>
      <c r="DQ67" s="401">
        <v>0.75</v>
      </c>
      <c r="DR67" s="401">
        <v>1.25</v>
      </c>
      <c r="DS67" s="401">
        <v>3</v>
      </c>
      <c r="DT67" s="401">
        <v>5</v>
      </c>
      <c r="DU67" s="401">
        <v>10</v>
      </c>
      <c r="DW67" s="423">
        <v>1</v>
      </c>
      <c r="DX67" s="423">
        <v>3</v>
      </c>
      <c r="DY67" s="423">
        <v>3</v>
      </c>
      <c r="DZ67" s="423">
        <v>4</v>
      </c>
      <c r="EA67" s="423">
        <v>8</v>
      </c>
      <c r="EB67" s="423">
        <v>9</v>
      </c>
      <c r="ED67" s="463">
        <v>0.3</v>
      </c>
      <c r="EE67" s="463">
        <v>0.5</v>
      </c>
      <c r="EF67" s="463">
        <v>0.8</v>
      </c>
      <c r="EG67" s="463">
        <v>1</v>
      </c>
      <c r="EH67" s="463">
        <v>2</v>
      </c>
      <c r="EI67" s="463">
        <v>5</v>
      </c>
      <c r="EK67" s="598">
        <v>0.15</v>
      </c>
      <c r="EL67" s="598">
        <v>0.2</v>
      </c>
      <c r="EM67" s="598">
        <v>0.5</v>
      </c>
      <c r="EN67" s="598">
        <v>0.5</v>
      </c>
      <c r="EO67" s="598">
        <v>0.8</v>
      </c>
      <c r="EP67" s="598">
        <v>1.5</v>
      </c>
      <c r="ER67" s="509">
        <v>2.1000000000000005</v>
      </c>
      <c r="ES67" s="509">
        <v>3.1499999999999995</v>
      </c>
      <c r="ET67" s="509">
        <v>6.2999999999999989</v>
      </c>
      <c r="EU67" s="509">
        <v>8.4000000000000021</v>
      </c>
      <c r="EV67" s="509">
        <v>10.5</v>
      </c>
      <c r="EW67" s="509">
        <v>12.599999999999998</v>
      </c>
      <c r="EY67" s="526">
        <v>1</v>
      </c>
      <c r="EZ67" s="525">
        <v>1</v>
      </c>
      <c r="FA67" s="525">
        <v>1</v>
      </c>
      <c r="FB67" s="525">
        <v>2</v>
      </c>
      <c r="FC67" s="525">
        <v>4</v>
      </c>
      <c r="FD67" s="525">
        <v>6</v>
      </c>
      <c r="FF67" s="57"/>
      <c r="FG67" s="57"/>
      <c r="FH67" s="57"/>
      <c r="FI67" s="57"/>
      <c r="FJ67" s="57"/>
      <c r="FK67" s="57"/>
      <c r="FM67" s="57"/>
      <c r="FN67" s="57"/>
      <c r="FO67" s="57"/>
      <c r="FP67" s="57"/>
      <c r="FQ67" s="57"/>
      <c r="FR67" s="57"/>
    </row>
    <row r="68" spans="1:174" x14ac:dyDescent="0.3">
      <c r="A68" s="637"/>
      <c r="B68" s="2"/>
      <c r="C68" s="2">
        <v>1</v>
      </c>
      <c r="D68" s="2"/>
      <c r="E68" s="2"/>
      <c r="F68" s="2"/>
      <c r="H68" s="25">
        <f t="shared" si="41"/>
        <v>1</v>
      </c>
      <c r="I68" s="25">
        <f t="shared" si="42"/>
        <v>1.5</v>
      </c>
      <c r="J68" s="25">
        <f t="shared" si="43"/>
        <v>2</v>
      </c>
      <c r="K68" s="25">
        <f t="shared" si="44"/>
        <v>3</v>
      </c>
      <c r="L68" s="25">
        <f t="shared" si="45"/>
        <v>5</v>
      </c>
      <c r="M68" s="25">
        <f t="shared" si="46"/>
        <v>8</v>
      </c>
      <c r="O68" s="58">
        <v>0.4</v>
      </c>
      <c r="P68" s="58">
        <v>1</v>
      </c>
      <c r="Q68" s="58">
        <v>1.5</v>
      </c>
      <c r="R68" s="58">
        <v>2.5</v>
      </c>
      <c r="S68" s="58">
        <v>5</v>
      </c>
      <c r="T68" s="58">
        <v>8</v>
      </c>
      <c r="V68" s="158">
        <v>0.15625</v>
      </c>
      <c r="W68" s="158">
        <v>0.3125</v>
      </c>
      <c r="X68" s="158">
        <v>0.625</v>
      </c>
      <c r="Y68" s="158">
        <v>0.78125</v>
      </c>
      <c r="Z68" s="158">
        <v>0.9375</v>
      </c>
      <c r="AA68" s="158">
        <v>1.25</v>
      </c>
      <c r="AC68" s="37">
        <v>3</v>
      </c>
      <c r="AD68" s="37">
        <v>3</v>
      </c>
      <c r="AE68" s="37">
        <v>3</v>
      </c>
      <c r="AF68" s="37">
        <v>4</v>
      </c>
      <c r="AG68" s="37">
        <v>4</v>
      </c>
      <c r="AH68" s="37">
        <v>5</v>
      </c>
      <c r="AJ68" s="37"/>
      <c r="AK68" s="37"/>
      <c r="AL68" s="37"/>
      <c r="AM68" s="37"/>
      <c r="AN68" s="37"/>
      <c r="AO68" s="37"/>
      <c r="AQ68" s="38">
        <v>1.5</v>
      </c>
      <c r="AR68" s="38">
        <v>2</v>
      </c>
      <c r="AS68" s="38">
        <v>2.5</v>
      </c>
      <c r="AT68" s="38">
        <v>2.5</v>
      </c>
      <c r="AU68" s="38">
        <v>5</v>
      </c>
      <c r="AV68" s="38">
        <v>10</v>
      </c>
      <c r="AX68" s="37"/>
      <c r="AY68" s="37"/>
      <c r="AZ68" s="37"/>
      <c r="BA68" s="37"/>
      <c r="BB68" s="37"/>
      <c r="BC68" s="37"/>
      <c r="BE68" s="56"/>
      <c r="BF68" s="56"/>
      <c r="BG68" s="56"/>
      <c r="BH68" s="56"/>
      <c r="BI68" s="56"/>
      <c r="BJ68" s="67"/>
      <c r="BL68" s="151">
        <v>1</v>
      </c>
      <c r="BM68" s="151">
        <v>1</v>
      </c>
      <c r="BN68" s="151">
        <v>2</v>
      </c>
      <c r="BO68" s="151">
        <v>3</v>
      </c>
      <c r="BP68" s="151">
        <v>3</v>
      </c>
      <c r="BQ68" s="151">
        <v>5</v>
      </c>
      <c r="BS68" s="222">
        <v>1</v>
      </c>
      <c r="BT68" s="222">
        <v>2</v>
      </c>
      <c r="BU68" s="222">
        <v>3</v>
      </c>
      <c r="BV68" s="222">
        <v>6</v>
      </c>
      <c r="BW68" s="222">
        <v>12</v>
      </c>
      <c r="BX68" s="222">
        <v>20</v>
      </c>
      <c r="BZ68" s="244"/>
      <c r="CA68" s="244"/>
      <c r="CB68" s="244"/>
      <c r="CC68" s="244"/>
      <c r="CD68" s="244"/>
      <c r="CE68" s="244"/>
      <c r="CG68" s="302">
        <v>0.375</v>
      </c>
      <c r="CH68" s="302">
        <v>0.6</v>
      </c>
      <c r="CI68" s="302">
        <v>0.9</v>
      </c>
      <c r="CJ68" s="302">
        <v>1.2</v>
      </c>
      <c r="CK68" s="302">
        <v>2.1</v>
      </c>
      <c r="CL68" s="302">
        <v>4.5</v>
      </c>
      <c r="CN68" s="37">
        <v>2</v>
      </c>
      <c r="CO68" s="37">
        <v>2</v>
      </c>
      <c r="CP68" s="37">
        <v>2</v>
      </c>
      <c r="CQ68" s="37">
        <v>2</v>
      </c>
      <c r="CR68" s="37">
        <v>2</v>
      </c>
      <c r="CS68" s="37">
        <v>4</v>
      </c>
      <c r="CU68" s="592">
        <v>1</v>
      </c>
      <c r="CV68" s="592">
        <v>1.5</v>
      </c>
      <c r="CW68" s="592">
        <v>2</v>
      </c>
      <c r="CX68" s="592">
        <v>3</v>
      </c>
      <c r="CY68" s="592">
        <v>5</v>
      </c>
      <c r="CZ68" s="592">
        <v>8</v>
      </c>
      <c r="DB68" s="345">
        <v>2</v>
      </c>
      <c r="DC68" s="345">
        <v>2</v>
      </c>
      <c r="DD68" s="345">
        <v>4</v>
      </c>
      <c r="DE68" s="345">
        <v>6</v>
      </c>
      <c r="DF68" s="345">
        <v>8</v>
      </c>
      <c r="DG68" s="345">
        <v>10</v>
      </c>
      <c r="DI68" s="37">
        <v>1.5</v>
      </c>
      <c r="DJ68" s="37">
        <v>2.25</v>
      </c>
      <c r="DK68" s="37">
        <v>3</v>
      </c>
      <c r="DL68" s="37">
        <v>4.5</v>
      </c>
      <c r="DM68" s="37">
        <v>6.75</v>
      </c>
      <c r="DN68" s="37">
        <v>10.125</v>
      </c>
      <c r="DP68" s="400">
        <v>0.5</v>
      </c>
      <c r="DQ68" s="400">
        <v>0.75</v>
      </c>
      <c r="DR68" s="400">
        <v>1.25</v>
      </c>
      <c r="DS68" s="400">
        <v>3</v>
      </c>
      <c r="DT68" s="400">
        <v>5</v>
      </c>
      <c r="DU68" s="400">
        <v>10</v>
      </c>
      <c r="DW68" s="422">
        <v>1</v>
      </c>
      <c r="DX68" s="422">
        <v>2</v>
      </c>
      <c r="DY68" s="422">
        <v>2</v>
      </c>
      <c r="DZ68" s="422">
        <v>4</v>
      </c>
      <c r="EA68" s="422">
        <v>6</v>
      </c>
      <c r="EB68" s="422">
        <v>8</v>
      </c>
      <c r="ED68" s="462">
        <v>0.5</v>
      </c>
      <c r="EE68" s="462">
        <v>0.8</v>
      </c>
      <c r="EF68" s="462">
        <v>1</v>
      </c>
      <c r="EG68" s="462">
        <v>1</v>
      </c>
      <c r="EH68" s="462">
        <v>2</v>
      </c>
      <c r="EI68" s="462">
        <v>5</v>
      </c>
      <c r="EK68" s="598">
        <v>0.15</v>
      </c>
      <c r="EL68" s="598">
        <v>0.2</v>
      </c>
      <c r="EM68" s="598">
        <v>0.5</v>
      </c>
      <c r="EN68" s="598">
        <v>0.6</v>
      </c>
      <c r="EO68" s="598">
        <v>1</v>
      </c>
      <c r="EP68" s="598">
        <v>1.5</v>
      </c>
      <c r="ER68" s="508">
        <v>2.1000000000000005</v>
      </c>
      <c r="ES68" s="508">
        <v>3.1499999999999995</v>
      </c>
      <c r="ET68" s="508">
        <v>6.2999999999999989</v>
      </c>
      <c r="EU68" s="508">
        <v>8.4000000000000021</v>
      </c>
      <c r="EV68" s="508">
        <v>10.5</v>
      </c>
      <c r="EW68" s="508">
        <v>12.599999999999998</v>
      </c>
      <c r="EY68" s="525">
        <v>1</v>
      </c>
      <c r="EZ68" s="526">
        <v>1</v>
      </c>
      <c r="FA68" s="526">
        <v>1</v>
      </c>
      <c r="FB68" s="526">
        <v>2</v>
      </c>
      <c r="FC68" s="526">
        <v>4</v>
      </c>
      <c r="FD68" s="526">
        <v>6</v>
      </c>
      <c r="FF68" s="56"/>
      <c r="FG68" s="56"/>
      <c r="FH68" s="56"/>
      <c r="FI68" s="56"/>
      <c r="FJ68" s="56"/>
      <c r="FK68" s="56"/>
      <c r="FM68" s="56"/>
      <c r="FN68" s="56"/>
      <c r="FO68" s="56"/>
      <c r="FP68" s="56"/>
      <c r="FQ68" s="56"/>
      <c r="FR68" s="56"/>
    </row>
    <row r="69" spans="1:174" x14ac:dyDescent="0.3">
      <c r="A69" s="637"/>
      <c r="B69" s="3"/>
      <c r="C69" s="3"/>
      <c r="D69" s="3">
        <v>1</v>
      </c>
      <c r="E69" s="3"/>
      <c r="F69" s="3"/>
      <c r="H69" s="26">
        <f t="shared" si="41"/>
        <v>1</v>
      </c>
      <c r="I69" s="26">
        <f t="shared" si="42"/>
        <v>1</v>
      </c>
      <c r="J69" s="26">
        <f t="shared" si="43"/>
        <v>2</v>
      </c>
      <c r="K69" s="26">
        <f t="shared" si="44"/>
        <v>3</v>
      </c>
      <c r="L69" s="26">
        <f t="shared" si="45"/>
        <v>5</v>
      </c>
      <c r="M69" s="26">
        <f t="shared" si="46"/>
        <v>6</v>
      </c>
      <c r="O69" s="59">
        <v>0.4</v>
      </c>
      <c r="P69" s="59">
        <v>1</v>
      </c>
      <c r="Q69" s="59">
        <v>1.5</v>
      </c>
      <c r="R69" s="59">
        <v>2.5</v>
      </c>
      <c r="S69" s="59">
        <v>5</v>
      </c>
      <c r="T69" s="59">
        <v>8</v>
      </c>
      <c r="V69" s="159">
        <v>0.1875</v>
      </c>
      <c r="W69" s="159">
        <v>0.375</v>
      </c>
      <c r="X69" s="159">
        <v>0.75</v>
      </c>
      <c r="Y69" s="159">
        <v>0.9375</v>
      </c>
      <c r="Z69" s="159">
        <v>1.125</v>
      </c>
      <c r="AA69" s="159">
        <v>1.5</v>
      </c>
      <c r="AC69" s="38">
        <v>4</v>
      </c>
      <c r="AD69" s="38">
        <v>4</v>
      </c>
      <c r="AE69" s="38">
        <v>4</v>
      </c>
      <c r="AF69" s="38">
        <v>5</v>
      </c>
      <c r="AG69" s="38">
        <v>5</v>
      </c>
      <c r="AH69" s="38">
        <v>6</v>
      </c>
      <c r="AJ69" s="38">
        <v>1</v>
      </c>
      <c r="AK69" s="38">
        <v>3</v>
      </c>
      <c r="AL69" s="38">
        <v>4</v>
      </c>
      <c r="AM69" s="38">
        <v>7</v>
      </c>
      <c r="AN69" s="38">
        <v>15</v>
      </c>
      <c r="AO69" s="38">
        <v>30</v>
      </c>
      <c r="AQ69" s="37">
        <v>1.5</v>
      </c>
      <c r="AR69" s="37">
        <v>2</v>
      </c>
      <c r="AS69" s="37">
        <v>2.5</v>
      </c>
      <c r="AT69" s="37">
        <v>2.5</v>
      </c>
      <c r="AU69" s="37">
        <v>5</v>
      </c>
      <c r="AV69" s="37">
        <v>10</v>
      </c>
      <c r="AX69" s="38"/>
      <c r="AY69" s="38"/>
      <c r="AZ69" s="38"/>
      <c r="BA69" s="38"/>
      <c r="BB69" s="38"/>
      <c r="BC69" s="38"/>
      <c r="BE69" s="57"/>
      <c r="BF69" s="57"/>
      <c r="BG69" s="57"/>
      <c r="BH69" s="57"/>
      <c r="BI69" s="57"/>
      <c r="BJ69" s="68"/>
      <c r="BL69" s="151">
        <v>1</v>
      </c>
      <c r="BM69" s="151">
        <v>1</v>
      </c>
      <c r="BN69" s="151">
        <v>2</v>
      </c>
      <c r="BO69" s="151">
        <v>3</v>
      </c>
      <c r="BP69" s="151">
        <v>3</v>
      </c>
      <c r="BQ69" s="151">
        <v>5</v>
      </c>
      <c r="BS69" s="223">
        <v>1</v>
      </c>
      <c r="BT69" s="223">
        <v>2</v>
      </c>
      <c r="BU69" s="223">
        <v>3</v>
      </c>
      <c r="BV69" s="223">
        <v>6</v>
      </c>
      <c r="BW69" s="223">
        <v>12</v>
      </c>
      <c r="BX69" s="223">
        <v>20</v>
      </c>
      <c r="BZ69" s="245">
        <v>0.1</v>
      </c>
      <c r="CA69" s="245">
        <v>0.1</v>
      </c>
      <c r="CB69" s="245">
        <v>0.15</v>
      </c>
      <c r="CC69" s="245">
        <v>0.2</v>
      </c>
      <c r="CD69" s="245">
        <v>0.4</v>
      </c>
      <c r="CE69" s="245">
        <v>0.8</v>
      </c>
      <c r="CG69" s="303">
        <v>0.375</v>
      </c>
      <c r="CH69" s="303">
        <v>0.6</v>
      </c>
      <c r="CI69" s="303">
        <v>0.9</v>
      </c>
      <c r="CJ69" s="303">
        <v>1.2</v>
      </c>
      <c r="CK69" s="303">
        <v>2.4</v>
      </c>
      <c r="CL69" s="303">
        <v>5.4</v>
      </c>
      <c r="CN69" s="38">
        <v>2</v>
      </c>
      <c r="CO69" s="38">
        <v>2</v>
      </c>
      <c r="CP69" s="38">
        <v>2</v>
      </c>
      <c r="CQ69" s="38">
        <v>2</v>
      </c>
      <c r="CR69" s="38">
        <v>2</v>
      </c>
      <c r="CS69" s="38">
        <v>4</v>
      </c>
      <c r="CU69" s="593">
        <v>1</v>
      </c>
      <c r="CV69" s="593">
        <v>1.5</v>
      </c>
      <c r="CW69" s="593">
        <v>2</v>
      </c>
      <c r="CX69" s="593">
        <v>3</v>
      </c>
      <c r="CY69" s="593">
        <v>5</v>
      </c>
      <c r="CZ69" s="593">
        <v>8</v>
      </c>
      <c r="DB69" s="346">
        <v>2</v>
      </c>
      <c r="DC69" s="346">
        <v>2</v>
      </c>
      <c r="DD69" s="346">
        <v>4</v>
      </c>
      <c r="DE69" s="346">
        <v>6</v>
      </c>
      <c r="DF69" s="346">
        <v>8</v>
      </c>
      <c r="DG69" s="346">
        <v>10</v>
      </c>
      <c r="DI69" s="38">
        <v>1.25</v>
      </c>
      <c r="DJ69" s="38">
        <v>1.875</v>
      </c>
      <c r="DK69" s="38">
        <v>2.5</v>
      </c>
      <c r="DL69" s="38">
        <v>3.75</v>
      </c>
      <c r="DM69" s="38">
        <v>5.625</v>
      </c>
      <c r="DN69" s="38">
        <v>8.4375</v>
      </c>
      <c r="DP69" s="401">
        <v>0.5</v>
      </c>
      <c r="DQ69" s="401">
        <v>0.75</v>
      </c>
      <c r="DR69" s="401">
        <v>1.25</v>
      </c>
      <c r="DS69" s="401">
        <v>3</v>
      </c>
      <c r="DT69" s="401">
        <v>5</v>
      </c>
      <c r="DU69" s="401">
        <v>10</v>
      </c>
      <c r="DW69" s="423">
        <v>1</v>
      </c>
      <c r="DX69" s="423">
        <v>1</v>
      </c>
      <c r="DY69" s="423">
        <v>2</v>
      </c>
      <c r="DZ69" s="423">
        <v>3</v>
      </c>
      <c r="EA69" s="423">
        <v>4</v>
      </c>
      <c r="EB69" s="423">
        <v>5</v>
      </c>
      <c r="ED69" s="463">
        <v>0.5</v>
      </c>
      <c r="EE69" s="463">
        <v>0.8</v>
      </c>
      <c r="EF69" s="463">
        <v>1</v>
      </c>
      <c r="EG69" s="463">
        <v>1</v>
      </c>
      <c r="EH69" s="463">
        <v>2</v>
      </c>
      <c r="EI69" s="463">
        <v>5</v>
      </c>
      <c r="EK69" s="598">
        <v>0.22499999999999998</v>
      </c>
      <c r="EL69" s="598">
        <v>0.30000000000000004</v>
      </c>
      <c r="EM69" s="598">
        <v>0.75</v>
      </c>
      <c r="EN69" s="598">
        <v>0.89999999999999991</v>
      </c>
      <c r="EO69" s="598">
        <v>1.5</v>
      </c>
      <c r="EP69" s="598">
        <v>1.7999999999999998</v>
      </c>
      <c r="ER69" s="509">
        <v>2.1000000000000005</v>
      </c>
      <c r="ES69" s="509">
        <v>3.1499999999999995</v>
      </c>
      <c r="ET69" s="509">
        <v>6.2999999999999989</v>
      </c>
      <c r="EU69" s="509">
        <v>8.4000000000000021</v>
      </c>
      <c r="EV69" s="509">
        <v>10.5</v>
      </c>
      <c r="EW69" s="509">
        <v>12.599999999999998</v>
      </c>
      <c r="EY69" s="526">
        <v>1</v>
      </c>
      <c r="EZ69" s="525">
        <v>1</v>
      </c>
      <c r="FA69" s="525">
        <v>1</v>
      </c>
      <c r="FB69" s="525">
        <v>2</v>
      </c>
      <c r="FC69" s="525">
        <v>4</v>
      </c>
      <c r="FD69" s="525">
        <v>6</v>
      </c>
      <c r="FF69" s="57"/>
      <c r="FG69" s="57"/>
      <c r="FH69" s="57"/>
      <c r="FI69" s="57"/>
      <c r="FJ69" s="57"/>
      <c r="FK69" s="57"/>
      <c r="FM69" s="57"/>
      <c r="FN69" s="57"/>
      <c r="FO69" s="57"/>
      <c r="FP69" s="57"/>
      <c r="FQ69" s="57"/>
      <c r="FR69" s="57"/>
    </row>
    <row r="70" spans="1:174" x14ac:dyDescent="0.3">
      <c r="A70" s="637"/>
      <c r="B70" s="2"/>
      <c r="C70" s="2"/>
      <c r="D70" s="2"/>
      <c r="E70" s="2">
        <v>1</v>
      </c>
      <c r="F70" s="2"/>
      <c r="H70" s="25">
        <f t="shared" si="41"/>
        <v>1</v>
      </c>
      <c r="I70" s="25">
        <f t="shared" si="42"/>
        <v>1</v>
      </c>
      <c r="J70" s="25">
        <f t="shared" si="43"/>
        <v>2</v>
      </c>
      <c r="K70" s="25">
        <f t="shared" si="44"/>
        <v>3</v>
      </c>
      <c r="L70" s="25">
        <f t="shared" si="45"/>
        <v>5</v>
      </c>
      <c r="M70" s="25">
        <f t="shared" si="46"/>
        <v>8</v>
      </c>
      <c r="O70" s="58">
        <v>0.4</v>
      </c>
      <c r="P70" s="58">
        <v>1</v>
      </c>
      <c r="Q70" s="58">
        <v>1.5</v>
      </c>
      <c r="R70" s="58">
        <v>2.5</v>
      </c>
      <c r="S70" s="58">
        <v>5</v>
      </c>
      <c r="T70" s="58">
        <v>8</v>
      </c>
      <c r="V70" s="158">
        <v>0.234375</v>
      </c>
      <c r="W70" s="158">
        <v>0.46875</v>
      </c>
      <c r="X70" s="158">
        <v>0.9375</v>
      </c>
      <c r="Y70" s="158">
        <v>1.171875</v>
      </c>
      <c r="Z70" s="158">
        <v>1.40625</v>
      </c>
      <c r="AA70" s="158">
        <v>1.875</v>
      </c>
      <c r="AC70" s="37">
        <v>6</v>
      </c>
      <c r="AD70" s="37">
        <v>6</v>
      </c>
      <c r="AE70" s="37">
        <v>6</v>
      </c>
      <c r="AF70" s="37">
        <v>7</v>
      </c>
      <c r="AG70" s="37">
        <v>7</v>
      </c>
      <c r="AH70" s="37">
        <v>8</v>
      </c>
      <c r="AJ70" s="37">
        <v>2</v>
      </c>
      <c r="AK70" s="37">
        <v>4</v>
      </c>
      <c r="AL70" s="37">
        <v>5</v>
      </c>
      <c r="AM70" s="37">
        <v>8</v>
      </c>
      <c r="AN70" s="37">
        <v>15</v>
      </c>
      <c r="AO70" s="37">
        <v>30</v>
      </c>
      <c r="AQ70" s="38">
        <v>1.5</v>
      </c>
      <c r="AR70" s="38">
        <v>2</v>
      </c>
      <c r="AS70" s="38">
        <v>2.5</v>
      </c>
      <c r="AT70" s="38">
        <v>2.5</v>
      </c>
      <c r="AU70" s="38">
        <v>5</v>
      </c>
      <c r="AV70" s="38">
        <v>10</v>
      </c>
      <c r="AX70" s="37"/>
      <c r="AY70" s="37"/>
      <c r="AZ70" s="37"/>
      <c r="BA70" s="37"/>
      <c r="BB70" s="37"/>
      <c r="BC70" s="37"/>
      <c r="BE70" s="56"/>
      <c r="BF70" s="56"/>
      <c r="BG70" s="56"/>
      <c r="BH70" s="56"/>
      <c r="BI70" s="56"/>
      <c r="BJ70" s="67"/>
      <c r="BL70" s="151">
        <v>1</v>
      </c>
      <c r="BM70" s="151">
        <v>1</v>
      </c>
      <c r="BN70" s="151">
        <v>2</v>
      </c>
      <c r="BO70" s="151">
        <v>3</v>
      </c>
      <c r="BP70" s="151">
        <v>3</v>
      </c>
      <c r="BQ70" s="151">
        <v>5</v>
      </c>
      <c r="BS70" s="222">
        <v>1</v>
      </c>
      <c r="BT70" s="222">
        <v>2</v>
      </c>
      <c r="BU70" s="222">
        <v>3</v>
      </c>
      <c r="BV70" s="222">
        <v>6</v>
      </c>
      <c r="BW70" s="222">
        <v>12</v>
      </c>
      <c r="BX70" s="222">
        <v>20</v>
      </c>
      <c r="BZ70" s="244">
        <v>0.1</v>
      </c>
      <c r="CA70" s="244">
        <v>0.1</v>
      </c>
      <c r="CB70" s="244">
        <v>0.15</v>
      </c>
      <c r="CC70" s="244">
        <v>0.2</v>
      </c>
      <c r="CD70" s="244">
        <v>0.4</v>
      </c>
      <c r="CE70" s="244">
        <v>0.8</v>
      </c>
      <c r="CG70" s="302">
        <v>0.52500000000000002</v>
      </c>
      <c r="CH70" s="302">
        <v>0.75</v>
      </c>
      <c r="CI70" s="302">
        <v>1.125</v>
      </c>
      <c r="CJ70" s="302">
        <v>1.5</v>
      </c>
      <c r="CK70" s="302">
        <v>2.7</v>
      </c>
      <c r="CL70" s="302">
        <v>5.4</v>
      </c>
      <c r="CN70" s="37">
        <v>2</v>
      </c>
      <c r="CO70" s="37">
        <v>2</v>
      </c>
      <c r="CP70" s="37">
        <v>2</v>
      </c>
      <c r="CQ70" s="37">
        <v>3</v>
      </c>
      <c r="CR70" s="37">
        <v>3</v>
      </c>
      <c r="CS70" s="37">
        <v>4</v>
      </c>
      <c r="CU70" s="592">
        <v>1</v>
      </c>
      <c r="CV70" s="592">
        <v>1.5</v>
      </c>
      <c r="CW70" s="592">
        <v>2</v>
      </c>
      <c r="CX70" s="592">
        <v>3</v>
      </c>
      <c r="CY70" s="592">
        <v>5</v>
      </c>
      <c r="CZ70" s="592">
        <v>8</v>
      </c>
      <c r="DB70" s="345">
        <v>2</v>
      </c>
      <c r="DC70" s="345">
        <v>2</v>
      </c>
      <c r="DD70" s="345">
        <v>4</v>
      </c>
      <c r="DE70" s="345">
        <v>6</v>
      </c>
      <c r="DF70" s="345">
        <v>8</v>
      </c>
      <c r="DG70" s="345">
        <v>10</v>
      </c>
      <c r="DI70" s="37">
        <v>1.25</v>
      </c>
      <c r="DJ70" s="37">
        <v>1.875</v>
      </c>
      <c r="DK70" s="37">
        <v>2.5</v>
      </c>
      <c r="DL70" s="37">
        <v>3.75</v>
      </c>
      <c r="DM70" s="37">
        <v>5.625</v>
      </c>
      <c r="DN70" s="37">
        <v>8.4375</v>
      </c>
      <c r="DP70" s="400">
        <v>0.5</v>
      </c>
      <c r="DQ70" s="400">
        <v>0.75</v>
      </c>
      <c r="DR70" s="400">
        <v>1.25</v>
      </c>
      <c r="DS70" s="400">
        <v>3</v>
      </c>
      <c r="DT70" s="400">
        <v>5</v>
      </c>
      <c r="DU70" s="400">
        <v>10</v>
      </c>
      <c r="DW70" s="422">
        <v>1</v>
      </c>
      <c r="DX70" s="422">
        <v>1</v>
      </c>
      <c r="DY70" s="422">
        <v>2</v>
      </c>
      <c r="DZ70" s="422">
        <v>3</v>
      </c>
      <c r="EA70" s="422">
        <v>4</v>
      </c>
      <c r="EB70" s="422">
        <v>5</v>
      </c>
      <c r="ED70" s="462">
        <v>0.5</v>
      </c>
      <c r="EE70" s="462">
        <v>0.8</v>
      </c>
      <c r="EF70" s="462">
        <v>1</v>
      </c>
      <c r="EG70" s="462">
        <v>1</v>
      </c>
      <c r="EH70" s="462">
        <v>2</v>
      </c>
      <c r="EI70" s="462">
        <v>5</v>
      </c>
      <c r="EK70" s="598">
        <v>0.22499999999999998</v>
      </c>
      <c r="EL70" s="598">
        <v>0.30000000000000004</v>
      </c>
      <c r="EM70" s="598">
        <v>0.75</v>
      </c>
      <c r="EN70" s="598">
        <v>0.89999999999999991</v>
      </c>
      <c r="EO70" s="598">
        <v>1.2000000000000002</v>
      </c>
      <c r="EP70" s="598">
        <v>1.7999999999999998</v>
      </c>
      <c r="ER70" s="508">
        <v>2.1000000000000005</v>
      </c>
      <c r="ES70" s="508">
        <v>3.1499999999999995</v>
      </c>
      <c r="ET70" s="508">
        <v>6.2999999999999989</v>
      </c>
      <c r="EU70" s="508">
        <v>8.4000000000000021</v>
      </c>
      <c r="EV70" s="508">
        <v>10.5</v>
      </c>
      <c r="EW70" s="508">
        <v>16.800000000000004</v>
      </c>
      <c r="EY70" s="525">
        <v>1</v>
      </c>
      <c r="EZ70" s="526">
        <v>1</v>
      </c>
      <c r="FA70" s="526">
        <v>1</v>
      </c>
      <c r="FB70" s="526">
        <v>2</v>
      </c>
      <c r="FC70" s="526">
        <v>4</v>
      </c>
      <c r="FD70" s="526">
        <v>6</v>
      </c>
      <c r="FF70" s="56"/>
      <c r="FG70" s="56"/>
      <c r="FH70" s="56"/>
      <c r="FI70" s="56"/>
      <c r="FJ70" s="56"/>
      <c r="FK70" s="56"/>
      <c r="FM70" s="56"/>
      <c r="FN70" s="56"/>
      <c r="FO70" s="56"/>
      <c r="FP70" s="56"/>
      <c r="FQ70" s="56"/>
      <c r="FR70" s="56"/>
    </row>
    <row r="71" spans="1:174" x14ac:dyDescent="0.3">
      <c r="A71" s="640"/>
      <c r="B71" s="3"/>
      <c r="C71" s="3"/>
      <c r="D71" s="3"/>
      <c r="E71" s="3"/>
      <c r="F71" s="3">
        <v>1</v>
      </c>
      <c r="H71" s="26">
        <f t="shared" si="41"/>
        <v>1</v>
      </c>
      <c r="I71" s="26">
        <f t="shared" si="42"/>
        <v>1.5</v>
      </c>
      <c r="J71" s="26">
        <f t="shared" si="43"/>
        <v>2</v>
      </c>
      <c r="K71" s="26">
        <f t="shared" si="44"/>
        <v>3</v>
      </c>
      <c r="L71" s="26">
        <f t="shared" si="45"/>
        <v>5</v>
      </c>
      <c r="M71" s="26">
        <f t="shared" si="46"/>
        <v>8</v>
      </c>
      <c r="O71" s="59">
        <v>0.6</v>
      </c>
      <c r="P71" s="59">
        <v>1.5</v>
      </c>
      <c r="Q71" s="59">
        <v>2.5</v>
      </c>
      <c r="R71" s="59">
        <v>4</v>
      </c>
      <c r="S71" s="59">
        <v>7</v>
      </c>
      <c r="T71" s="59">
        <v>10</v>
      </c>
      <c r="V71" s="159">
        <v>0.28125</v>
      </c>
      <c r="W71" s="159">
        <v>0.5625</v>
      </c>
      <c r="X71" s="159">
        <v>1.125</v>
      </c>
      <c r="Y71" s="159">
        <v>1.40625</v>
      </c>
      <c r="Z71" s="159">
        <v>1.6875</v>
      </c>
      <c r="AA71" s="159">
        <v>2.25</v>
      </c>
      <c r="AC71" s="38">
        <v>7</v>
      </c>
      <c r="AD71" s="38">
        <v>7</v>
      </c>
      <c r="AE71" s="38">
        <v>7</v>
      </c>
      <c r="AF71" s="38">
        <v>8</v>
      </c>
      <c r="AG71" s="38">
        <v>8</v>
      </c>
      <c r="AH71" s="38">
        <v>9</v>
      </c>
      <c r="AJ71" s="38">
        <v>2</v>
      </c>
      <c r="AK71" s="38">
        <v>4</v>
      </c>
      <c r="AL71" s="38">
        <v>6</v>
      </c>
      <c r="AM71" s="38">
        <v>12</v>
      </c>
      <c r="AN71" s="38">
        <v>21</v>
      </c>
      <c r="AO71" s="38">
        <v>39</v>
      </c>
      <c r="AQ71" s="37">
        <v>1.5</v>
      </c>
      <c r="AR71" s="37">
        <v>2</v>
      </c>
      <c r="AS71" s="37">
        <v>2.5</v>
      </c>
      <c r="AT71" s="37">
        <v>2.5</v>
      </c>
      <c r="AU71" s="37">
        <v>5</v>
      </c>
      <c r="AV71" s="37">
        <v>10</v>
      </c>
      <c r="AX71" s="38"/>
      <c r="AY71" s="38"/>
      <c r="AZ71" s="38"/>
      <c r="BA71" s="38"/>
      <c r="BB71" s="38"/>
      <c r="BC71" s="38"/>
      <c r="BE71" s="57"/>
      <c r="BF71" s="57"/>
      <c r="BG71" s="57"/>
      <c r="BH71" s="57"/>
      <c r="BI71" s="57"/>
      <c r="BJ71" s="68"/>
      <c r="BL71" s="151">
        <v>1</v>
      </c>
      <c r="BM71" s="151">
        <v>1</v>
      </c>
      <c r="BN71" s="151">
        <v>2</v>
      </c>
      <c r="BO71" s="151">
        <v>3</v>
      </c>
      <c r="BP71" s="151">
        <v>3</v>
      </c>
      <c r="BQ71" s="151">
        <v>5</v>
      </c>
      <c r="BS71" s="223">
        <v>1</v>
      </c>
      <c r="BT71" s="223">
        <v>4</v>
      </c>
      <c r="BU71" s="223">
        <v>6</v>
      </c>
      <c r="BV71" s="223">
        <v>6</v>
      </c>
      <c r="BW71" s="223">
        <v>12</v>
      </c>
      <c r="BX71" s="223">
        <v>20</v>
      </c>
      <c r="BZ71" s="245">
        <v>0.15</v>
      </c>
      <c r="CA71" s="245">
        <v>0.15</v>
      </c>
      <c r="CB71" s="245">
        <v>0.2</v>
      </c>
      <c r="CC71" s="245">
        <v>0.25</v>
      </c>
      <c r="CD71" s="245">
        <v>0.5</v>
      </c>
      <c r="CE71" s="245">
        <v>1</v>
      </c>
      <c r="CG71" s="303">
        <v>0.52500000000000002</v>
      </c>
      <c r="CH71" s="303">
        <v>0.9</v>
      </c>
      <c r="CI71" s="303">
        <v>1.35</v>
      </c>
      <c r="CJ71" s="303">
        <v>1.8</v>
      </c>
      <c r="CK71" s="303">
        <v>3</v>
      </c>
      <c r="CL71" s="303">
        <v>6</v>
      </c>
      <c r="CN71" s="38">
        <v>2</v>
      </c>
      <c r="CO71" s="38">
        <v>2</v>
      </c>
      <c r="CP71" s="38">
        <v>3</v>
      </c>
      <c r="CQ71" s="38">
        <v>4</v>
      </c>
      <c r="CR71" s="38">
        <v>5</v>
      </c>
      <c r="CS71" s="38">
        <v>5</v>
      </c>
      <c r="CU71" s="593">
        <v>1</v>
      </c>
      <c r="CV71" s="593">
        <v>1.5</v>
      </c>
      <c r="CW71" s="593">
        <v>2</v>
      </c>
      <c r="CX71" s="593">
        <v>3</v>
      </c>
      <c r="CY71" s="593">
        <v>5</v>
      </c>
      <c r="CZ71" s="593">
        <v>8</v>
      </c>
      <c r="DB71" s="346">
        <v>2</v>
      </c>
      <c r="DC71" s="346">
        <v>2</v>
      </c>
      <c r="DD71" s="346">
        <v>4</v>
      </c>
      <c r="DE71" s="346">
        <v>6</v>
      </c>
      <c r="DF71" s="346">
        <v>8</v>
      </c>
      <c r="DG71" s="346">
        <v>10</v>
      </c>
      <c r="DI71" s="38">
        <v>1.25</v>
      </c>
      <c r="DJ71" s="38">
        <v>1.875</v>
      </c>
      <c r="DK71" s="38">
        <v>2.5</v>
      </c>
      <c r="DL71" s="38">
        <v>3.75</v>
      </c>
      <c r="DM71" s="38">
        <v>5.625</v>
      </c>
      <c r="DN71" s="38">
        <v>8.4375</v>
      </c>
      <c r="DP71" s="401">
        <v>0.5</v>
      </c>
      <c r="DQ71" s="401">
        <v>0.75</v>
      </c>
      <c r="DR71" s="401">
        <v>1.25</v>
      </c>
      <c r="DS71" s="401">
        <v>3</v>
      </c>
      <c r="DT71" s="401">
        <v>5</v>
      </c>
      <c r="DU71" s="401">
        <v>10</v>
      </c>
      <c r="DW71" s="423">
        <v>1</v>
      </c>
      <c r="DX71" s="423">
        <v>1</v>
      </c>
      <c r="DY71" s="423">
        <v>2</v>
      </c>
      <c r="DZ71" s="423">
        <v>3</v>
      </c>
      <c r="EA71" s="423">
        <v>4</v>
      </c>
      <c r="EB71" s="423">
        <v>5</v>
      </c>
      <c r="ED71" s="463">
        <v>0.5</v>
      </c>
      <c r="EE71" s="463">
        <v>0.8</v>
      </c>
      <c r="EF71" s="463">
        <v>1</v>
      </c>
      <c r="EG71" s="463">
        <v>1</v>
      </c>
      <c r="EH71" s="463">
        <v>2</v>
      </c>
      <c r="EI71" s="463">
        <v>5</v>
      </c>
      <c r="EK71" s="598">
        <v>0.3</v>
      </c>
      <c r="EL71" s="598">
        <v>0.4</v>
      </c>
      <c r="EM71" s="598">
        <v>1</v>
      </c>
      <c r="EN71" s="598">
        <v>1.2</v>
      </c>
      <c r="EO71" s="598">
        <v>2.4</v>
      </c>
      <c r="EP71" s="598">
        <v>2.8</v>
      </c>
      <c r="ER71" s="509">
        <v>2.1000000000000005</v>
      </c>
      <c r="ES71" s="509">
        <v>4.2000000000000011</v>
      </c>
      <c r="ET71" s="509">
        <v>8.4000000000000021</v>
      </c>
      <c r="EU71" s="509">
        <v>10.5</v>
      </c>
      <c r="EV71" s="509">
        <v>12.599999999999998</v>
      </c>
      <c r="EW71" s="509">
        <v>21</v>
      </c>
      <c r="EY71" s="526">
        <v>1</v>
      </c>
      <c r="EZ71" s="525">
        <v>1</v>
      </c>
      <c r="FA71" s="525">
        <v>1</v>
      </c>
      <c r="FB71" s="525">
        <v>2</v>
      </c>
      <c r="FC71" s="525">
        <v>4</v>
      </c>
      <c r="FD71" s="525">
        <v>6</v>
      </c>
      <c r="FF71" s="57"/>
      <c r="FG71" s="57"/>
      <c r="FH71" s="57"/>
      <c r="FI71" s="57"/>
      <c r="FJ71" s="57"/>
      <c r="FK71" s="57"/>
      <c r="FM71" s="57"/>
      <c r="FN71" s="57"/>
      <c r="FO71" s="57"/>
      <c r="FP71" s="57"/>
      <c r="FQ71" s="57"/>
      <c r="FR71" s="57"/>
    </row>
    <row r="72" spans="1:174" x14ac:dyDescent="0.3">
      <c r="H72" s="22"/>
      <c r="I72" s="22"/>
      <c r="J72" s="22"/>
      <c r="K72" s="22"/>
      <c r="L72" s="22"/>
      <c r="M72" s="22"/>
      <c r="O72" s="112"/>
      <c r="P72" s="112"/>
      <c r="Q72" s="112"/>
      <c r="R72" s="112"/>
      <c r="S72" s="112"/>
      <c r="T72" s="112"/>
      <c r="V72" s="157"/>
      <c r="W72" s="157"/>
      <c r="X72" s="157"/>
      <c r="Y72" s="157"/>
      <c r="Z72" s="157"/>
      <c r="AA72" s="157"/>
      <c r="AC72" s="36"/>
      <c r="AD72" s="36"/>
      <c r="AE72" s="36"/>
      <c r="AF72" s="36"/>
      <c r="AG72" s="36"/>
      <c r="AH72" s="36"/>
      <c r="AJ72" s="36"/>
      <c r="AK72" s="36"/>
      <c r="AL72" s="36"/>
      <c r="AM72" s="36"/>
      <c r="AN72" s="36"/>
      <c r="AO72" s="36"/>
      <c r="AQ72" s="36"/>
      <c r="AR72" s="36"/>
      <c r="AS72" s="36"/>
      <c r="AT72" s="36"/>
      <c r="AU72" s="36"/>
      <c r="AV72" s="36"/>
      <c r="AX72" s="36"/>
      <c r="AY72" s="36"/>
      <c r="AZ72" s="36"/>
      <c r="BA72" s="36"/>
      <c r="BB72" s="36"/>
      <c r="BC72" s="36"/>
      <c r="BE72" s="36"/>
      <c r="BF72" s="36"/>
      <c r="BG72" s="36"/>
      <c r="BH72" s="36"/>
      <c r="BI72" s="36"/>
      <c r="BJ72" s="36"/>
      <c r="BL72" s="150"/>
      <c r="BM72" s="150"/>
      <c r="BN72" s="150"/>
      <c r="BO72" s="150"/>
      <c r="BP72" s="150"/>
      <c r="BQ72" s="150"/>
      <c r="BS72" s="215"/>
      <c r="BT72" s="215"/>
      <c r="BU72" s="215"/>
      <c r="BV72" s="215"/>
      <c r="BW72" s="215"/>
      <c r="BX72" s="215"/>
      <c r="BZ72" s="241"/>
      <c r="CA72" s="241"/>
      <c r="CB72" s="241"/>
      <c r="CC72" s="241"/>
      <c r="CD72" s="241"/>
      <c r="CE72" s="241"/>
      <c r="CG72" s="301"/>
      <c r="CH72" s="301"/>
      <c r="CI72" s="301"/>
      <c r="CJ72" s="301"/>
      <c r="CK72" s="301"/>
      <c r="CL72" s="301"/>
      <c r="CN72" s="36"/>
      <c r="CO72" s="36"/>
      <c r="CP72" s="36"/>
      <c r="CQ72" s="36"/>
      <c r="CR72" s="36"/>
      <c r="CS72" s="36"/>
      <c r="CU72" s="327"/>
      <c r="CV72" s="327"/>
      <c r="CW72" s="327"/>
      <c r="CX72" s="327"/>
      <c r="CY72" s="327"/>
      <c r="CZ72" s="327"/>
      <c r="DB72" s="341"/>
      <c r="DC72" s="341"/>
      <c r="DD72" s="341"/>
      <c r="DE72" s="341"/>
      <c r="DF72" s="341"/>
      <c r="DG72" s="341"/>
      <c r="DI72" s="36"/>
      <c r="DJ72" s="36"/>
      <c r="DK72" s="36"/>
      <c r="DL72" s="36"/>
      <c r="DM72" s="36"/>
      <c r="DN72" s="36"/>
      <c r="DP72" s="396"/>
      <c r="DQ72" s="396"/>
      <c r="DR72" s="396"/>
      <c r="DS72" s="396"/>
      <c r="DT72" s="396"/>
      <c r="DU72" s="396"/>
      <c r="DW72" s="421"/>
      <c r="DX72" s="421"/>
      <c r="DY72" s="421"/>
      <c r="DZ72" s="421"/>
      <c r="EA72" s="421"/>
      <c r="EB72" s="421"/>
      <c r="ED72" s="461"/>
      <c r="EE72" s="461"/>
      <c r="EF72" s="461"/>
      <c r="EG72" s="461"/>
      <c r="EH72" s="461"/>
      <c r="EI72" s="461"/>
      <c r="EK72" s="36"/>
      <c r="EL72" s="36"/>
      <c r="EM72" s="36"/>
      <c r="EN72" s="36"/>
      <c r="EO72" s="36"/>
      <c r="EP72" s="36"/>
      <c r="ER72" s="589"/>
      <c r="ES72" s="589"/>
      <c r="ET72" s="589"/>
      <c r="EU72" s="589"/>
      <c r="EV72" s="589"/>
      <c r="EW72" s="589"/>
      <c r="EY72" s="524"/>
      <c r="EZ72" s="524"/>
      <c r="FA72" s="524"/>
      <c r="FB72" s="524"/>
      <c r="FC72" s="524"/>
      <c r="FD72" s="524"/>
      <c r="FF72" s="49"/>
      <c r="FG72" s="49"/>
      <c r="FH72" s="49"/>
      <c r="FI72" s="49"/>
      <c r="FJ72" s="49"/>
      <c r="FK72" s="49"/>
      <c r="FM72" s="49"/>
      <c r="FN72" s="49"/>
      <c r="FO72" s="49"/>
      <c r="FP72" s="49"/>
      <c r="FQ72" s="49"/>
      <c r="FR72" s="49"/>
    </row>
    <row r="73" spans="1:174" x14ac:dyDescent="0.3">
      <c r="A73" s="641" t="s">
        <v>19</v>
      </c>
      <c r="B73" s="641"/>
      <c r="C73" s="641"/>
      <c r="D73" s="641"/>
      <c r="E73" s="641"/>
      <c r="F73" s="641"/>
      <c r="H73" s="629" t="s">
        <v>28</v>
      </c>
      <c r="I73" s="629"/>
      <c r="J73" s="629"/>
      <c r="K73" s="629"/>
      <c r="L73" s="629"/>
      <c r="M73" s="629"/>
      <c r="O73" s="635" t="s">
        <v>28</v>
      </c>
      <c r="P73" s="635"/>
      <c r="Q73" s="635"/>
      <c r="R73" s="635"/>
      <c r="S73" s="635"/>
      <c r="T73" s="635"/>
      <c r="V73" s="629" t="s">
        <v>28</v>
      </c>
      <c r="W73" s="629"/>
      <c r="X73" s="629"/>
      <c r="Y73" s="629"/>
      <c r="Z73" s="629"/>
      <c r="AA73" s="629"/>
      <c r="AC73" s="629" t="s">
        <v>114</v>
      </c>
      <c r="AD73" s="629"/>
      <c r="AE73" s="629"/>
      <c r="AF73" s="629"/>
      <c r="AG73" s="629"/>
      <c r="AH73" s="629"/>
      <c r="AJ73" s="629" t="s">
        <v>28</v>
      </c>
      <c r="AK73" s="629"/>
      <c r="AL73" s="629"/>
      <c r="AM73" s="629"/>
      <c r="AN73" s="629"/>
      <c r="AO73" s="629"/>
      <c r="AQ73" s="629" t="s">
        <v>28</v>
      </c>
      <c r="AR73" s="629"/>
      <c r="AS73" s="629"/>
      <c r="AT73" s="629"/>
      <c r="AU73" s="629"/>
      <c r="AV73" s="629"/>
      <c r="AX73" s="629"/>
      <c r="AY73" s="629"/>
      <c r="AZ73" s="629"/>
      <c r="BA73" s="629"/>
      <c r="BB73" s="629"/>
      <c r="BC73" s="629"/>
      <c r="BE73" s="629"/>
      <c r="BF73" s="629"/>
      <c r="BG73" s="629"/>
      <c r="BH73" s="629"/>
      <c r="BI73" s="629"/>
      <c r="BJ73" s="629"/>
      <c r="BL73" s="629" t="s">
        <v>28</v>
      </c>
      <c r="BM73" s="629"/>
      <c r="BN73" s="629"/>
      <c r="BO73" s="629"/>
      <c r="BP73" s="629"/>
      <c r="BQ73" s="629"/>
      <c r="BS73" s="629" t="s">
        <v>28</v>
      </c>
      <c r="BT73" s="629"/>
      <c r="BU73" s="629"/>
      <c r="BV73" s="629"/>
      <c r="BW73" s="629"/>
      <c r="BX73" s="629"/>
      <c r="BZ73" s="629" t="s">
        <v>28</v>
      </c>
      <c r="CA73" s="629"/>
      <c r="CB73" s="629"/>
      <c r="CC73" s="629"/>
      <c r="CD73" s="629"/>
      <c r="CE73" s="629"/>
      <c r="CG73" s="629" t="s">
        <v>28</v>
      </c>
      <c r="CH73" s="629"/>
      <c r="CI73" s="629"/>
      <c r="CJ73" s="629"/>
      <c r="CK73" s="629"/>
      <c r="CL73" s="629"/>
      <c r="CN73" s="629" t="s">
        <v>28</v>
      </c>
      <c r="CO73" s="629"/>
      <c r="CP73" s="629"/>
      <c r="CQ73" s="629"/>
      <c r="CR73" s="629"/>
      <c r="CS73" s="629"/>
      <c r="CU73" s="629" t="s">
        <v>28</v>
      </c>
      <c r="CV73" s="629"/>
      <c r="CW73" s="629"/>
      <c r="CX73" s="629"/>
      <c r="CY73" s="629"/>
      <c r="CZ73" s="629"/>
      <c r="DB73" s="630" t="s">
        <v>28</v>
      </c>
      <c r="DC73" s="631"/>
      <c r="DD73" s="631"/>
      <c r="DE73" s="631"/>
      <c r="DF73" s="631"/>
      <c r="DG73" s="632"/>
      <c r="DI73" s="629" t="s">
        <v>28</v>
      </c>
      <c r="DJ73" s="629"/>
      <c r="DK73" s="629"/>
      <c r="DL73" s="629"/>
      <c r="DM73" s="629"/>
      <c r="DN73" s="629"/>
      <c r="DP73" s="629" t="s">
        <v>28</v>
      </c>
      <c r="DQ73" s="629"/>
      <c r="DR73" s="629"/>
      <c r="DS73" s="629"/>
      <c r="DT73" s="629"/>
      <c r="DU73" s="629"/>
      <c r="DW73" s="629" t="s">
        <v>28</v>
      </c>
      <c r="DX73" s="629"/>
      <c r="DY73" s="629"/>
      <c r="DZ73" s="629"/>
      <c r="EA73" s="629"/>
      <c r="EB73" s="629"/>
      <c r="ED73" s="629" t="s">
        <v>28</v>
      </c>
      <c r="EE73" s="629"/>
      <c r="EF73" s="629"/>
      <c r="EG73" s="629"/>
      <c r="EH73" s="629"/>
      <c r="EI73" s="629"/>
      <c r="EK73" s="629" t="s">
        <v>28</v>
      </c>
      <c r="EL73" s="629"/>
      <c r="EM73" s="629"/>
      <c r="EN73" s="629"/>
      <c r="EO73" s="629"/>
      <c r="EP73" s="629"/>
      <c r="ER73" s="629" t="s">
        <v>28</v>
      </c>
      <c r="ES73" s="629"/>
      <c r="ET73" s="629"/>
      <c r="EU73" s="629"/>
      <c r="EV73" s="629"/>
      <c r="EW73" s="629"/>
      <c r="EY73" s="629" t="s">
        <v>28</v>
      </c>
      <c r="EZ73" s="629"/>
      <c r="FA73" s="629"/>
      <c r="FB73" s="629"/>
      <c r="FC73" s="629"/>
      <c r="FD73" s="629"/>
      <c r="FF73" s="644"/>
      <c r="FG73" s="644"/>
      <c r="FH73" s="644"/>
      <c r="FI73" s="644"/>
      <c r="FJ73" s="644"/>
      <c r="FK73" s="644"/>
      <c r="FM73" s="644"/>
      <c r="FN73" s="644"/>
      <c r="FO73" s="644"/>
      <c r="FP73" s="644"/>
      <c r="FQ73" s="644"/>
      <c r="FR73" s="644"/>
    </row>
    <row r="74" spans="1:174" x14ac:dyDescent="0.3">
      <c r="A74" s="9"/>
      <c r="B74" s="5" t="s">
        <v>27</v>
      </c>
      <c r="C74" s="5" t="s">
        <v>3</v>
      </c>
      <c r="D74" s="5" t="s">
        <v>4</v>
      </c>
      <c r="E74" s="5" t="s">
        <v>5</v>
      </c>
      <c r="F74" s="5" t="s">
        <v>6</v>
      </c>
      <c r="H74" s="24" t="s">
        <v>26</v>
      </c>
      <c r="I74" s="24" t="s">
        <v>12</v>
      </c>
      <c r="J74" s="24" t="s">
        <v>13</v>
      </c>
      <c r="K74" s="24" t="s">
        <v>14</v>
      </c>
      <c r="L74" s="24" t="s">
        <v>15</v>
      </c>
      <c r="M74" s="24" t="s">
        <v>16</v>
      </c>
      <c r="O74" s="137" t="s">
        <v>26</v>
      </c>
      <c r="P74" s="137" t="s">
        <v>12</v>
      </c>
      <c r="Q74" s="137" t="s">
        <v>13</v>
      </c>
      <c r="R74" s="137" t="s">
        <v>14</v>
      </c>
      <c r="S74" s="137" t="s">
        <v>15</v>
      </c>
      <c r="T74" s="137" t="s">
        <v>16</v>
      </c>
      <c r="V74" s="156" t="s">
        <v>26</v>
      </c>
      <c r="W74" s="156" t="s">
        <v>12</v>
      </c>
      <c r="X74" s="156" t="s">
        <v>13</v>
      </c>
      <c r="Y74" s="156" t="s">
        <v>14</v>
      </c>
      <c r="Z74" s="156" t="s">
        <v>15</v>
      </c>
      <c r="AA74" s="156" t="s">
        <v>16</v>
      </c>
      <c r="AC74" s="24" t="s">
        <v>26</v>
      </c>
      <c r="AD74" s="24" t="s">
        <v>12</v>
      </c>
      <c r="AE74" s="24" t="s">
        <v>13</v>
      </c>
      <c r="AF74" s="24" t="s">
        <v>14</v>
      </c>
      <c r="AG74" s="24" t="s">
        <v>15</v>
      </c>
      <c r="AH74" s="24" t="s">
        <v>16</v>
      </c>
      <c r="AJ74" s="24" t="s">
        <v>26</v>
      </c>
      <c r="AK74" s="24" t="s">
        <v>12</v>
      </c>
      <c r="AL74" s="24" t="s">
        <v>13</v>
      </c>
      <c r="AM74" s="24" t="s">
        <v>14</v>
      </c>
      <c r="AN74" s="24" t="s">
        <v>15</v>
      </c>
      <c r="AO74" s="24" t="s">
        <v>16</v>
      </c>
      <c r="AQ74" s="24" t="s">
        <v>26</v>
      </c>
      <c r="AR74" s="24" t="s">
        <v>12</v>
      </c>
      <c r="AS74" s="24" t="s">
        <v>13</v>
      </c>
      <c r="AT74" s="24" t="s">
        <v>14</v>
      </c>
      <c r="AU74" s="24" t="s">
        <v>15</v>
      </c>
      <c r="AV74" s="24" t="s">
        <v>16</v>
      </c>
      <c r="AX74" s="24"/>
      <c r="AY74" s="24"/>
      <c r="AZ74" s="24"/>
      <c r="BA74" s="24"/>
      <c r="BB74" s="24"/>
      <c r="BC74" s="24"/>
      <c r="BE74" s="24"/>
      <c r="BF74" s="24"/>
      <c r="BG74" s="24"/>
      <c r="BH74" s="24"/>
      <c r="BI74" s="24"/>
      <c r="BJ74" s="24"/>
      <c r="BL74" s="149" t="s">
        <v>26</v>
      </c>
      <c r="BM74" s="149" t="s">
        <v>12</v>
      </c>
      <c r="BN74" s="149" t="s">
        <v>13</v>
      </c>
      <c r="BO74" s="149" t="s">
        <v>14</v>
      </c>
      <c r="BP74" s="149" t="s">
        <v>15</v>
      </c>
      <c r="BQ74" s="149" t="s">
        <v>16</v>
      </c>
      <c r="BS74" s="221" t="s">
        <v>26</v>
      </c>
      <c r="BT74" s="221" t="s">
        <v>12</v>
      </c>
      <c r="BU74" s="221" t="s">
        <v>13</v>
      </c>
      <c r="BV74" s="221" t="s">
        <v>14</v>
      </c>
      <c r="BW74" s="221" t="s">
        <v>15</v>
      </c>
      <c r="BX74" s="221" t="s">
        <v>16</v>
      </c>
      <c r="BZ74" s="240" t="s">
        <v>26</v>
      </c>
      <c r="CA74" s="240" t="s">
        <v>12</v>
      </c>
      <c r="CB74" s="240" t="s">
        <v>13</v>
      </c>
      <c r="CC74" s="240" t="s">
        <v>14</v>
      </c>
      <c r="CD74" s="240" t="s">
        <v>15</v>
      </c>
      <c r="CE74" s="240" t="s">
        <v>16</v>
      </c>
      <c r="CG74" s="300" t="s">
        <v>26</v>
      </c>
      <c r="CH74" s="300" t="s">
        <v>12</v>
      </c>
      <c r="CI74" s="300" t="s">
        <v>13</v>
      </c>
      <c r="CJ74" s="300" t="s">
        <v>14</v>
      </c>
      <c r="CK74" s="300" t="s">
        <v>15</v>
      </c>
      <c r="CL74" s="300" t="s">
        <v>16</v>
      </c>
      <c r="CN74" s="24" t="s">
        <v>26</v>
      </c>
      <c r="CO74" s="24" t="s">
        <v>12</v>
      </c>
      <c r="CP74" s="24" t="s">
        <v>13</v>
      </c>
      <c r="CQ74" s="24" t="s">
        <v>14</v>
      </c>
      <c r="CR74" s="24" t="s">
        <v>15</v>
      </c>
      <c r="CS74" s="24" t="s">
        <v>16</v>
      </c>
      <c r="CU74" s="331" t="s">
        <v>26</v>
      </c>
      <c r="CV74" s="331" t="s">
        <v>12</v>
      </c>
      <c r="CW74" s="331" t="s">
        <v>13</v>
      </c>
      <c r="CX74" s="331" t="s">
        <v>14</v>
      </c>
      <c r="CY74" s="331" t="s">
        <v>15</v>
      </c>
      <c r="CZ74" s="331" t="s">
        <v>16</v>
      </c>
      <c r="DB74" s="344" t="s">
        <v>26</v>
      </c>
      <c r="DC74" s="344" t="s">
        <v>12</v>
      </c>
      <c r="DD74" s="344" t="s">
        <v>13</v>
      </c>
      <c r="DE74" s="344" t="s">
        <v>14</v>
      </c>
      <c r="DF74" s="344" t="s">
        <v>15</v>
      </c>
      <c r="DG74" s="344" t="s">
        <v>16</v>
      </c>
      <c r="DI74" s="24" t="s">
        <v>26</v>
      </c>
      <c r="DJ74" s="24" t="s">
        <v>12</v>
      </c>
      <c r="DK74" s="24" t="s">
        <v>13</v>
      </c>
      <c r="DL74" s="24" t="s">
        <v>14</v>
      </c>
      <c r="DM74" s="24" t="s">
        <v>15</v>
      </c>
      <c r="DN74" s="24" t="s">
        <v>16</v>
      </c>
      <c r="DP74" s="398" t="s">
        <v>26</v>
      </c>
      <c r="DQ74" s="398" t="s">
        <v>12</v>
      </c>
      <c r="DR74" s="398" t="s">
        <v>13</v>
      </c>
      <c r="DS74" s="398" t="s">
        <v>14</v>
      </c>
      <c r="DT74" s="398" t="s">
        <v>15</v>
      </c>
      <c r="DU74" s="398" t="s">
        <v>16</v>
      </c>
      <c r="DW74" s="420" t="s">
        <v>26</v>
      </c>
      <c r="DX74" s="420" t="s">
        <v>12</v>
      </c>
      <c r="DY74" s="420" t="s">
        <v>13</v>
      </c>
      <c r="DZ74" s="420" t="s">
        <v>14</v>
      </c>
      <c r="EA74" s="420" t="s">
        <v>15</v>
      </c>
      <c r="EB74" s="420" t="s">
        <v>16</v>
      </c>
      <c r="ED74" s="460" t="s">
        <v>26</v>
      </c>
      <c r="EE74" s="460" t="s">
        <v>12</v>
      </c>
      <c r="EF74" s="460" t="s">
        <v>13</v>
      </c>
      <c r="EG74" s="460" t="s">
        <v>14</v>
      </c>
      <c r="EH74" s="460" t="s">
        <v>15</v>
      </c>
      <c r="EI74" s="460" t="s">
        <v>16</v>
      </c>
      <c r="EK74" s="24" t="s">
        <v>26</v>
      </c>
      <c r="EL74" s="24" t="s">
        <v>12</v>
      </c>
      <c r="EM74" s="24" t="s">
        <v>13</v>
      </c>
      <c r="EN74" s="24" t="s">
        <v>14</v>
      </c>
      <c r="EO74" s="24" t="s">
        <v>15</v>
      </c>
      <c r="EP74" s="24" t="s">
        <v>16</v>
      </c>
      <c r="ER74" s="523" t="s">
        <v>26</v>
      </c>
      <c r="ES74" s="523" t="s">
        <v>12</v>
      </c>
      <c r="ET74" s="523" t="s">
        <v>13</v>
      </c>
      <c r="EU74" s="523" t="s">
        <v>14</v>
      </c>
      <c r="EV74" s="523" t="s">
        <v>15</v>
      </c>
      <c r="EW74" s="523" t="s">
        <v>16</v>
      </c>
      <c r="EY74" s="523" t="s">
        <v>26</v>
      </c>
      <c r="EZ74" s="523" t="s">
        <v>12</v>
      </c>
      <c r="FA74" s="523" t="s">
        <v>13</v>
      </c>
      <c r="FB74" s="523" t="s">
        <v>14</v>
      </c>
      <c r="FC74" s="523" t="s">
        <v>15</v>
      </c>
      <c r="FD74" s="523" t="s">
        <v>16</v>
      </c>
      <c r="FF74" s="65"/>
      <c r="FG74" s="65"/>
      <c r="FH74" s="65"/>
      <c r="FI74" s="65"/>
      <c r="FJ74" s="65"/>
      <c r="FK74" s="65"/>
      <c r="FM74" s="65"/>
      <c r="FN74" s="65"/>
      <c r="FO74" s="65"/>
      <c r="FP74" s="65"/>
      <c r="FQ74" s="65"/>
      <c r="FR74" s="65"/>
    </row>
    <row r="75" spans="1:174" ht="15" customHeight="1" x14ac:dyDescent="0.3">
      <c r="A75" s="636" t="s">
        <v>23</v>
      </c>
      <c r="B75" s="2">
        <v>1</v>
      </c>
      <c r="C75" s="2"/>
      <c r="D75" s="2"/>
      <c r="E75" s="2"/>
      <c r="F75" s="2"/>
      <c r="H75" s="25">
        <f t="shared" ref="H75:H84" si="47">MEDIAN(O75,V75,AC75,AJ75,AQ75,AX75,BE75,BL75,BS75,BZ75,CG75,CN75,CU75,DB75,DI75,DP75,DW75,ED75,EK75,ER75,EY75,FF75,FM75)</f>
        <v>1</v>
      </c>
      <c r="I75" s="25">
        <f t="shared" ref="I75:I84" si="48">MEDIAN(P75,W75,AD75,AK75,AR75,AY75,BF75,BM75,BT75,CA75,CH75,CO75,CV75,DC75,DJ75,DQ75,DX75,EE75,EL75,ES75,EZ75,FG75,FN75)</f>
        <v>1.375</v>
      </c>
      <c r="J75" s="25">
        <f t="shared" ref="J75:J84" si="49">MEDIAN(Q75,X75,AE75,AL75,AS75,AZ75,BG75,BN75,BU75,CB75,CI75,CP75,CW75,DD75,DK75,DR75,DY75,EF75,EM75,ET75,FA75,FH75,FO75)</f>
        <v>2</v>
      </c>
      <c r="K75" s="25">
        <f t="shared" ref="K75:K84" si="50">MEDIAN(R75,Y75,AF75,AM75,AT75,BA75,BH75,BO75,BV75,CC75,CJ75,CQ75,CX75,DE75,DL75,DS75,DZ75,EG75,EN75,EU75,FB75,FI75,FP75)</f>
        <v>3</v>
      </c>
      <c r="L75" s="25">
        <f t="shared" ref="L75:L84" si="51">MEDIAN(S75,Z75,AG75,AN75,AU75,BB75,BI75,BP75,BW75,CD75,CK75,CR75,CY75,DF75,DM75,DT75,EA75,EH75,EO75,EV75,FC75,FJ75,FQ75)</f>
        <v>5</v>
      </c>
      <c r="M75" s="25">
        <f t="shared" ref="M75:M84" si="52">MEDIAN(T75,AA75,AH75,AO75,AV75,BC75,BJ75,BQ75,BX75,CE75,CL75,CS75,CZ75,DG75,DN75,DU75,EB75,EI75,EP75,EW75,FD75,FK75,FR75)</f>
        <v>8.74609375</v>
      </c>
      <c r="O75" s="58">
        <v>0.3</v>
      </c>
      <c r="P75" s="58">
        <v>0.4</v>
      </c>
      <c r="Q75" s="58">
        <v>0.8</v>
      </c>
      <c r="R75" s="58">
        <v>1.5</v>
      </c>
      <c r="S75" s="58">
        <v>3</v>
      </c>
      <c r="T75" s="58">
        <v>7</v>
      </c>
      <c r="V75" s="158">
        <v>0.6</v>
      </c>
      <c r="W75" s="158">
        <v>1.2</v>
      </c>
      <c r="X75" s="158">
        <v>2.4</v>
      </c>
      <c r="Y75" s="158">
        <v>3</v>
      </c>
      <c r="Z75" s="158">
        <v>3.5999999999999996</v>
      </c>
      <c r="AA75" s="158">
        <v>4.8</v>
      </c>
      <c r="AC75" s="37"/>
      <c r="AD75" s="37"/>
      <c r="AE75" s="37"/>
      <c r="AF75" s="37"/>
      <c r="AG75" s="37"/>
      <c r="AH75" s="37"/>
      <c r="AJ75" s="37"/>
      <c r="AK75" s="37"/>
      <c r="AL75" s="37"/>
      <c r="AM75" s="37"/>
      <c r="AN75" s="37"/>
      <c r="AO75" s="37"/>
      <c r="AQ75" s="37">
        <v>1</v>
      </c>
      <c r="AR75" s="37">
        <v>1</v>
      </c>
      <c r="AS75" s="37">
        <v>2</v>
      </c>
      <c r="AT75" s="37">
        <v>2</v>
      </c>
      <c r="AU75" s="37">
        <v>3</v>
      </c>
      <c r="AV75" s="37">
        <v>6</v>
      </c>
      <c r="AX75" s="37"/>
      <c r="AY75" s="37"/>
      <c r="AZ75" s="37"/>
      <c r="BA75" s="37"/>
      <c r="BB75" s="37"/>
      <c r="BC75" s="37"/>
      <c r="BE75" s="37"/>
      <c r="BF75" s="37"/>
      <c r="BG75" s="37"/>
      <c r="BH75" s="37"/>
      <c r="BI75" s="37"/>
      <c r="BJ75" s="37"/>
      <c r="BL75" s="151">
        <v>1</v>
      </c>
      <c r="BM75" s="151">
        <v>1</v>
      </c>
      <c r="BN75" s="151">
        <v>2</v>
      </c>
      <c r="BO75" s="151">
        <v>2</v>
      </c>
      <c r="BP75" s="151">
        <v>5</v>
      </c>
      <c r="BQ75" s="151">
        <v>10</v>
      </c>
      <c r="BS75" s="222">
        <v>1</v>
      </c>
      <c r="BT75" s="222">
        <v>1</v>
      </c>
      <c r="BU75" s="222">
        <v>2</v>
      </c>
      <c r="BV75" s="222">
        <v>4</v>
      </c>
      <c r="BW75" s="222">
        <v>10</v>
      </c>
      <c r="BX75" s="222">
        <v>20</v>
      </c>
      <c r="BZ75" s="242"/>
      <c r="CA75" s="242"/>
      <c r="CB75" s="242"/>
      <c r="CC75" s="242"/>
      <c r="CD75" s="242"/>
      <c r="CE75" s="242"/>
      <c r="CG75" s="302">
        <v>1</v>
      </c>
      <c r="CH75" s="302">
        <v>1.6</v>
      </c>
      <c r="CI75" s="302">
        <v>2.4</v>
      </c>
      <c r="CJ75" s="302">
        <v>3.2</v>
      </c>
      <c r="CK75" s="302">
        <v>5.6</v>
      </c>
      <c r="CL75" s="302">
        <v>12</v>
      </c>
      <c r="CN75" s="37"/>
      <c r="CO75" s="37"/>
      <c r="CP75" s="37"/>
      <c r="CQ75" s="37"/>
      <c r="CR75" s="37"/>
      <c r="CS75" s="37"/>
      <c r="CU75" s="592">
        <v>1</v>
      </c>
      <c r="CV75" s="592">
        <v>1.5</v>
      </c>
      <c r="CW75" s="592">
        <v>2</v>
      </c>
      <c r="CX75" s="592">
        <v>3</v>
      </c>
      <c r="CY75" s="592">
        <v>5</v>
      </c>
      <c r="CZ75" s="592">
        <v>8</v>
      </c>
      <c r="DB75" s="592">
        <v>4</v>
      </c>
      <c r="DC75" s="592">
        <v>6</v>
      </c>
      <c r="DD75" s="592">
        <v>8</v>
      </c>
      <c r="DE75" s="592">
        <v>10</v>
      </c>
      <c r="DF75" s="592">
        <v>14</v>
      </c>
      <c r="DG75" s="592">
        <v>20</v>
      </c>
      <c r="DI75" s="37">
        <v>1.5</v>
      </c>
      <c r="DJ75" s="37">
        <v>2.25</v>
      </c>
      <c r="DK75" s="37">
        <v>2.8125</v>
      </c>
      <c r="DL75" s="37">
        <v>4.21875</v>
      </c>
      <c r="DM75" s="37">
        <v>6.328125</v>
      </c>
      <c r="DN75" s="37">
        <v>9.4921875</v>
      </c>
      <c r="DP75" s="400">
        <v>1</v>
      </c>
      <c r="DQ75" s="400">
        <v>1.25</v>
      </c>
      <c r="DR75" s="400">
        <v>2</v>
      </c>
      <c r="DS75" s="400">
        <v>3</v>
      </c>
      <c r="DT75" s="400">
        <v>4</v>
      </c>
      <c r="DU75" s="400">
        <v>6</v>
      </c>
      <c r="DW75" s="422">
        <v>1</v>
      </c>
      <c r="DX75" s="422">
        <v>2</v>
      </c>
      <c r="DY75" s="422">
        <v>2</v>
      </c>
      <c r="DZ75" s="422">
        <v>3</v>
      </c>
      <c r="EA75" s="422">
        <v>4</v>
      </c>
      <c r="EB75" s="422">
        <v>8</v>
      </c>
      <c r="ED75" s="462">
        <v>2</v>
      </c>
      <c r="EE75" s="462">
        <v>3</v>
      </c>
      <c r="EF75" s="462">
        <v>4</v>
      </c>
      <c r="EG75" s="462">
        <v>8</v>
      </c>
      <c r="EH75" s="462">
        <v>20</v>
      </c>
      <c r="EI75" s="462">
        <v>30</v>
      </c>
      <c r="EK75" s="598">
        <v>0.3</v>
      </c>
      <c r="EL75" s="598">
        <v>0.3</v>
      </c>
      <c r="EM75" s="598">
        <v>0.5</v>
      </c>
      <c r="EN75" s="598">
        <v>0.8</v>
      </c>
      <c r="EO75" s="598">
        <v>1.2</v>
      </c>
      <c r="EP75" s="598">
        <v>1.6</v>
      </c>
      <c r="ER75" s="508">
        <v>1</v>
      </c>
      <c r="ES75" s="508">
        <v>2</v>
      </c>
      <c r="ET75" s="508">
        <v>4</v>
      </c>
      <c r="EU75" s="508">
        <v>6</v>
      </c>
      <c r="EV75" s="508">
        <v>10</v>
      </c>
      <c r="EW75" s="508">
        <v>12</v>
      </c>
      <c r="EY75" s="37"/>
      <c r="EZ75" s="37"/>
      <c r="FA75" s="37"/>
      <c r="FB75" s="37"/>
      <c r="FC75" s="37"/>
      <c r="FD75" s="37"/>
      <c r="FF75" s="56"/>
      <c r="FG75" s="56"/>
      <c r="FH75" s="56"/>
      <c r="FI75" s="56"/>
      <c r="FJ75" s="56"/>
      <c r="FK75" s="56"/>
      <c r="FM75" s="56"/>
      <c r="FN75" s="56"/>
      <c r="FO75" s="56"/>
      <c r="FP75" s="56"/>
      <c r="FQ75" s="56"/>
      <c r="FR75" s="56"/>
    </row>
    <row r="76" spans="1:174" x14ac:dyDescent="0.3">
      <c r="A76" s="637"/>
      <c r="B76" s="3"/>
      <c r="C76" s="3">
        <v>1</v>
      </c>
      <c r="D76" s="3"/>
      <c r="E76" s="3"/>
      <c r="F76" s="3"/>
      <c r="H76" s="26">
        <f t="shared" si="47"/>
        <v>1</v>
      </c>
      <c r="I76" s="26">
        <f t="shared" si="48"/>
        <v>1.5</v>
      </c>
      <c r="J76" s="26">
        <f t="shared" si="49"/>
        <v>2.2000000000000002</v>
      </c>
      <c r="K76" s="26">
        <f t="shared" si="50"/>
        <v>3.4750000000000001</v>
      </c>
      <c r="L76" s="26">
        <f t="shared" si="51"/>
        <v>5.3</v>
      </c>
      <c r="M76" s="26">
        <f t="shared" si="52"/>
        <v>8.74609375</v>
      </c>
      <c r="O76" s="59">
        <v>0.3</v>
      </c>
      <c r="P76" s="59">
        <v>0.4</v>
      </c>
      <c r="Q76" s="59">
        <v>0.8</v>
      </c>
      <c r="R76" s="59">
        <v>1.5</v>
      </c>
      <c r="S76" s="59">
        <v>3</v>
      </c>
      <c r="T76" s="59">
        <v>7</v>
      </c>
      <c r="V76" s="159">
        <v>0.75</v>
      </c>
      <c r="W76" s="159">
        <v>1.5</v>
      </c>
      <c r="X76" s="159">
        <v>3</v>
      </c>
      <c r="Y76" s="159">
        <v>3.75</v>
      </c>
      <c r="Z76" s="159">
        <v>4.5</v>
      </c>
      <c r="AA76" s="159">
        <v>6</v>
      </c>
      <c r="AC76" s="38"/>
      <c r="AD76" s="38"/>
      <c r="AE76" s="38"/>
      <c r="AF76" s="38"/>
      <c r="AG76" s="38"/>
      <c r="AH76" s="38"/>
      <c r="AJ76" s="38"/>
      <c r="AK76" s="38"/>
      <c r="AL76" s="38"/>
      <c r="AM76" s="38"/>
      <c r="AN76" s="38"/>
      <c r="AO76" s="38"/>
      <c r="AQ76" s="38">
        <v>1</v>
      </c>
      <c r="AR76" s="38">
        <v>1</v>
      </c>
      <c r="AS76" s="38">
        <v>2</v>
      </c>
      <c r="AT76" s="38">
        <v>2</v>
      </c>
      <c r="AU76" s="38">
        <v>3</v>
      </c>
      <c r="AV76" s="38">
        <v>6</v>
      </c>
      <c r="AX76" s="38"/>
      <c r="AY76" s="38"/>
      <c r="AZ76" s="38"/>
      <c r="BA76" s="38"/>
      <c r="BB76" s="38"/>
      <c r="BC76" s="38"/>
      <c r="BE76" s="38"/>
      <c r="BF76" s="38"/>
      <c r="BG76" s="38"/>
      <c r="BH76" s="38"/>
      <c r="BI76" s="38"/>
      <c r="BJ76" s="38"/>
      <c r="BL76" s="152">
        <v>2</v>
      </c>
      <c r="BM76" s="152">
        <v>2</v>
      </c>
      <c r="BN76" s="152">
        <v>2</v>
      </c>
      <c r="BO76" s="152">
        <v>3</v>
      </c>
      <c r="BP76" s="152">
        <v>5</v>
      </c>
      <c r="BQ76" s="152">
        <v>10</v>
      </c>
      <c r="BS76" s="223">
        <v>1</v>
      </c>
      <c r="BT76" s="223">
        <v>1</v>
      </c>
      <c r="BU76" s="223">
        <v>2</v>
      </c>
      <c r="BV76" s="223">
        <v>4</v>
      </c>
      <c r="BW76" s="223">
        <v>10</v>
      </c>
      <c r="BX76" s="223">
        <v>20</v>
      </c>
      <c r="BZ76" s="243"/>
      <c r="CA76" s="243"/>
      <c r="CB76" s="243"/>
      <c r="CC76" s="243"/>
      <c r="CD76" s="243"/>
      <c r="CE76" s="243"/>
      <c r="CG76" s="303">
        <v>1</v>
      </c>
      <c r="CH76" s="303">
        <v>1.6</v>
      </c>
      <c r="CI76" s="303">
        <v>2.4</v>
      </c>
      <c r="CJ76" s="303">
        <v>3.2</v>
      </c>
      <c r="CK76" s="303">
        <v>5.6</v>
      </c>
      <c r="CL76" s="303">
        <v>12</v>
      </c>
      <c r="CN76" s="38"/>
      <c r="CO76" s="38"/>
      <c r="CP76" s="38"/>
      <c r="CQ76" s="38"/>
      <c r="CR76" s="38"/>
      <c r="CS76" s="38"/>
      <c r="CU76" s="593">
        <v>1</v>
      </c>
      <c r="CV76" s="593">
        <v>1.5</v>
      </c>
      <c r="CW76" s="593">
        <v>2</v>
      </c>
      <c r="CX76" s="593">
        <v>3</v>
      </c>
      <c r="CY76" s="593">
        <v>5</v>
      </c>
      <c r="CZ76" s="593">
        <v>8</v>
      </c>
      <c r="DB76" s="593">
        <v>4</v>
      </c>
      <c r="DC76" s="593">
        <v>6</v>
      </c>
      <c r="DD76" s="593">
        <v>8</v>
      </c>
      <c r="DE76" s="593">
        <v>10</v>
      </c>
      <c r="DF76" s="593">
        <v>14</v>
      </c>
      <c r="DG76" s="593">
        <v>20</v>
      </c>
      <c r="DI76" s="38">
        <v>1.5</v>
      </c>
      <c r="DJ76" s="38">
        <v>2.25</v>
      </c>
      <c r="DK76" s="38">
        <v>2.8125</v>
      </c>
      <c r="DL76" s="38">
        <v>4.21875</v>
      </c>
      <c r="DM76" s="38">
        <v>6.328125</v>
      </c>
      <c r="DN76" s="38">
        <v>9.4921875</v>
      </c>
      <c r="DP76" s="401">
        <v>1</v>
      </c>
      <c r="DQ76" s="401">
        <v>1.25</v>
      </c>
      <c r="DR76" s="401">
        <v>3</v>
      </c>
      <c r="DS76" s="401">
        <v>4</v>
      </c>
      <c r="DT76" s="401">
        <v>6</v>
      </c>
      <c r="DU76" s="401">
        <v>7.5</v>
      </c>
      <c r="DW76" s="423">
        <v>1</v>
      </c>
      <c r="DX76" s="423">
        <v>1</v>
      </c>
      <c r="DY76" s="423">
        <v>2</v>
      </c>
      <c r="DZ76" s="423">
        <v>3</v>
      </c>
      <c r="EA76" s="423">
        <v>4</v>
      </c>
      <c r="EB76" s="423">
        <v>8</v>
      </c>
      <c r="ED76" s="463">
        <v>2</v>
      </c>
      <c r="EE76" s="463">
        <v>3</v>
      </c>
      <c r="EF76" s="463">
        <v>4</v>
      </c>
      <c r="EG76" s="463">
        <v>8</v>
      </c>
      <c r="EH76" s="463">
        <v>20</v>
      </c>
      <c r="EI76" s="463">
        <v>30</v>
      </c>
      <c r="EK76" s="598">
        <v>0.3</v>
      </c>
      <c r="EL76" s="598">
        <v>0.3</v>
      </c>
      <c r="EM76" s="598">
        <v>0.6</v>
      </c>
      <c r="EN76" s="598">
        <v>1</v>
      </c>
      <c r="EO76" s="598">
        <v>1.5</v>
      </c>
      <c r="EP76" s="598">
        <v>2.5</v>
      </c>
      <c r="ER76" s="509">
        <v>1.5</v>
      </c>
      <c r="ES76" s="509">
        <v>3</v>
      </c>
      <c r="ET76" s="509">
        <v>5</v>
      </c>
      <c r="EU76" s="509">
        <v>7</v>
      </c>
      <c r="EV76" s="509">
        <v>12</v>
      </c>
      <c r="EW76" s="509">
        <v>16</v>
      </c>
      <c r="EY76" s="38"/>
      <c r="EZ76" s="38"/>
      <c r="FA76" s="38"/>
      <c r="FB76" s="38"/>
      <c r="FC76" s="38"/>
      <c r="FD76" s="38"/>
      <c r="FF76" s="57"/>
      <c r="FG76" s="57"/>
      <c r="FH76" s="57"/>
      <c r="FI76" s="57"/>
      <c r="FJ76" s="57"/>
      <c r="FK76" s="57"/>
      <c r="FM76" s="57"/>
      <c r="FN76" s="57"/>
      <c r="FO76" s="57"/>
      <c r="FP76" s="57"/>
      <c r="FQ76" s="57"/>
      <c r="FR76" s="57"/>
    </row>
    <row r="77" spans="1:174" x14ac:dyDescent="0.3">
      <c r="A77" s="637"/>
      <c r="B77" s="2"/>
      <c r="C77" s="2"/>
      <c r="D77" s="2">
        <v>1</v>
      </c>
      <c r="E77" s="2"/>
      <c r="F77" s="2"/>
      <c r="H77" s="25">
        <f t="shared" si="47"/>
        <v>1</v>
      </c>
      <c r="I77" s="25">
        <f t="shared" si="48"/>
        <v>1.7999999999999998</v>
      </c>
      <c r="J77" s="25">
        <f t="shared" si="49"/>
        <v>3</v>
      </c>
      <c r="K77" s="25">
        <f t="shared" si="50"/>
        <v>4</v>
      </c>
      <c r="L77" s="25">
        <f t="shared" si="51"/>
        <v>6</v>
      </c>
      <c r="M77" s="25">
        <f t="shared" si="52"/>
        <v>10</v>
      </c>
      <c r="O77" s="58">
        <v>0.3</v>
      </c>
      <c r="P77" s="58">
        <v>0.5</v>
      </c>
      <c r="Q77" s="58">
        <v>1</v>
      </c>
      <c r="R77" s="58">
        <v>1.5</v>
      </c>
      <c r="S77" s="58">
        <v>3</v>
      </c>
      <c r="T77" s="58">
        <v>7</v>
      </c>
      <c r="V77" s="158">
        <v>0.89999999999999991</v>
      </c>
      <c r="W77" s="158">
        <v>1.7999999999999998</v>
      </c>
      <c r="X77" s="158">
        <v>3.5999999999999996</v>
      </c>
      <c r="Y77" s="158">
        <v>4.5</v>
      </c>
      <c r="Z77" s="158">
        <v>5.3999999999999995</v>
      </c>
      <c r="AA77" s="158">
        <v>7.1999999999999993</v>
      </c>
      <c r="AC77" s="37"/>
      <c r="AD77" s="37"/>
      <c r="AE77" s="37"/>
      <c r="AF77" s="37"/>
      <c r="AG77" s="37"/>
      <c r="AH77" s="37"/>
      <c r="AJ77" s="37"/>
      <c r="AK77" s="37"/>
      <c r="AL77" s="37"/>
      <c r="AM77" s="37"/>
      <c r="AN77" s="37"/>
      <c r="AO77" s="37"/>
      <c r="AQ77" s="37">
        <v>1</v>
      </c>
      <c r="AR77" s="37">
        <v>1</v>
      </c>
      <c r="AS77" s="37">
        <v>3</v>
      </c>
      <c r="AT77" s="37">
        <v>4</v>
      </c>
      <c r="AU77" s="37">
        <v>6</v>
      </c>
      <c r="AV77" s="37">
        <v>8</v>
      </c>
      <c r="AX77" s="37"/>
      <c r="AY77" s="37"/>
      <c r="AZ77" s="37"/>
      <c r="BA77" s="37"/>
      <c r="BB77" s="37"/>
      <c r="BC77" s="37"/>
      <c r="BE77" s="37"/>
      <c r="BF77" s="37"/>
      <c r="BG77" s="37"/>
      <c r="BH77" s="37"/>
      <c r="BI77" s="37"/>
      <c r="BJ77" s="37"/>
      <c r="BL77" s="151">
        <v>2</v>
      </c>
      <c r="BM77" s="151">
        <v>2</v>
      </c>
      <c r="BN77" s="151">
        <v>2</v>
      </c>
      <c r="BO77" s="151">
        <v>3</v>
      </c>
      <c r="BP77" s="151">
        <v>5</v>
      </c>
      <c r="BQ77" s="151">
        <v>10</v>
      </c>
      <c r="BS77" s="222">
        <v>1</v>
      </c>
      <c r="BT77" s="222">
        <v>1</v>
      </c>
      <c r="BU77" s="222">
        <v>2</v>
      </c>
      <c r="BV77" s="222">
        <v>4</v>
      </c>
      <c r="BW77" s="222">
        <v>10</v>
      </c>
      <c r="BX77" s="222">
        <v>20</v>
      </c>
      <c r="BZ77" s="244">
        <v>0.3</v>
      </c>
      <c r="CA77" s="244">
        <v>0.4</v>
      </c>
      <c r="CB77" s="244">
        <v>0.6</v>
      </c>
      <c r="CC77" s="244">
        <v>0.8</v>
      </c>
      <c r="CD77" s="244">
        <v>2</v>
      </c>
      <c r="CE77" s="244">
        <v>4</v>
      </c>
      <c r="CG77" s="302">
        <v>1.25</v>
      </c>
      <c r="CH77" s="302">
        <v>2</v>
      </c>
      <c r="CI77" s="302">
        <v>3</v>
      </c>
      <c r="CJ77" s="302">
        <v>4</v>
      </c>
      <c r="CK77" s="302">
        <v>8</v>
      </c>
      <c r="CL77" s="302">
        <v>18</v>
      </c>
      <c r="CN77" s="37"/>
      <c r="CO77" s="37"/>
      <c r="CP77" s="37"/>
      <c r="CQ77" s="37"/>
      <c r="CR77" s="37"/>
      <c r="CS77" s="37"/>
      <c r="CU77" s="592">
        <v>1</v>
      </c>
      <c r="CV77" s="592">
        <v>1.5</v>
      </c>
      <c r="CW77" s="592">
        <v>2</v>
      </c>
      <c r="CX77" s="592">
        <v>3</v>
      </c>
      <c r="CY77" s="592">
        <v>5</v>
      </c>
      <c r="CZ77" s="592">
        <v>8</v>
      </c>
      <c r="DB77" s="592">
        <v>4</v>
      </c>
      <c r="DC77" s="592">
        <v>6</v>
      </c>
      <c r="DD77" s="592">
        <v>8</v>
      </c>
      <c r="DE77" s="592">
        <v>10</v>
      </c>
      <c r="DF77" s="592">
        <v>14</v>
      </c>
      <c r="DG77" s="592">
        <v>20</v>
      </c>
      <c r="DI77" s="37">
        <v>2.4</v>
      </c>
      <c r="DJ77" s="37">
        <v>3.5999999999999996</v>
      </c>
      <c r="DK77" s="37">
        <v>4.5</v>
      </c>
      <c r="DL77" s="37">
        <v>6.75</v>
      </c>
      <c r="DM77" s="37">
        <v>10.125</v>
      </c>
      <c r="DN77" s="37">
        <v>15.1875</v>
      </c>
      <c r="DP77" s="400">
        <v>1.25</v>
      </c>
      <c r="DQ77" s="400">
        <v>1.5</v>
      </c>
      <c r="DR77" s="400">
        <v>4</v>
      </c>
      <c r="DS77" s="400">
        <v>5</v>
      </c>
      <c r="DT77" s="400">
        <v>7.5</v>
      </c>
      <c r="DU77" s="400">
        <v>10</v>
      </c>
      <c r="DW77" s="422">
        <v>1</v>
      </c>
      <c r="DX77" s="422">
        <v>2</v>
      </c>
      <c r="DY77" s="422">
        <v>2</v>
      </c>
      <c r="DZ77" s="422">
        <v>3</v>
      </c>
      <c r="EA77" s="422">
        <v>4</v>
      </c>
      <c r="EB77" s="422">
        <v>8</v>
      </c>
      <c r="ED77" s="462">
        <v>2</v>
      </c>
      <c r="EE77" s="462">
        <v>3</v>
      </c>
      <c r="EF77" s="462">
        <v>4</v>
      </c>
      <c r="EG77" s="462">
        <v>6</v>
      </c>
      <c r="EH77" s="462">
        <v>15</v>
      </c>
      <c r="EI77" s="462">
        <v>25</v>
      </c>
      <c r="EK77" s="598">
        <v>0.5625</v>
      </c>
      <c r="EL77" s="598">
        <v>0.75000000000000011</v>
      </c>
      <c r="EM77" s="598">
        <v>1.40625</v>
      </c>
      <c r="EN77" s="598">
        <v>1.9687500000000002</v>
      </c>
      <c r="EO77" s="598">
        <v>2.34375</v>
      </c>
      <c r="EP77" s="598">
        <v>4.40625</v>
      </c>
      <c r="ER77" s="508">
        <v>2</v>
      </c>
      <c r="ES77" s="508">
        <v>4</v>
      </c>
      <c r="ET77" s="508">
        <v>6</v>
      </c>
      <c r="EU77" s="508">
        <v>8</v>
      </c>
      <c r="EV77" s="508">
        <v>15</v>
      </c>
      <c r="EW77" s="508">
        <v>18</v>
      </c>
      <c r="EY77" s="37"/>
      <c r="EZ77" s="37"/>
      <c r="FA77" s="37"/>
      <c r="FB77" s="37"/>
      <c r="FC77" s="37"/>
      <c r="FD77" s="37"/>
      <c r="FF77" s="56"/>
      <c r="FG77" s="56"/>
      <c r="FH77" s="56"/>
      <c r="FI77" s="56"/>
      <c r="FJ77" s="56"/>
      <c r="FK77" s="56"/>
      <c r="FM77" s="56"/>
      <c r="FN77" s="56"/>
      <c r="FO77" s="56"/>
      <c r="FP77" s="56"/>
      <c r="FQ77" s="56"/>
      <c r="FR77" s="56"/>
    </row>
    <row r="78" spans="1:174" x14ac:dyDescent="0.3">
      <c r="A78" s="637"/>
      <c r="B78" s="3"/>
      <c r="C78" s="3"/>
      <c r="D78" s="3"/>
      <c r="E78" s="3">
        <v>1</v>
      </c>
      <c r="F78" s="3"/>
      <c r="H78" s="26">
        <f t="shared" si="47"/>
        <v>1.125</v>
      </c>
      <c r="I78" s="26">
        <f t="shared" si="48"/>
        <v>2</v>
      </c>
      <c r="J78" s="26">
        <f t="shared" si="49"/>
        <v>3</v>
      </c>
      <c r="K78" s="26">
        <f t="shared" si="50"/>
        <v>4</v>
      </c>
      <c r="L78" s="26">
        <f t="shared" si="51"/>
        <v>6.75</v>
      </c>
      <c r="M78" s="26">
        <f t="shared" si="52"/>
        <v>10</v>
      </c>
      <c r="O78" s="59">
        <v>0.3</v>
      </c>
      <c r="P78" s="59">
        <v>0.5</v>
      </c>
      <c r="Q78" s="59">
        <v>1</v>
      </c>
      <c r="R78" s="59">
        <v>1.5</v>
      </c>
      <c r="S78" s="59">
        <v>3</v>
      </c>
      <c r="T78" s="59">
        <v>7</v>
      </c>
      <c r="V78" s="159">
        <v>1.125</v>
      </c>
      <c r="W78" s="159">
        <v>2.25</v>
      </c>
      <c r="X78" s="159">
        <v>4.5</v>
      </c>
      <c r="Y78" s="159">
        <v>5.625</v>
      </c>
      <c r="Z78" s="159">
        <v>6.75</v>
      </c>
      <c r="AA78" s="159">
        <v>9</v>
      </c>
      <c r="AC78" s="38"/>
      <c r="AD78" s="38"/>
      <c r="AE78" s="38"/>
      <c r="AF78" s="38"/>
      <c r="AG78" s="38"/>
      <c r="AH78" s="38"/>
      <c r="AJ78" s="38"/>
      <c r="AK78" s="38"/>
      <c r="AL78" s="38"/>
      <c r="AM78" s="38"/>
      <c r="AN78" s="38"/>
      <c r="AO78" s="38"/>
      <c r="AQ78" s="38">
        <v>1</v>
      </c>
      <c r="AR78" s="38">
        <v>2</v>
      </c>
      <c r="AS78" s="38">
        <v>3</v>
      </c>
      <c r="AT78" s="38">
        <v>4</v>
      </c>
      <c r="AU78" s="38">
        <v>6</v>
      </c>
      <c r="AV78" s="38">
        <v>10</v>
      </c>
      <c r="AX78" s="38"/>
      <c r="AY78" s="38"/>
      <c r="AZ78" s="38"/>
      <c r="BA78" s="38"/>
      <c r="BB78" s="38"/>
      <c r="BC78" s="38"/>
      <c r="BE78" s="38"/>
      <c r="BF78" s="38"/>
      <c r="BG78" s="38"/>
      <c r="BH78" s="38"/>
      <c r="BI78" s="38"/>
      <c r="BJ78" s="38"/>
      <c r="BL78" s="152">
        <v>2</v>
      </c>
      <c r="BM78" s="152">
        <v>2</v>
      </c>
      <c r="BN78" s="152">
        <v>2</v>
      </c>
      <c r="BO78" s="152">
        <v>3</v>
      </c>
      <c r="BP78" s="152">
        <v>5</v>
      </c>
      <c r="BQ78" s="152">
        <v>10</v>
      </c>
      <c r="BS78" s="223">
        <v>1</v>
      </c>
      <c r="BT78" s="223">
        <v>1</v>
      </c>
      <c r="BU78" s="223">
        <v>2</v>
      </c>
      <c r="BV78" s="223">
        <v>4</v>
      </c>
      <c r="BW78" s="223">
        <v>10</v>
      </c>
      <c r="BX78" s="223">
        <v>20</v>
      </c>
      <c r="BZ78" s="245">
        <v>0.3</v>
      </c>
      <c r="CA78" s="245">
        <v>0.4</v>
      </c>
      <c r="CB78" s="245">
        <v>0.6</v>
      </c>
      <c r="CC78" s="245">
        <v>0.8</v>
      </c>
      <c r="CD78" s="245">
        <v>2</v>
      </c>
      <c r="CE78" s="245">
        <v>4</v>
      </c>
      <c r="CG78" s="303">
        <v>1.75</v>
      </c>
      <c r="CH78" s="303">
        <v>2.5</v>
      </c>
      <c r="CI78" s="303">
        <v>3.75</v>
      </c>
      <c r="CJ78" s="303">
        <v>5</v>
      </c>
      <c r="CK78" s="303">
        <v>9</v>
      </c>
      <c r="CL78" s="303">
        <v>18</v>
      </c>
      <c r="CN78" s="38"/>
      <c r="CO78" s="38"/>
      <c r="CP78" s="38"/>
      <c r="CQ78" s="38"/>
      <c r="CR78" s="38"/>
      <c r="CS78" s="38"/>
      <c r="CU78" s="593">
        <v>1</v>
      </c>
      <c r="CV78" s="593">
        <v>1.5</v>
      </c>
      <c r="CW78" s="593">
        <v>2</v>
      </c>
      <c r="CX78" s="593">
        <v>3</v>
      </c>
      <c r="CY78" s="593">
        <v>5</v>
      </c>
      <c r="CZ78" s="593">
        <v>8</v>
      </c>
      <c r="DB78" s="593">
        <v>4</v>
      </c>
      <c r="DC78" s="593">
        <v>6</v>
      </c>
      <c r="DD78" s="593">
        <v>8</v>
      </c>
      <c r="DE78" s="593">
        <v>10</v>
      </c>
      <c r="DF78" s="593">
        <v>14</v>
      </c>
      <c r="DG78" s="593">
        <v>20</v>
      </c>
      <c r="DI78" s="38">
        <v>2.4</v>
      </c>
      <c r="DJ78" s="38">
        <v>3.5999999999999996</v>
      </c>
      <c r="DK78" s="38">
        <v>4.5</v>
      </c>
      <c r="DL78" s="38">
        <v>6.75</v>
      </c>
      <c r="DM78" s="38">
        <v>10.125</v>
      </c>
      <c r="DN78" s="38">
        <v>15.1875</v>
      </c>
      <c r="DP78" s="401">
        <v>1.5</v>
      </c>
      <c r="DQ78" s="401">
        <v>1.75</v>
      </c>
      <c r="DR78" s="401">
        <v>5</v>
      </c>
      <c r="DS78" s="401">
        <v>5</v>
      </c>
      <c r="DT78" s="401">
        <v>10</v>
      </c>
      <c r="DU78" s="401">
        <v>12.5</v>
      </c>
      <c r="DW78" s="423">
        <v>1</v>
      </c>
      <c r="DX78" s="423">
        <v>2</v>
      </c>
      <c r="DY78" s="423">
        <v>2</v>
      </c>
      <c r="DZ78" s="423">
        <v>3</v>
      </c>
      <c r="EA78" s="423">
        <v>4</v>
      </c>
      <c r="EB78" s="423">
        <v>8</v>
      </c>
      <c r="ED78" s="463">
        <v>2</v>
      </c>
      <c r="EE78" s="463">
        <v>3</v>
      </c>
      <c r="EF78" s="463">
        <v>4</v>
      </c>
      <c r="EG78" s="463">
        <v>6</v>
      </c>
      <c r="EH78" s="463">
        <v>15</v>
      </c>
      <c r="EI78" s="463">
        <v>25</v>
      </c>
      <c r="EK78" s="598">
        <v>0.67499999999999993</v>
      </c>
      <c r="EL78" s="598">
        <v>0.90000000000000013</v>
      </c>
      <c r="EM78" s="598">
        <v>1.6875</v>
      </c>
      <c r="EN78" s="598">
        <v>2.3625000000000003</v>
      </c>
      <c r="EO78" s="598">
        <v>3.0375000000000005</v>
      </c>
      <c r="EP78" s="598">
        <v>5.2875000000000005</v>
      </c>
      <c r="ER78" s="509">
        <v>3</v>
      </c>
      <c r="ES78" s="509">
        <v>5</v>
      </c>
      <c r="ET78" s="509">
        <v>7.5</v>
      </c>
      <c r="EU78" s="509">
        <v>10</v>
      </c>
      <c r="EV78" s="509">
        <v>17</v>
      </c>
      <c r="EW78" s="509">
        <v>21</v>
      </c>
      <c r="EY78" s="38"/>
      <c r="EZ78" s="38"/>
      <c r="FA78" s="38"/>
      <c r="FB78" s="38"/>
      <c r="FC78" s="38"/>
      <c r="FD78" s="38"/>
      <c r="FF78" s="57"/>
      <c r="FG78" s="57"/>
      <c r="FH78" s="57"/>
      <c r="FI78" s="57"/>
      <c r="FJ78" s="57"/>
      <c r="FK78" s="57"/>
      <c r="FM78" s="57"/>
      <c r="FN78" s="57"/>
      <c r="FO78" s="57"/>
      <c r="FP78" s="57"/>
      <c r="FQ78" s="57"/>
      <c r="FR78" s="57"/>
    </row>
    <row r="79" spans="1:174" x14ac:dyDescent="0.3">
      <c r="A79" s="637"/>
      <c r="B79" s="2"/>
      <c r="C79" s="2"/>
      <c r="D79" s="2"/>
      <c r="E79" s="2"/>
      <c r="F79" s="2">
        <v>1</v>
      </c>
      <c r="H79" s="25">
        <f t="shared" si="47"/>
        <v>1.3499999999999999</v>
      </c>
      <c r="I79" s="25">
        <f t="shared" si="48"/>
        <v>2</v>
      </c>
      <c r="J79" s="25">
        <f t="shared" si="49"/>
        <v>4.95</v>
      </c>
      <c r="K79" s="25">
        <f t="shared" si="50"/>
        <v>6</v>
      </c>
      <c r="L79" s="25">
        <f t="shared" si="51"/>
        <v>8.1</v>
      </c>
      <c r="M79" s="25">
        <f t="shared" si="52"/>
        <v>15</v>
      </c>
      <c r="O79" s="58">
        <v>0.4</v>
      </c>
      <c r="P79" s="58">
        <v>0.7</v>
      </c>
      <c r="Q79" s="58">
        <v>1.2</v>
      </c>
      <c r="R79" s="58">
        <v>1.8</v>
      </c>
      <c r="S79" s="58">
        <v>3.5</v>
      </c>
      <c r="T79" s="58">
        <v>8</v>
      </c>
      <c r="V79" s="158">
        <v>1.3499999999999999</v>
      </c>
      <c r="W79" s="158">
        <v>2.6999999999999997</v>
      </c>
      <c r="X79" s="158">
        <v>5.3999999999999995</v>
      </c>
      <c r="Y79" s="158">
        <v>6.75</v>
      </c>
      <c r="Z79" s="158">
        <v>8.1</v>
      </c>
      <c r="AA79" s="158">
        <v>10.799999999999999</v>
      </c>
      <c r="AC79" s="37"/>
      <c r="AD79" s="37"/>
      <c r="AE79" s="37"/>
      <c r="AF79" s="37"/>
      <c r="AG79" s="37"/>
      <c r="AH79" s="37"/>
      <c r="AJ79" s="37"/>
      <c r="AK79" s="37"/>
      <c r="AL79" s="37"/>
      <c r="AM79" s="37"/>
      <c r="AN79" s="37"/>
      <c r="AO79" s="37"/>
      <c r="AQ79" s="37">
        <v>1</v>
      </c>
      <c r="AR79" s="37">
        <v>2</v>
      </c>
      <c r="AS79" s="37">
        <v>5</v>
      </c>
      <c r="AT79" s="37">
        <v>6</v>
      </c>
      <c r="AU79" s="37">
        <v>8</v>
      </c>
      <c r="AV79" s="37">
        <v>16</v>
      </c>
      <c r="AX79" s="37"/>
      <c r="AY79" s="37"/>
      <c r="AZ79" s="37"/>
      <c r="BA79" s="37"/>
      <c r="BB79" s="37"/>
      <c r="BC79" s="37"/>
      <c r="BE79" s="37"/>
      <c r="BF79" s="37"/>
      <c r="BG79" s="37"/>
      <c r="BH79" s="37"/>
      <c r="BI79" s="37"/>
      <c r="BJ79" s="37"/>
      <c r="BL79" s="151">
        <v>2</v>
      </c>
      <c r="BM79" s="151">
        <v>2</v>
      </c>
      <c r="BN79" s="151">
        <v>2</v>
      </c>
      <c r="BO79" s="151">
        <v>3</v>
      </c>
      <c r="BP79" s="151">
        <v>5</v>
      </c>
      <c r="BQ79" s="151">
        <v>10</v>
      </c>
      <c r="BS79" s="222">
        <v>1</v>
      </c>
      <c r="BT79" s="222">
        <v>1</v>
      </c>
      <c r="BU79" s="222">
        <v>2</v>
      </c>
      <c r="BV79" s="222">
        <v>4</v>
      </c>
      <c r="BW79" s="222">
        <v>10</v>
      </c>
      <c r="BX79" s="222">
        <v>20</v>
      </c>
      <c r="BZ79" s="244">
        <v>0.4</v>
      </c>
      <c r="CA79" s="244">
        <v>0.6</v>
      </c>
      <c r="CB79" s="244">
        <v>0.8</v>
      </c>
      <c r="CC79" s="244">
        <v>1.2</v>
      </c>
      <c r="CD79" s="244">
        <v>2.5</v>
      </c>
      <c r="CE79" s="244">
        <v>6</v>
      </c>
      <c r="CG79" s="302">
        <v>1.925</v>
      </c>
      <c r="CH79" s="302">
        <v>3.3</v>
      </c>
      <c r="CI79" s="302">
        <v>4.95</v>
      </c>
      <c r="CJ79" s="302">
        <v>6.6</v>
      </c>
      <c r="CK79" s="302">
        <v>11</v>
      </c>
      <c r="CL79" s="302">
        <v>22</v>
      </c>
      <c r="CN79" s="37"/>
      <c r="CO79" s="37"/>
      <c r="CP79" s="37"/>
      <c r="CQ79" s="37"/>
      <c r="CR79" s="37"/>
      <c r="CS79" s="37"/>
      <c r="CU79" s="592">
        <v>1</v>
      </c>
      <c r="CV79" s="592">
        <v>1.5</v>
      </c>
      <c r="CW79" s="592">
        <v>2</v>
      </c>
      <c r="CX79" s="592">
        <v>3</v>
      </c>
      <c r="CY79" s="592">
        <v>5</v>
      </c>
      <c r="CZ79" s="592">
        <v>8</v>
      </c>
      <c r="DB79" s="592">
        <v>4</v>
      </c>
      <c r="DC79" s="592">
        <v>6</v>
      </c>
      <c r="DD79" s="592">
        <v>8</v>
      </c>
      <c r="DE79" s="592">
        <v>10</v>
      </c>
      <c r="DF79" s="592">
        <v>14</v>
      </c>
      <c r="DG79" s="592">
        <v>20</v>
      </c>
      <c r="DI79" s="37">
        <v>3</v>
      </c>
      <c r="DJ79" s="37">
        <v>4.5</v>
      </c>
      <c r="DK79" s="37">
        <v>5.625</v>
      </c>
      <c r="DL79" s="37">
        <v>8.4375</v>
      </c>
      <c r="DM79" s="37">
        <v>12.65625</v>
      </c>
      <c r="DN79" s="37">
        <v>18.984375</v>
      </c>
      <c r="DP79" s="400">
        <v>2</v>
      </c>
      <c r="DQ79" s="400">
        <v>2.5</v>
      </c>
      <c r="DR79" s="400">
        <v>7.5</v>
      </c>
      <c r="DS79" s="400">
        <v>7.5</v>
      </c>
      <c r="DT79" s="400">
        <v>12.5</v>
      </c>
      <c r="DU79" s="400">
        <v>15</v>
      </c>
      <c r="DW79" s="422">
        <v>1</v>
      </c>
      <c r="DX79" s="422">
        <v>2</v>
      </c>
      <c r="DY79" s="422">
        <v>2</v>
      </c>
      <c r="DZ79" s="422">
        <v>3</v>
      </c>
      <c r="EA79" s="422">
        <v>4</v>
      </c>
      <c r="EB79" s="422">
        <v>8</v>
      </c>
      <c r="ED79" s="462">
        <v>3</v>
      </c>
      <c r="EE79" s="462">
        <v>4</v>
      </c>
      <c r="EF79" s="462">
        <v>5</v>
      </c>
      <c r="EG79" s="462">
        <v>8</v>
      </c>
      <c r="EH79" s="462">
        <v>18</v>
      </c>
      <c r="EI79" s="462">
        <v>28</v>
      </c>
      <c r="EK79" s="598">
        <v>0.52500000000000002</v>
      </c>
      <c r="EL79" s="598">
        <v>0.70000000000000007</v>
      </c>
      <c r="EM79" s="598">
        <v>1.75</v>
      </c>
      <c r="EN79" s="598">
        <v>2.1</v>
      </c>
      <c r="EO79" s="598">
        <v>4.2</v>
      </c>
      <c r="EP79" s="598">
        <v>4.8999999999999995</v>
      </c>
      <c r="ER79" s="508">
        <v>4</v>
      </c>
      <c r="ES79" s="508">
        <v>8</v>
      </c>
      <c r="ET79" s="508">
        <v>10</v>
      </c>
      <c r="EU79" s="508">
        <v>15</v>
      </c>
      <c r="EV79" s="508">
        <v>20</v>
      </c>
      <c r="EW79" s="508">
        <v>25</v>
      </c>
      <c r="EY79" s="37"/>
      <c r="EZ79" s="37"/>
      <c r="FA79" s="37"/>
      <c r="FB79" s="37"/>
      <c r="FC79" s="37"/>
      <c r="FD79" s="37"/>
      <c r="FF79" s="56"/>
      <c r="FG79" s="56"/>
      <c r="FH79" s="56"/>
      <c r="FI79" s="56"/>
      <c r="FJ79" s="56"/>
      <c r="FK79" s="56"/>
      <c r="FM79" s="56"/>
      <c r="FN79" s="56"/>
      <c r="FO79" s="56"/>
      <c r="FP79" s="56"/>
      <c r="FQ79" s="56"/>
      <c r="FR79" s="56"/>
    </row>
    <row r="80" spans="1:174" x14ac:dyDescent="0.3">
      <c r="A80" s="637"/>
      <c r="B80" s="3">
        <v>-1</v>
      </c>
      <c r="C80" s="3"/>
      <c r="D80" s="3"/>
      <c r="E80" s="3"/>
      <c r="F80" s="3"/>
      <c r="H80" s="26">
        <f t="shared" si="47"/>
        <v>1</v>
      </c>
      <c r="I80" s="26">
        <f t="shared" si="48"/>
        <v>1.2250000000000001</v>
      </c>
      <c r="J80" s="26">
        <f t="shared" si="49"/>
        <v>2</v>
      </c>
      <c r="K80" s="26">
        <f t="shared" si="50"/>
        <v>3</v>
      </c>
      <c r="L80" s="26">
        <f t="shared" si="51"/>
        <v>4.9000000000000004</v>
      </c>
      <c r="M80" s="26">
        <f t="shared" si="52"/>
        <v>8.74609375</v>
      </c>
      <c r="O80" s="59">
        <v>0.3</v>
      </c>
      <c r="P80" s="59">
        <v>0.4</v>
      </c>
      <c r="Q80" s="59">
        <v>0.8</v>
      </c>
      <c r="R80" s="59">
        <v>1.5</v>
      </c>
      <c r="S80" s="59">
        <v>3</v>
      </c>
      <c r="T80" s="59">
        <v>7</v>
      </c>
      <c r="V80" s="159">
        <v>0.6</v>
      </c>
      <c r="W80" s="159">
        <v>1.2</v>
      </c>
      <c r="X80" s="159">
        <v>2.4</v>
      </c>
      <c r="Y80" s="159">
        <v>3</v>
      </c>
      <c r="Z80" s="159">
        <v>3.5999999999999996</v>
      </c>
      <c r="AA80" s="159">
        <v>4.8</v>
      </c>
      <c r="AC80" s="38"/>
      <c r="AD80" s="38"/>
      <c r="AE80" s="38"/>
      <c r="AF80" s="38"/>
      <c r="AG80" s="38"/>
      <c r="AH80" s="38"/>
      <c r="AJ80" s="38"/>
      <c r="AK80" s="38"/>
      <c r="AL80" s="38"/>
      <c r="AM80" s="38"/>
      <c r="AN80" s="38"/>
      <c r="AO80" s="38"/>
      <c r="AQ80" s="38">
        <v>1</v>
      </c>
      <c r="AR80" s="38">
        <v>1</v>
      </c>
      <c r="AS80" s="38">
        <v>2</v>
      </c>
      <c r="AT80" s="38">
        <v>2</v>
      </c>
      <c r="AU80" s="38">
        <v>3</v>
      </c>
      <c r="AV80" s="38">
        <v>6</v>
      </c>
      <c r="AX80" s="38"/>
      <c r="AY80" s="38"/>
      <c r="AZ80" s="38"/>
      <c r="BA80" s="38"/>
      <c r="BB80" s="38"/>
      <c r="BC80" s="38"/>
      <c r="BE80" s="38"/>
      <c r="BF80" s="38"/>
      <c r="BG80" s="38"/>
      <c r="BH80" s="38"/>
      <c r="BI80" s="38"/>
      <c r="BJ80" s="38"/>
      <c r="BL80" s="151">
        <v>1</v>
      </c>
      <c r="BM80" s="151">
        <v>1</v>
      </c>
      <c r="BN80" s="151">
        <v>2</v>
      </c>
      <c r="BO80" s="151">
        <v>2</v>
      </c>
      <c r="BP80" s="151">
        <v>5</v>
      </c>
      <c r="BQ80" s="151">
        <v>10</v>
      </c>
      <c r="BS80" s="223">
        <v>1</v>
      </c>
      <c r="BT80" s="223">
        <v>1</v>
      </c>
      <c r="BU80" s="223">
        <v>2</v>
      </c>
      <c r="BV80" s="223">
        <v>4</v>
      </c>
      <c r="BW80" s="223">
        <v>10</v>
      </c>
      <c r="BX80" s="223">
        <v>20</v>
      </c>
      <c r="BZ80" s="245"/>
      <c r="CA80" s="245"/>
      <c r="CB80" s="245"/>
      <c r="CC80" s="245"/>
      <c r="CD80" s="245"/>
      <c r="CE80" s="245"/>
      <c r="CG80" s="303">
        <v>0.9</v>
      </c>
      <c r="CH80" s="303">
        <v>1.2</v>
      </c>
      <c r="CI80" s="303">
        <v>2</v>
      </c>
      <c r="CJ80" s="303">
        <v>2.8</v>
      </c>
      <c r="CK80" s="303">
        <v>4.8</v>
      </c>
      <c r="CL80" s="303">
        <v>9.6</v>
      </c>
      <c r="CN80" s="38"/>
      <c r="CO80" s="38"/>
      <c r="CP80" s="38"/>
      <c r="CQ80" s="38"/>
      <c r="CR80" s="38"/>
      <c r="CS80" s="38"/>
      <c r="CU80" s="593">
        <v>1</v>
      </c>
      <c r="CV80" s="593">
        <v>1.5</v>
      </c>
      <c r="CW80" s="593">
        <v>2</v>
      </c>
      <c r="CX80" s="593">
        <v>3</v>
      </c>
      <c r="CY80" s="593">
        <v>5</v>
      </c>
      <c r="CZ80" s="593">
        <v>8</v>
      </c>
      <c r="DB80" s="593">
        <v>4</v>
      </c>
      <c r="DC80" s="593">
        <v>6</v>
      </c>
      <c r="DD80" s="593">
        <v>8</v>
      </c>
      <c r="DE80" s="593">
        <v>10</v>
      </c>
      <c r="DF80" s="593">
        <v>14</v>
      </c>
      <c r="DG80" s="593">
        <v>20</v>
      </c>
      <c r="DI80" s="38">
        <v>1.5</v>
      </c>
      <c r="DJ80" s="38">
        <v>2.25</v>
      </c>
      <c r="DK80" s="38">
        <v>2.8125</v>
      </c>
      <c r="DL80" s="38">
        <v>4.21875</v>
      </c>
      <c r="DM80" s="38">
        <v>6.328125</v>
      </c>
      <c r="DN80" s="38">
        <v>9.4921875</v>
      </c>
      <c r="DP80" s="401">
        <v>1</v>
      </c>
      <c r="DQ80" s="401">
        <v>1.25</v>
      </c>
      <c r="DR80" s="401">
        <v>2</v>
      </c>
      <c r="DS80" s="401">
        <v>3</v>
      </c>
      <c r="DT80" s="401">
        <v>4</v>
      </c>
      <c r="DU80" s="401">
        <v>6</v>
      </c>
      <c r="DW80" s="423">
        <v>1</v>
      </c>
      <c r="DX80" s="423">
        <v>2</v>
      </c>
      <c r="DY80" s="423">
        <v>2</v>
      </c>
      <c r="DZ80" s="423">
        <v>3</v>
      </c>
      <c r="EA80" s="423">
        <v>4</v>
      </c>
      <c r="EB80" s="423">
        <v>8</v>
      </c>
      <c r="ED80" s="462">
        <v>2</v>
      </c>
      <c r="EE80" s="462">
        <v>3</v>
      </c>
      <c r="EF80" s="462">
        <v>4</v>
      </c>
      <c r="EG80" s="462">
        <v>8</v>
      </c>
      <c r="EH80" s="462">
        <v>20</v>
      </c>
      <c r="EI80" s="462">
        <v>30</v>
      </c>
      <c r="EK80" s="598">
        <v>0.3</v>
      </c>
      <c r="EL80" s="598">
        <v>0.3</v>
      </c>
      <c r="EM80" s="598">
        <v>0.5</v>
      </c>
      <c r="EN80" s="598">
        <v>0.8</v>
      </c>
      <c r="EO80" s="598">
        <v>1.2</v>
      </c>
      <c r="EP80" s="598">
        <v>1.6</v>
      </c>
      <c r="ER80" s="508">
        <v>1</v>
      </c>
      <c r="ES80" s="508">
        <v>2</v>
      </c>
      <c r="ET80" s="508">
        <v>4</v>
      </c>
      <c r="EU80" s="508">
        <v>6</v>
      </c>
      <c r="EV80" s="508">
        <v>10</v>
      </c>
      <c r="EW80" s="508">
        <v>12</v>
      </c>
      <c r="EY80" s="38"/>
      <c r="EZ80" s="38"/>
      <c r="FA80" s="38"/>
      <c r="FB80" s="38"/>
      <c r="FC80" s="38"/>
      <c r="FD80" s="38"/>
      <c r="FF80" s="57"/>
      <c r="FG80" s="57"/>
      <c r="FH80" s="57"/>
      <c r="FI80" s="57"/>
      <c r="FJ80" s="57"/>
      <c r="FK80" s="57"/>
      <c r="FM80" s="57"/>
      <c r="FN80" s="57"/>
      <c r="FO80" s="57"/>
      <c r="FP80" s="57"/>
      <c r="FQ80" s="57"/>
      <c r="FR80" s="57"/>
    </row>
    <row r="81" spans="1:174" x14ac:dyDescent="0.3">
      <c r="A81" s="638"/>
      <c r="B81" s="2"/>
      <c r="C81" s="2">
        <v>-1</v>
      </c>
      <c r="D81" s="2"/>
      <c r="E81" s="2"/>
      <c r="F81" s="2"/>
      <c r="H81" s="25">
        <f t="shared" si="47"/>
        <v>1</v>
      </c>
      <c r="I81" s="25">
        <f t="shared" si="48"/>
        <v>1.375</v>
      </c>
      <c r="J81" s="25">
        <f t="shared" si="49"/>
        <v>2</v>
      </c>
      <c r="K81" s="25">
        <f t="shared" si="50"/>
        <v>3.375</v>
      </c>
      <c r="L81" s="25">
        <f t="shared" si="51"/>
        <v>5</v>
      </c>
      <c r="M81" s="25">
        <f t="shared" si="52"/>
        <v>8.74609375</v>
      </c>
      <c r="O81" s="58">
        <v>0.3</v>
      </c>
      <c r="P81" s="58">
        <v>0.4</v>
      </c>
      <c r="Q81" s="58">
        <v>0.8</v>
      </c>
      <c r="R81" s="58">
        <v>1.5</v>
      </c>
      <c r="S81" s="58">
        <v>3</v>
      </c>
      <c r="T81" s="58">
        <v>7</v>
      </c>
      <c r="V81" s="158">
        <v>0.75</v>
      </c>
      <c r="W81" s="158">
        <v>1.5</v>
      </c>
      <c r="X81" s="158">
        <v>3</v>
      </c>
      <c r="Y81" s="158">
        <v>3.75</v>
      </c>
      <c r="Z81" s="158">
        <v>4.5</v>
      </c>
      <c r="AA81" s="158">
        <v>6</v>
      </c>
      <c r="AC81" s="37"/>
      <c r="AD81" s="37"/>
      <c r="AE81" s="37"/>
      <c r="AF81" s="37"/>
      <c r="AG81" s="37"/>
      <c r="AH81" s="37"/>
      <c r="AJ81" s="37"/>
      <c r="AK81" s="37"/>
      <c r="AL81" s="37"/>
      <c r="AM81" s="37"/>
      <c r="AN81" s="37"/>
      <c r="AO81" s="37"/>
      <c r="AQ81" s="37">
        <v>1</v>
      </c>
      <c r="AR81" s="37">
        <v>1</v>
      </c>
      <c r="AS81" s="37">
        <v>2</v>
      </c>
      <c r="AT81" s="37">
        <v>2</v>
      </c>
      <c r="AU81" s="37">
        <v>3</v>
      </c>
      <c r="AV81" s="37">
        <v>6</v>
      </c>
      <c r="AX81" s="37"/>
      <c r="AY81" s="37"/>
      <c r="AZ81" s="37"/>
      <c r="BA81" s="37"/>
      <c r="BB81" s="37"/>
      <c r="BC81" s="37"/>
      <c r="BE81" s="37"/>
      <c r="BF81" s="37"/>
      <c r="BG81" s="37"/>
      <c r="BH81" s="37"/>
      <c r="BI81" s="37"/>
      <c r="BJ81" s="37"/>
      <c r="BL81" s="152">
        <v>2</v>
      </c>
      <c r="BM81" s="152">
        <v>2</v>
      </c>
      <c r="BN81" s="152">
        <v>2</v>
      </c>
      <c r="BO81" s="152">
        <v>3</v>
      </c>
      <c r="BP81" s="152">
        <v>5</v>
      </c>
      <c r="BQ81" s="152">
        <v>10</v>
      </c>
      <c r="BS81" s="222">
        <v>1</v>
      </c>
      <c r="BT81" s="222">
        <v>1</v>
      </c>
      <c r="BU81" s="222">
        <v>2</v>
      </c>
      <c r="BV81" s="222">
        <v>4</v>
      </c>
      <c r="BW81" s="222">
        <v>10</v>
      </c>
      <c r="BX81" s="222">
        <v>20</v>
      </c>
      <c r="BZ81" s="244"/>
      <c r="CA81" s="244"/>
      <c r="CB81" s="244"/>
      <c r="CC81" s="244"/>
      <c r="CD81" s="244"/>
      <c r="CE81" s="244"/>
      <c r="CG81" s="302">
        <v>0.9</v>
      </c>
      <c r="CH81" s="302">
        <v>1.2</v>
      </c>
      <c r="CI81" s="302">
        <v>2</v>
      </c>
      <c r="CJ81" s="302">
        <v>2.8</v>
      </c>
      <c r="CK81" s="302">
        <v>4.8</v>
      </c>
      <c r="CL81" s="302">
        <v>9.6</v>
      </c>
      <c r="CN81" s="37"/>
      <c r="CO81" s="37"/>
      <c r="CP81" s="37"/>
      <c r="CQ81" s="37"/>
      <c r="CR81" s="37"/>
      <c r="CS81" s="37"/>
      <c r="CU81" s="592">
        <v>1</v>
      </c>
      <c r="CV81" s="592">
        <v>1.5</v>
      </c>
      <c r="CW81" s="592">
        <v>2</v>
      </c>
      <c r="CX81" s="592">
        <v>3</v>
      </c>
      <c r="CY81" s="592">
        <v>5</v>
      </c>
      <c r="CZ81" s="592">
        <v>8</v>
      </c>
      <c r="DB81" s="592">
        <v>4</v>
      </c>
      <c r="DC81" s="592">
        <v>6</v>
      </c>
      <c r="DD81" s="592">
        <v>8</v>
      </c>
      <c r="DE81" s="592">
        <v>10</v>
      </c>
      <c r="DF81" s="592">
        <v>14</v>
      </c>
      <c r="DG81" s="592">
        <v>20</v>
      </c>
      <c r="DI81" s="37">
        <v>1.5</v>
      </c>
      <c r="DJ81" s="37">
        <v>2.25</v>
      </c>
      <c r="DK81" s="37">
        <v>2.8125</v>
      </c>
      <c r="DL81" s="37">
        <v>4.21875</v>
      </c>
      <c r="DM81" s="37">
        <v>6.328125</v>
      </c>
      <c r="DN81" s="37">
        <v>9.4921875</v>
      </c>
      <c r="DP81" s="400">
        <v>1</v>
      </c>
      <c r="DQ81" s="400">
        <v>1.25</v>
      </c>
      <c r="DR81" s="400">
        <v>3</v>
      </c>
      <c r="DS81" s="400">
        <v>4</v>
      </c>
      <c r="DT81" s="400">
        <v>6</v>
      </c>
      <c r="DU81" s="400">
        <v>7.5</v>
      </c>
      <c r="DW81" s="422">
        <v>1</v>
      </c>
      <c r="DX81" s="422">
        <v>1</v>
      </c>
      <c r="DY81" s="422">
        <v>2</v>
      </c>
      <c r="DZ81" s="422">
        <v>3</v>
      </c>
      <c r="EA81" s="422">
        <v>4</v>
      </c>
      <c r="EB81" s="422">
        <v>8</v>
      </c>
      <c r="ED81" s="463">
        <v>2</v>
      </c>
      <c r="EE81" s="463">
        <v>3</v>
      </c>
      <c r="EF81" s="463">
        <v>4</v>
      </c>
      <c r="EG81" s="463">
        <v>8</v>
      </c>
      <c r="EH81" s="462">
        <v>20</v>
      </c>
      <c r="EI81" s="462">
        <v>30</v>
      </c>
      <c r="EK81" s="598">
        <v>0.3</v>
      </c>
      <c r="EL81" s="598">
        <v>0.3</v>
      </c>
      <c r="EM81" s="598">
        <v>0.6</v>
      </c>
      <c r="EN81" s="598">
        <v>1</v>
      </c>
      <c r="EO81" s="598">
        <v>1.5</v>
      </c>
      <c r="EP81" s="598">
        <v>2.5</v>
      </c>
      <c r="ER81" s="509">
        <v>1.5</v>
      </c>
      <c r="ES81" s="509">
        <v>3</v>
      </c>
      <c r="ET81" s="509">
        <v>5</v>
      </c>
      <c r="EU81" s="509">
        <v>7</v>
      </c>
      <c r="EV81" s="509">
        <v>12</v>
      </c>
      <c r="EW81" s="509">
        <v>16</v>
      </c>
      <c r="EY81" s="37"/>
      <c r="EZ81" s="37"/>
      <c r="FA81" s="37"/>
      <c r="FB81" s="37"/>
      <c r="FC81" s="37"/>
      <c r="FD81" s="37"/>
      <c r="FF81" s="56"/>
      <c r="FG81" s="56"/>
      <c r="FH81" s="56"/>
      <c r="FI81" s="56"/>
      <c r="FJ81" s="56"/>
      <c r="FK81" s="56"/>
      <c r="FM81" s="56"/>
      <c r="FN81" s="56"/>
      <c r="FO81" s="56"/>
      <c r="FP81" s="56"/>
      <c r="FQ81" s="56"/>
      <c r="FR81" s="56"/>
    </row>
    <row r="82" spans="1:174" x14ac:dyDescent="0.3">
      <c r="A82" s="638"/>
      <c r="B82" s="3"/>
      <c r="C82" s="3"/>
      <c r="D82" s="3">
        <v>-1</v>
      </c>
      <c r="E82" s="3"/>
      <c r="F82" s="3"/>
      <c r="H82" s="26">
        <f t="shared" si="47"/>
        <v>1</v>
      </c>
      <c r="I82" s="26">
        <f t="shared" si="48"/>
        <v>1.7999999999999998</v>
      </c>
      <c r="J82" s="26">
        <f t="shared" si="49"/>
        <v>3</v>
      </c>
      <c r="K82" s="26">
        <f t="shared" si="50"/>
        <v>4</v>
      </c>
      <c r="L82" s="26">
        <f t="shared" si="51"/>
        <v>6</v>
      </c>
      <c r="M82" s="26">
        <f t="shared" si="52"/>
        <v>10</v>
      </c>
      <c r="O82" s="59">
        <v>0.3</v>
      </c>
      <c r="P82" s="59">
        <v>0.5</v>
      </c>
      <c r="Q82" s="59">
        <v>1</v>
      </c>
      <c r="R82" s="59">
        <v>1.5</v>
      </c>
      <c r="S82" s="59">
        <v>3</v>
      </c>
      <c r="T82" s="59">
        <v>7</v>
      </c>
      <c r="V82" s="159">
        <v>0.89999999999999991</v>
      </c>
      <c r="W82" s="159">
        <v>1.7999999999999998</v>
      </c>
      <c r="X82" s="159">
        <v>3.5999999999999996</v>
      </c>
      <c r="Y82" s="159">
        <v>4.5</v>
      </c>
      <c r="Z82" s="159">
        <v>5.3999999999999995</v>
      </c>
      <c r="AA82" s="159">
        <v>7.1999999999999993</v>
      </c>
      <c r="AC82" s="38"/>
      <c r="AD82" s="38"/>
      <c r="AE82" s="38"/>
      <c r="AF82" s="38"/>
      <c r="AG82" s="38"/>
      <c r="AH82" s="38"/>
      <c r="AJ82" s="38"/>
      <c r="AK82" s="38"/>
      <c r="AL82" s="38"/>
      <c r="AM82" s="38"/>
      <c r="AN82" s="38"/>
      <c r="AO82" s="38"/>
      <c r="AQ82" s="38">
        <v>1</v>
      </c>
      <c r="AR82" s="38">
        <v>1</v>
      </c>
      <c r="AS82" s="38">
        <v>3</v>
      </c>
      <c r="AT82" s="38">
        <v>4</v>
      </c>
      <c r="AU82" s="38">
        <v>6</v>
      </c>
      <c r="AV82" s="38">
        <v>8</v>
      </c>
      <c r="AX82" s="38"/>
      <c r="AY82" s="38"/>
      <c r="AZ82" s="38"/>
      <c r="BA82" s="38"/>
      <c r="BB82" s="38"/>
      <c r="BC82" s="38"/>
      <c r="BE82" s="38"/>
      <c r="BF82" s="38"/>
      <c r="BG82" s="38"/>
      <c r="BH82" s="38"/>
      <c r="BI82" s="38"/>
      <c r="BJ82" s="38"/>
      <c r="BL82" s="151">
        <v>2</v>
      </c>
      <c r="BM82" s="151">
        <v>2</v>
      </c>
      <c r="BN82" s="151">
        <v>2</v>
      </c>
      <c r="BO82" s="151">
        <v>3</v>
      </c>
      <c r="BP82" s="151">
        <v>5</v>
      </c>
      <c r="BQ82" s="151">
        <v>10</v>
      </c>
      <c r="BS82" s="223">
        <v>1</v>
      </c>
      <c r="BT82" s="223">
        <v>1</v>
      </c>
      <c r="BU82" s="223">
        <v>2</v>
      </c>
      <c r="BV82" s="223">
        <v>4</v>
      </c>
      <c r="BW82" s="223">
        <v>10</v>
      </c>
      <c r="BX82" s="223">
        <v>20</v>
      </c>
      <c r="BZ82" s="245">
        <v>0.3</v>
      </c>
      <c r="CA82" s="245">
        <v>0.4</v>
      </c>
      <c r="CB82" s="245">
        <v>0.6</v>
      </c>
      <c r="CC82" s="245">
        <v>0.8</v>
      </c>
      <c r="CD82" s="245">
        <v>2</v>
      </c>
      <c r="CE82" s="245">
        <v>4</v>
      </c>
      <c r="CG82" s="303">
        <v>1.5</v>
      </c>
      <c r="CH82" s="303">
        <v>2</v>
      </c>
      <c r="CI82" s="303">
        <v>3</v>
      </c>
      <c r="CJ82" s="303">
        <v>4</v>
      </c>
      <c r="CK82" s="303">
        <v>7</v>
      </c>
      <c r="CL82" s="303">
        <v>15</v>
      </c>
      <c r="CN82" s="38"/>
      <c r="CO82" s="38"/>
      <c r="CP82" s="38"/>
      <c r="CQ82" s="38"/>
      <c r="CR82" s="38"/>
      <c r="CS82" s="38"/>
      <c r="CU82" s="593">
        <v>1</v>
      </c>
      <c r="CV82" s="593">
        <v>1.5</v>
      </c>
      <c r="CW82" s="593">
        <v>2</v>
      </c>
      <c r="CX82" s="593">
        <v>3</v>
      </c>
      <c r="CY82" s="593">
        <v>5</v>
      </c>
      <c r="CZ82" s="593">
        <v>8</v>
      </c>
      <c r="DB82" s="593">
        <v>4</v>
      </c>
      <c r="DC82" s="593">
        <v>6</v>
      </c>
      <c r="DD82" s="593">
        <v>8</v>
      </c>
      <c r="DE82" s="593">
        <v>10</v>
      </c>
      <c r="DF82" s="593">
        <v>14</v>
      </c>
      <c r="DG82" s="593">
        <v>20</v>
      </c>
      <c r="DI82" s="38">
        <v>1.7999999999999998</v>
      </c>
      <c r="DJ82" s="38">
        <v>2.6999999999999997</v>
      </c>
      <c r="DK82" s="38">
        <v>3.3749999999999996</v>
      </c>
      <c r="DL82" s="38">
        <v>5.0624999999999991</v>
      </c>
      <c r="DM82" s="38">
        <v>7.5937499999999982</v>
      </c>
      <c r="DN82" s="38">
        <v>11.390624999999996</v>
      </c>
      <c r="DP82" s="401">
        <v>1.25</v>
      </c>
      <c r="DQ82" s="401">
        <v>1.5</v>
      </c>
      <c r="DR82" s="401">
        <v>4</v>
      </c>
      <c r="DS82" s="401">
        <v>5</v>
      </c>
      <c r="DT82" s="401">
        <v>7.5</v>
      </c>
      <c r="DU82" s="401">
        <v>10</v>
      </c>
      <c r="DW82" s="423">
        <v>1</v>
      </c>
      <c r="DX82" s="423">
        <v>2</v>
      </c>
      <c r="DY82" s="423">
        <v>2</v>
      </c>
      <c r="DZ82" s="423">
        <v>3</v>
      </c>
      <c r="EA82" s="423">
        <v>4</v>
      </c>
      <c r="EB82" s="423">
        <v>8</v>
      </c>
      <c r="ED82" s="462">
        <v>2</v>
      </c>
      <c r="EE82" s="462">
        <v>3</v>
      </c>
      <c r="EF82" s="462">
        <v>4</v>
      </c>
      <c r="EG82" s="462">
        <v>6</v>
      </c>
      <c r="EH82" s="462">
        <v>15</v>
      </c>
      <c r="EI82" s="462">
        <v>25</v>
      </c>
      <c r="EK82" s="598">
        <v>0.33749999999999997</v>
      </c>
      <c r="EL82" s="598">
        <v>0.45000000000000007</v>
      </c>
      <c r="EM82" s="598">
        <v>1.125</v>
      </c>
      <c r="EN82" s="598">
        <v>1.3499999999999999</v>
      </c>
      <c r="EO82" s="598">
        <v>2.25</v>
      </c>
      <c r="EP82" s="598">
        <v>2.6999999999999997</v>
      </c>
      <c r="ER82" s="508">
        <v>2</v>
      </c>
      <c r="ES82" s="508">
        <v>4</v>
      </c>
      <c r="ET82" s="508">
        <v>6</v>
      </c>
      <c r="EU82" s="508">
        <v>8</v>
      </c>
      <c r="EV82" s="508">
        <v>15</v>
      </c>
      <c r="EW82" s="508">
        <v>18</v>
      </c>
      <c r="EY82" s="38"/>
      <c r="EZ82" s="38"/>
      <c r="FA82" s="38"/>
      <c r="FB82" s="38"/>
      <c r="FC82" s="38"/>
      <c r="FD82" s="38"/>
      <c r="FF82" s="57"/>
      <c r="FG82" s="57"/>
      <c r="FH82" s="57"/>
      <c r="FI82" s="57"/>
      <c r="FJ82" s="57"/>
      <c r="FK82" s="57"/>
      <c r="FM82" s="57"/>
      <c r="FN82" s="57"/>
      <c r="FO82" s="57"/>
      <c r="FP82" s="57"/>
      <c r="FQ82" s="57"/>
      <c r="FR82" s="57"/>
    </row>
    <row r="83" spans="1:174" x14ac:dyDescent="0.3">
      <c r="A83" s="638"/>
      <c r="B83" s="2"/>
      <c r="C83" s="2"/>
      <c r="D83" s="2"/>
      <c r="E83" s="2">
        <v>-1</v>
      </c>
      <c r="F83" s="2"/>
      <c r="H83" s="25">
        <f t="shared" si="47"/>
        <v>1.125</v>
      </c>
      <c r="I83" s="25">
        <f t="shared" si="48"/>
        <v>2</v>
      </c>
      <c r="J83" s="25">
        <f t="shared" si="49"/>
        <v>3</v>
      </c>
      <c r="K83" s="25">
        <f t="shared" si="50"/>
        <v>4</v>
      </c>
      <c r="L83" s="25">
        <f t="shared" si="51"/>
        <v>6.75</v>
      </c>
      <c r="M83" s="25">
        <f t="shared" si="52"/>
        <v>10</v>
      </c>
      <c r="O83" s="58">
        <v>0.3</v>
      </c>
      <c r="P83" s="58">
        <v>0.5</v>
      </c>
      <c r="Q83" s="58">
        <v>1</v>
      </c>
      <c r="R83" s="58">
        <v>1.5</v>
      </c>
      <c r="S83" s="58">
        <v>3</v>
      </c>
      <c r="T83" s="58">
        <v>7</v>
      </c>
      <c r="V83" s="158">
        <v>1.125</v>
      </c>
      <c r="W83" s="158">
        <v>2.25</v>
      </c>
      <c r="X83" s="158">
        <v>4.5</v>
      </c>
      <c r="Y83" s="158">
        <v>5.625</v>
      </c>
      <c r="Z83" s="158">
        <v>6.75</v>
      </c>
      <c r="AA83" s="158">
        <v>9</v>
      </c>
      <c r="AC83" s="37"/>
      <c r="AD83" s="37"/>
      <c r="AE83" s="37"/>
      <c r="AF83" s="37"/>
      <c r="AG83" s="37"/>
      <c r="AH83" s="37"/>
      <c r="AJ83" s="37"/>
      <c r="AK83" s="37"/>
      <c r="AL83" s="37"/>
      <c r="AM83" s="37"/>
      <c r="AN83" s="37"/>
      <c r="AO83" s="37"/>
      <c r="AQ83" s="37">
        <v>1</v>
      </c>
      <c r="AR83" s="37">
        <v>2</v>
      </c>
      <c r="AS83" s="37">
        <v>3</v>
      </c>
      <c r="AT83" s="37">
        <v>4</v>
      </c>
      <c r="AU83" s="37">
        <v>6</v>
      </c>
      <c r="AV83" s="37">
        <v>10</v>
      </c>
      <c r="AX83" s="37"/>
      <c r="AY83" s="37"/>
      <c r="AZ83" s="37"/>
      <c r="BA83" s="37"/>
      <c r="BB83" s="37"/>
      <c r="BC83" s="37"/>
      <c r="BE83" s="37"/>
      <c r="BF83" s="37"/>
      <c r="BG83" s="37"/>
      <c r="BH83" s="37"/>
      <c r="BI83" s="37"/>
      <c r="BJ83" s="37"/>
      <c r="BL83" s="152">
        <v>2</v>
      </c>
      <c r="BM83" s="152">
        <v>2</v>
      </c>
      <c r="BN83" s="152">
        <v>2</v>
      </c>
      <c r="BO83" s="152">
        <v>3</v>
      </c>
      <c r="BP83" s="152">
        <v>5</v>
      </c>
      <c r="BQ83" s="152">
        <v>10</v>
      </c>
      <c r="BS83" s="222">
        <v>1</v>
      </c>
      <c r="BT83" s="222">
        <v>1</v>
      </c>
      <c r="BU83" s="222">
        <v>2</v>
      </c>
      <c r="BV83" s="222">
        <v>4</v>
      </c>
      <c r="BW83" s="222">
        <v>10</v>
      </c>
      <c r="BX83" s="222">
        <v>20</v>
      </c>
      <c r="BZ83" s="244">
        <v>0.3</v>
      </c>
      <c r="CA83" s="244">
        <v>0.4</v>
      </c>
      <c r="CB83" s="244">
        <v>0.6</v>
      </c>
      <c r="CC83" s="244">
        <v>0.8</v>
      </c>
      <c r="CD83" s="244">
        <v>2</v>
      </c>
      <c r="CE83" s="244">
        <v>4</v>
      </c>
      <c r="CG83" s="302">
        <v>1.5</v>
      </c>
      <c r="CH83" s="302">
        <v>2</v>
      </c>
      <c r="CI83" s="302">
        <v>3</v>
      </c>
      <c r="CJ83" s="302">
        <v>4</v>
      </c>
      <c r="CK83" s="302">
        <v>8</v>
      </c>
      <c r="CL83" s="302">
        <v>16</v>
      </c>
      <c r="CN83" s="37"/>
      <c r="CO83" s="37"/>
      <c r="CP83" s="37"/>
      <c r="CQ83" s="37"/>
      <c r="CR83" s="37"/>
      <c r="CS83" s="37"/>
      <c r="CU83" s="592">
        <v>1</v>
      </c>
      <c r="CV83" s="592">
        <v>1.5</v>
      </c>
      <c r="CW83" s="592">
        <v>2</v>
      </c>
      <c r="CX83" s="592">
        <v>3</v>
      </c>
      <c r="CY83" s="592">
        <v>5</v>
      </c>
      <c r="CZ83" s="592">
        <v>8</v>
      </c>
      <c r="DB83" s="592">
        <v>4</v>
      </c>
      <c r="DC83" s="592">
        <v>6</v>
      </c>
      <c r="DD83" s="592">
        <v>8</v>
      </c>
      <c r="DE83" s="592">
        <v>10</v>
      </c>
      <c r="DF83" s="592">
        <v>14</v>
      </c>
      <c r="DG83" s="592">
        <v>20</v>
      </c>
      <c r="DI83" s="37">
        <v>1.7999999999999998</v>
      </c>
      <c r="DJ83" s="37">
        <v>2.6999999999999997</v>
      </c>
      <c r="DK83" s="37">
        <v>3.3749999999999996</v>
      </c>
      <c r="DL83" s="37">
        <v>5.0624999999999991</v>
      </c>
      <c r="DM83" s="37">
        <v>7.5937499999999982</v>
      </c>
      <c r="DN83" s="37">
        <v>11.390624999999996</v>
      </c>
      <c r="DP83" s="400">
        <v>1.5</v>
      </c>
      <c r="DQ83" s="400">
        <v>1.75</v>
      </c>
      <c r="DR83" s="400">
        <v>5</v>
      </c>
      <c r="DS83" s="400">
        <v>5</v>
      </c>
      <c r="DT83" s="400">
        <v>10</v>
      </c>
      <c r="DU83" s="400">
        <v>12.5</v>
      </c>
      <c r="DW83" s="422">
        <v>1</v>
      </c>
      <c r="DX83" s="422">
        <v>2</v>
      </c>
      <c r="DY83" s="422">
        <v>2</v>
      </c>
      <c r="DZ83" s="422">
        <v>3</v>
      </c>
      <c r="EA83" s="422">
        <v>4</v>
      </c>
      <c r="EB83" s="422">
        <v>8</v>
      </c>
      <c r="ED83" s="463">
        <v>2</v>
      </c>
      <c r="EE83" s="463">
        <v>3</v>
      </c>
      <c r="EF83" s="463">
        <v>4</v>
      </c>
      <c r="EG83" s="463">
        <v>6</v>
      </c>
      <c r="EH83" s="463">
        <v>15</v>
      </c>
      <c r="EI83" s="463">
        <v>25</v>
      </c>
      <c r="EK83" s="598">
        <v>0.44999999999999996</v>
      </c>
      <c r="EL83" s="598">
        <v>0.60000000000000009</v>
      </c>
      <c r="EM83" s="598">
        <v>1.5</v>
      </c>
      <c r="EN83" s="598">
        <v>1.7999999999999998</v>
      </c>
      <c r="EO83" s="598">
        <v>2.4000000000000004</v>
      </c>
      <c r="EP83" s="598">
        <v>3.5999999999999996</v>
      </c>
      <c r="ER83" s="509">
        <v>3</v>
      </c>
      <c r="ES83" s="509">
        <v>5</v>
      </c>
      <c r="ET83" s="509">
        <v>7.5</v>
      </c>
      <c r="EU83" s="509">
        <v>10</v>
      </c>
      <c r="EV83" s="509">
        <v>17</v>
      </c>
      <c r="EW83" s="509">
        <v>21</v>
      </c>
      <c r="EY83" s="37"/>
      <c r="EZ83" s="37"/>
      <c r="FA83" s="37"/>
      <c r="FB83" s="37"/>
      <c r="FC83" s="37"/>
      <c r="FD83" s="37"/>
      <c r="FF83" s="56"/>
      <c r="FG83" s="56"/>
      <c r="FH83" s="56"/>
      <c r="FI83" s="56"/>
      <c r="FJ83" s="56"/>
      <c r="FK83" s="56"/>
      <c r="FM83" s="56"/>
      <c r="FN83" s="56"/>
      <c r="FO83" s="56"/>
      <c r="FP83" s="56"/>
      <c r="FQ83" s="56"/>
      <c r="FR83" s="56"/>
    </row>
    <row r="84" spans="1:174" x14ac:dyDescent="0.3">
      <c r="A84" s="639"/>
      <c r="B84" s="3"/>
      <c r="C84" s="3"/>
      <c r="D84" s="3"/>
      <c r="E84" s="3"/>
      <c r="F84" s="3">
        <v>-1</v>
      </c>
      <c r="H84" s="26">
        <f t="shared" si="47"/>
        <v>1.3499999999999999</v>
      </c>
      <c r="I84" s="26">
        <f t="shared" si="48"/>
        <v>2</v>
      </c>
      <c r="J84" s="26">
        <f t="shared" si="49"/>
        <v>4.125</v>
      </c>
      <c r="K84" s="26">
        <f t="shared" si="50"/>
        <v>5.5</v>
      </c>
      <c r="L84" s="26">
        <f t="shared" si="51"/>
        <v>8.1</v>
      </c>
      <c r="M84" s="26">
        <f t="shared" si="52"/>
        <v>15</v>
      </c>
      <c r="O84" s="59">
        <v>0.4</v>
      </c>
      <c r="P84" s="59">
        <v>0.7</v>
      </c>
      <c r="Q84" s="59">
        <v>1.2</v>
      </c>
      <c r="R84" s="59">
        <v>1.8</v>
      </c>
      <c r="S84" s="59">
        <v>3.5</v>
      </c>
      <c r="T84" s="59">
        <v>8</v>
      </c>
      <c r="V84" s="159">
        <v>1.3499999999999999</v>
      </c>
      <c r="W84" s="159">
        <v>2.6999999999999997</v>
      </c>
      <c r="X84" s="159">
        <v>5.3999999999999995</v>
      </c>
      <c r="Y84" s="159">
        <v>6.75</v>
      </c>
      <c r="Z84" s="159">
        <v>8.1</v>
      </c>
      <c r="AA84" s="159">
        <v>10.799999999999999</v>
      </c>
      <c r="AC84" s="38"/>
      <c r="AD84" s="38"/>
      <c r="AE84" s="38"/>
      <c r="AF84" s="38"/>
      <c r="AG84" s="38"/>
      <c r="AH84" s="38"/>
      <c r="AJ84" s="38"/>
      <c r="AK84" s="38"/>
      <c r="AL84" s="38"/>
      <c r="AM84" s="38"/>
      <c r="AN84" s="38"/>
      <c r="AO84" s="38"/>
      <c r="AQ84" s="38">
        <v>1</v>
      </c>
      <c r="AR84" s="38">
        <v>2</v>
      </c>
      <c r="AS84" s="38">
        <v>5</v>
      </c>
      <c r="AT84" s="38">
        <v>6</v>
      </c>
      <c r="AU84" s="38">
        <v>8</v>
      </c>
      <c r="AV84" s="38">
        <v>16</v>
      </c>
      <c r="AX84" s="38"/>
      <c r="AY84" s="38"/>
      <c r="AZ84" s="38"/>
      <c r="BA84" s="38"/>
      <c r="BB84" s="38"/>
      <c r="BC84" s="38"/>
      <c r="BE84" s="38"/>
      <c r="BF84" s="38"/>
      <c r="BG84" s="38"/>
      <c r="BH84" s="38"/>
      <c r="BI84" s="38"/>
      <c r="BJ84" s="38"/>
      <c r="BL84" s="151">
        <v>2</v>
      </c>
      <c r="BM84" s="151">
        <v>2</v>
      </c>
      <c r="BN84" s="151">
        <v>2</v>
      </c>
      <c r="BO84" s="151">
        <v>3</v>
      </c>
      <c r="BP84" s="151">
        <v>5</v>
      </c>
      <c r="BQ84" s="151">
        <v>10</v>
      </c>
      <c r="BS84" s="223">
        <v>1</v>
      </c>
      <c r="BT84" s="223">
        <v>1</v>
      </c>
      <c r="BU84" s="223">
        <v>2</v>
      </c>
      <c r="BV84" s="223">
        <v>4</v>
      </c>
      <c r="BW84" s="223">
        <v>10</v>
      </c>
      <c r="BX84" s="223">
        <v>20</v>
      </c>
      <c r="BZ84" s="245">
        <v>0.4</v>
      </c>
      <c r="CA84" s="245">
        <v>0.6</v>
      </c>
      <c r="CB84" s="245">
        <v>0.8</v>
      </c>
      <c r="CC84" s="245">
        <v>1.2</v>
      </c>
      <c r="CD84" s="245">
        <v>2.5</v>
      </c>
      <c r="CE84" s="245">
        <v>6</v>
      </c>
      <c r="CG84" s="303">
        <v>2.0625</v>
      </c>
      <c r="CH84" s="303">
        <v>2.75</v>
      </c>
      <c r="CI84" s="303">
        <v>4.125</v>
      </c>
      <c r="CJ84" s="303">
        <v>5.5</v>
      </c>
      <c r="CK84" s="303">
        <v>9.9</v>
      </c>
      <c r="CL84" s="303">
        <v>19.8</v>
      </c>
      <c r="CN84" s="38"/>
      <c r="CO84" s="38"/>
      <c r="CP84" s="38"/>
      <c r="CQ84" s="38"/>
      <c r="CR84" s="38"/>
      <c r="CS84" s="38"/>
      <c r="CU84" s="593">
        <v>1</v>
      </c>
      <c r="CV84" s="593">
        <v>1.5</v>
      </c>
      <c r="CW84" s="593">
        <v>2</v>
      </c>
      <c r="CX84" s="593">
        <v>3</v>
      </c>
      <c r="CY84" s="593">
        <v>5</v>
      </c>
      <c r="CZ84" s="593">
        <v>8</v>
      </c>
      <c r="DB84" s="593">
        <v>4</v>
      </c>
      <c r="DC84" s="593">
        <v>6</v>
      </c>
      <c r="DD84" s="593">
        <v>8</v>
      </c>
      <c r="DE84" s="593">
        <v>10</v>
      </c>
      <c r="DF84" s="593">
        <v>14</v>
      </c>
      <c r="DG84" s="593">
        <v>20</v>
      </c>
      <c r="DI84" s="38">
        <v>2.4</v>
      </c>
      <c r="DJ84" s="38">
        <v>3.5999999999999996</v>
      </c>
      <c r="DK84" s="38">
        <v>4.5</v>
      </c>
      <c r="DL84" s="38">
        <v>6.75</v>
      </c>
      <c r="DM84" s="38">
        <v>10.125</v>
      </c>
      <c r="DN84" s="38">
        <v>15.1875</v>
      </c>
      <c r="DP84" s="401">
        <v>2</v>
      </c>
      <c r="DQ84" s="401">
        <v>2.5</v>
      </c>
      <c r="DR84" s="401">
        <v>7.5</v>
      </c>
      <c r="DS84" s="401">
        <v>7.5</v>
      </c>
      <c r="DT84" s="401">
        <v>12.5</v>
      </c>
      <c r="DU84" s="401">
        <v>15</v>
      </c>
      <c r="DW84" s="423">
        <v>1</v>
      </c>
      <c r="DX84" s="423">
        <v>2</v>
      </c>
      <c r="DY84" s="423">
        <v>2</v>
      </c>
      <c r="DZ84" s="423">
        <v>3</v>
      </c>
      <c r="EA84" s="423">
        <v>4</v>
      </c>
      <c r="EB84" s="423">
        <v>8</v>
      </c>
      <c r="ED84" s="462">
        <v>3</v>
      </c>
      <c r="EE84" s="462">
        <v>4</v>
      </c>
      <c r="EF84" s="462">
        <v>5</v>
      </c>
      <c r="EG84" s="462">
        <v>8</v>
      </c>
      <c r="EH84" s="462">
        <v>18</v>
      </c>
      <c r="EI84" s="462">
        <v>28</v>
      </c>
      <c r="EK84" s="598">
        <v>0.75</v>
      </c>
      <c r="EL84" s="598">
        <v>1</v>
      </c>
      <c r="EM84" s="598">
        <v>2.5</v>
      </c>
      <c r="EN84" s="598">
        <v>3</v>
      </c>
      <c r="EO84" s="598">
        <v>6</v>
      </c>
      <c r="EP84" s="598">
        <v>7</v>
      </c>
      <c r="ER84" s="508">
        <v>4</v>
      </c>
      <c r="ES84" s="508">
        <v>8</v>
      </c>
      <c r="ET84" s="508">
        <v>10</v>
      </c>
      <c r="EU84" s="508">
        <v>15</v>
      </c>
      <c r="EV84" s="508">
        <v>20</v>
      </c>
      <c r="EW84" s="508">
        <v>25</v>
      </c>
      <c r="EY84" s="38"/>
      <c r="EZ84" s="38"/>
      <c r="FA84" s="38"/>
      <c r="FB84" s="38"/>
      <c r="FC84" s="38"/>
      <c r="FD84" s="38"/>
      <c r="FF84" s="57"/>
      <c r="FG84" s="57"/>
      <c r="FH84" s="57"/>
      <c r="FI84" s="57"/>
      <c r="FJ84" s="57"/>
      <c r="FK84" s="57"/>
      <c r="FM84" s="57"/>
      <c r="FN84" s="57"/>
      <c r="FO84" s="57"/>
      <c r="FP84" s="57"/>
      <c r="FQ84" s="57"/>
      <c r="FR84" s="57"/>
    </row>
    <row r="87" spans="1:174" s="36" customFormat="1" ht="17.399999999999999" x14ac:dyDescent="0.35">
      <c r="A87" s="41" t="s">
        <v>45</v>
      </c>
      <c r="B87" s="41"/>
      <c r="C87" s="41"/>
      <c r="D87" s="41"/>
      <c r="E87" s="41"/>
      <c r="F87" s="41"/>
      <c r="G87" s="41"/>
      <c r="H87" s="41"/>
      <c r="I87" s="41"/>
      <c r="J87" s="41"/>
      <c r="K87" s="41"/>
      <c r="L87" s="41"/>
      <c r="M87" s="41"/>
      <c r="N87" s="41"/>
      <c r="O87" s="41"/>
    </row>
    <row r="88" spans="1:174" s="36" customFormat="1" ht="9" customHeight="1" thickBot="1" x14ac:dyDescent="0.4">
      <c r="N88" s="41"/>
      <c r="O88" s="41"/>
    </row>
    <row r="89" spans="1:174" s="61" customFormat="1" ht="18.75" customHeight="1" thickBot="1" x14ac:dyDescent="0.4">
      <c r="A89" s="72" t="s">
        <v>44</v>
      </c>
      <c r="B89" s="62"/>
      <c r="C89" s="62"/>
      <c r="D89" s="62"/>
      <c r="E89" s="62"/>
      <c r="F89" s="62"/>
      <c r="G89" s="62"/>
      <c r="H89" s="62"/>
      <c r="I89" s="62"/>
      <c r="J89" s="62"/>
      <c r="K89" s="62"/>
      <c r="L89" s="606">
        <f>MEDIAN(O89:FN89)</f>
        <v>250000</v>
      </c>
      <c r="M89" s="607"/>
      <c r="O89" s="604">
        <v>300000</v>
      </c>
      <c r="P89" s="605"/>
      <c r="V89" s="604">
        <v>500000</v>
      </c>
      <c r="W89" s="605"/>
      <c r="AC89" s="604">
        <v>500000</v>
      </c>
      <c r="AD89" s="626"/>
      <c r="AJ89" s="604">
        <v>100000</v>
      </c>
      <c r="AK89" s="605"/>
      <c r="AQ89" s="604">
        <v>250000</v>
      </c>
      <c r="AR89" s="605"/>
      <c r="AX89" s="604"/>
      <c r="AY89" s="605"/>
      <c r="BE89" s="604"/>
      <c r="BF89" s="605"/>
      <c r="BL89" s="604">
        <v>300000</v>
      </c>
      <c r="BM89" s="605"/>
      <c r="BS89" s="604">
        <v>250000</v>
      </c>
      <c r="BT89" s="605"/>
      <c r="BZ89" s="604">
        <v>250000</v>
      </c>
      <c r="CA89" s="605"/>
      <c r="CG89" s="604">
        <v>100000</v>
      </c>
      <c r="CH89" s="605"/>
      <c r="CN89" s="604">
        <v>1000000</v>
      </c>
      <c r="CO89" s="605"/>
      <c r="CU89" s="604">
        <v>1000000</v>
      </c>
      <c r="CV89" s="605"/>
      <c r="DB89" s="604">
        <v>250000</v>
      </c>
      <c r="DC89" s="605"/>
      <c r="DI89" s="604">
        <v>100000</v>
      </c>
      <c r="DJ89" s="605"/>
      <c r="DP89" s="604">
        <v>100000</v>
      </c>
      <c r="DQ89" s="605"/>
      <c r="DW89" s="604">
        <v>100000</v>
      </c>
      <c r="DX89" s="605"/>
      <c r="ED89" s="604">
        <v>100000</v>
      </c>
      <c r="EE89" s="605"/>
      <c r="EK89" s="633">
        <v>500000</v>
      </c>
      <c r="EL89" s="634"/>
      <c r="ER89" s="604">
        <v>100000</v>
      </c>
      <c r="ES89" s="605"/>
      <c r="EY89" s="604">
        <v>2000000</v>
      </c>
      <c r="EZ89" s="605"/>
      <c r="FF89" s="604"/>
      <c r="FG89" s="605"/>
      <c r="FM89" s="604"/>
      <c r="FN89" s="605"/>
    </row>
    <row r="90" spans="1:174" s="62" customFormat="1" ht="9" customHeight="1" thickBot="1" x14ac:dyDescent="0.4">
      <c r="L90" s="61"/>
      <c r="N90" s="61"/>
      <c r="O90" s="61"/>
      <c r="V90" s="61"/>
      <c r="AC90" s="41"/>
      <c r="AD90" s="36"/>
      <c r="AJ90" s="61"/>
      <c r="AL90" s="61"/>
      <c r="AM90" s="61"/>
      <c r="AN90" s="61"/>
      <c r="AO90" s="61"/>
      <c r="AQ90" s="61"/>
      <c r="AX90" s="61"/>
      <c r="BE90" s="61"/>
      <c r="BL90" s="61"/>
      <c r="BS90" s="61"/>
      <c r="BZ90" s="61"/>
      <c r="CG90" s="61"/>
      <c r="CN90" s="61"/>
      <c r="CU90" s="61"/>
      <c r="CV90" s="66"/>
      <c r="DB90" s="61"/>
      <c r="DI90" s="61"/>
      <c r="DP90" s="61"/>
      <c r="DW90" s="426"/>
      <c r="DX90" s="425"/>
      <c r="ED90" s="61"/>
      <c r="EK90" s="129"/>
      <c r="EL90" s="130"/>
      <c r="ER90" s="61"/>
      <c r="ES90" s="213"/>
      <c r="EY90" s="61"/>
      <c r="FF90" s="61"/>
      <c r="FM90" s="61"/>
    </row>
    <row r="91" spans="1:174" s="62" customFormat="1" ht="18.75" customHeight="1" thickBot="1" x14ac:dyDescent="0.4">
      <c r="A91" s="72" t="s">
        <v>43</v>
      </c>
      <c r="K91" s="73"/>
      <c r="L91" s="606">
        <f>MEDIAN(O91:FN91)</f>
        <v>50000</v>
      </c>
      <c r="M91" s="607"/>
      <c r="N91" s="61"/>
      <c r="O91" s="604">
        <v>50000</v>
      </c>
      <c r="P91" s="605"/>
      <c r="V91" s="604">
        <v>50000</v>
      </c>
      <c r="W91" s="605"/>
      <c r="AC91" s="604">
        <v>50000</v>
      </c>
      <c r="AD91" s="626"/>
      <c r="AJ91" s="604">
        <v>40000</v>
      </c>
      <c r="AK91" s="605"/>
      <c r="AL91" s="61"/>
      <c r="AM91" s="61"/>
      <c r="AN91" s="61"/>
      <c r="AO91" s="61"/>
      <c r="AQ91" s="604">
        <v>50000</v>
      </c>
      <c r="AR91" s="605"/>
      <c r="AX91" s="604"/>
      <c r="AY91" s="605"/>
      <c r="BE91" s="604"/>
      <c r="BF91" s="605"/>
      <c r="BL91" s="604">
        <v>30000</v>
      </c>
      <c r="BM91" s="605"/>
      <c r="BS91" s="604">
        <v>100000</v>
      </c>
      <c r="BT91" s="605"/>
      <c r="BZ91" s="604">
        <v>100000</v>
      </c>
      <c r="CA91" s="605"/>
      <c r="CG91" s="604">
        <v>20000</v>
      </c>
      <c r="CH91" s="605"/>
      <c r="CN91" s="604">
        <v>100000</v>
      </c>
      <c r="CO91" s="605"/>
      <c r="CU91" s="604">
        <v>50000</v>
      </c>
      <c r="CV91" s="605"/>
      <c r="DB91" s="604">
        <v>150000</v>
      </c>
      <c r="DC91" s="605"/>
      <c r="DI91" s="604">
        <v>50000</v>
      </c>
      <c r="DJ91" s="605"/>
      <c r="DP91" s="604">
        <v>10000</v>
      </c>
      <c r="DQ91" s="605"/>
      <c r="DW91" s="604">
        <v>40000</v>
      </c>
      <c r="DX91" s="605"/>
      <c r="ED91" s="604">
        <v>50000</v>
      </c>
      <c r="EE91" s="605"/>
      <c r="EK91" s="633">
        <v>100000</v>
      </c>
      <c r="EL91" s="634"/>
      <c r="ER91" s="604">
        <v>75000</v>
      </c>
      <c r="ES91" s="605"/>
      <c r="EY91" s="604">
        <v>50000</v>
      </c>
      <c r="EZ91" s="605"/>
      <c r="FF91" s="604"/>
      <c r="FG91" s="605"/>
      <c r="FM91" s="604"/>
      <c r="FN91" s="605"/>
    </row>
    <row r="92" spans="1:174" s="62" customFormat="1" ht="10.5" customHeight="1" thickBot="1" x14ac:dyDescent="0.4">
      <c r="L92" s="61"/>
      <c r="AC92" s="36"/>
      <c r="AD92" s="36"/>
      <c r="AL92" s="61"/>
      <c r="AM92" s="61"/>
      <c r="AN92" s="61"/>
      <c r="AO92" s="61"/>
      <c r="CU92" s="66"/>
      <c r="CV92" s="66"/>
      <c r="DW92" s="424"/>
      <c r="DX92" s="424"/>
      <c r="EK92" s="130"/>
      <c r="EL92" s="130"/>
      <c r="ER92" s="66"/>
      <c r="ES92" s="66"/>
    </row>
    <row r="93" spans="1:174" s="62" customFormat="1" ht="18" thickBot="1" x14ac:dyDescent="0.4">
      <c r="A93" s="72" t="s">
        <v>59</v>
      </c>
      <c r="K93" s="73"/>
      <c r="L93" s="606">
        <f>MEDIAN(O93:FN93)</f>
        <v>1000000</v>
      </c>
      <c r="M93" s="607"/>
      <c r="N93" s="61"/>
      <c r="O93" s="604">
        <v>1000000</v>
      </c>
      <c r="P93" s="605"/>
      <c r="V93" s="604">
        <v>1000000</v>
      </c>
      <c r="W93" s="605"/>
      <c r="AC93" s="604">
        <v>350000</v>
      </c>
      <c r="AD93" s="626"/>
      <c r="AJ93" s="604">
        <v>1250000</v>
      </c>
      <c r="AK93" s="605"/>
      <c r="AL93" s="61"/>
      <c r="AM93" s="61"/>
      <c r="AN93" s="61"/>
      <c r="AO93" s="61"/>
      <c r="AQ93" s="604">
        <v>2000000</v>
      </c>
      <c r="AR93" s="605"/>
      <c r="AX93" s="604"/>
      <c r="AY93" s="605"/>
      <c r="BE93" s="604"/>
      <c r="BF93" s="605"/>
      <c r="BL93" s="604">
        <v>150000</v>
      </c>
      <c r="BM93" s="605"/>
      <c r="BS93" s="604">
        <v>6000000</v>
      </c>
      <c r="BT93" s="605"/>
      <c r="BZ93" s="604">
        <v>1000000</v>
      </c>
      <c r="CA93" s="605"/>
      <c r="CG93" s="604">
        <v>25000</v>
      </c>
      <c r="CH93" s="605"/>
      <c r="CN93" s="604">
        <v>4000000</v>
      </c>
      <c r="CO93" s="605"/>
      <c r="CU93" s="604">
        <v>1500000</v>
      </c>
      <c r="CV93" s="605"/>
      <c r="DB93" s="604">
        <v>2000000</v>
      </c>
      <c r="DC93" s="605"/>
      <c r="DI93" s="604">
        <v>750000</v>
      </c>
      <c r="DJ93" s="605"/>
      <c r="DP93" s="604">
        <v>50000</v>
      </c>
      <c r="DQ93" s="605"/>
      <c r="DW93" s="604">
        <v>7500000</v>
      </c>
      <c r="DX93" s="605"/>
      <c r="ED93" s="604">
        <v>1200000</v>
      </c>
      <c r="EE93" s="605"/>
      <c r="EK93" s="633">
        <v>3000000</v>
      </c>
      <c r="EL93" s="634"/>
      <c r="ER93" s="604">
        <v>250000</v>
      </c>
      <c r="ES93" s="605"/>
      <c r="EY93" s="604">
        <v>1000000</v>
      </c>
      <c r="EZ93" s="605"/>
      <c r="FF93" s="604"/>
      <c r="FG93" s="605"/>
      <c r="FM93" s="604"/>
      <c r="FN93" s="605"/>
    </row>
    <row r="94" spans="1:174" s="62" customFormat="1" ht="18" thickBot="1" x14ac:dyDescent="0.4">
      <c r="AJ94" s="61"/>
      <c r="AK94" s="61"/>
      <c r="AL94" s="61"/>
      <c r="AM94" s="61"/>
      <c r="AN94" s="61"/>
      <c r="AO94" s="61"/>
    </row>
    <row r="95" spans="1:174" ht="18" thickBot="1" x14ac:dyDescent="0.4">
      <c r="K95" s="41" t="s">
        <v>102</v>
      </c>
      <c r="L95" s="606">
        <f>SUM(O93:FN93)</f>
        <v>34025000</v>
      </c>
      <c r="M95" s="607"/>
      <c r="AJ95" s="41"/>
      <c r="AK95" s="41"/>
      <c r="AL95" s="41"/>
      <c r="AM95" s="41"/>
      <c r="AN95" s="41"/>
      <c r="AO95" s="41"/>
    </row>
    <row r="96" spans="1:174" ht="17.399999999999999" x14ac:dyDescent="0.35">
      <c r="AJ96" s="41"/>
      <c r="AK96" s="41"/>
      <c r="AL96" s="41"/>
      <c r="AM96" s="41"/>
      <c r="AN96" s="41"/>
      <c r="AO96" s="41"/>
    </row>
    <row r="97" spans="36:41" ht="17.399999999999999" x14ac:dyDescent="0.35">
      <c r="AJ97" s="41"/>
      <c r="AK97" s="41"/>
      <c r="AL97" s="41"/>
      <c r="AM97" s="41"/>
      <c r="AN97" s="41"/>
      <c r="AO97" s="41"/>
    </row>
    <row r="98" spans="36:41" ht="17.399999999999999" x14ac:dyDescent="0.35">
      <c r="AJ98" s="41"/>
      <c r="AK98" s="41"/>
      <c r="AL98" s="41"/>
      <c r="AM98" s="41"/>
      <c r="AN98" s="41"/>
      <c r="AO98" s="41"/>
    </row>
    <row r="99" spans="36:41" ht="17.399999999999999" x14ac:dyDescent="0.35">
      <c r="AJ99" s="41"/>
      <c r="AK99" s="41"/>
      <c r="AL99" s="41"/>
      <c r="AM99" s="41"/>
      <c r="AN99" s="41"/>
      <c r="AO99" s="41"/>
    </row>
  </sheetData>
  <mergeCells count="230">
    <mergeCell ref="ER89:ES89"/>
    <mergeCell ref="ER93:ES93"/>
    <mergeCell ref="ER91:ES91"/>
    <mergeCell ref="EY8:FD8"/>
    <mergeCell ref="EY21:FD21"/>
    <mergeCell ref="EY34:FD34"/>
    <mergeCell ref="EY47:FD47"/>
    <mergeCell ref="EY60:FD60"/>
    <mergeCell ref="EY73:FD73"/>
    <mergeCell ref="ED47:EI47"/>
    <mergeCell ref="ED60:EI60"/>
    <mergeCell ref="ER8:EW8"/>
    <mergeCell ref="ER21:EW21"/>
    <mergeCell ref="ER34:EW34"/>
    <mergeCell ref="ER47:EW47"/>
    <mergeCell ref="ER60:EW60"/>
    <mergeCell ref="BS73:BX73"/>
    <mergeCell ref="BS8:BX8"/>
    <mergeCell ref="BS21:BX21"/>
    <mergeCell ref="BS34:BX34"/>
    <mergeCell ref="BS47:BX47"/>
    <mergeCell ref="BS60:BX60"/>
    <mergeCell ref="EK73:EP73"/>
    <mergeCell ref="ED73:EI73"/>
    <mergeCell ref="ED8:EI8"/>
    <mergeCell ref="ED21:EI21"/>
    <mergeCell ref="ED34:EI34"/>
    <mergeCell ref="CN73:CS73"/>
    <mergeCell ref="CN8:CS8"/>
    <mergeCell ref="CN21:CS21"/>
    <mergeCell ref="CN34:CS34"/>
    <mergeCell ref="CN47:CS47"/>
    <mergeCell ref="CN60:CS60"/>
    <mergeCell ref="BL73:BQ73"/>
    <mergeCell ref="BL8:BQ8"/>
    <mergeCell ref="BL21:BQ21"/>
    <mergeCell ref="BL34:BQ34"/>
    <mergeCell ref="BL47:BQ47"/>
    <mergeCell ref="BL60:BQ60"/>
    <mergeCell ref="FF73:FK73"/>
    <mergeCell ref="FM8:FR8"/>
    <mergeCell ref="FM21:FR21"/>
    <mergeCell ref="FM34:FR34"/>
    <mergeCell ref="FM47:FR47"/>
    <mergeCell ref="FM60:FR60"/>
    <mergeCell ref="FM73:FR73"/>
    <mergeCell ref="FF8:FK8"/>
    <mergeCell ref="FF21:FK21"/>
    <mergeCell ref="FF34:FK34"/>
    <mergeCell ref="FF47:FK47"/>
    <mergeCell ref="FF60:FK60"/>
    <mergeCell ref="ER73:EW73"/>
    <mergeCell ref="EK8:EP8"/>
    <mergeCell ref="EK21:EP21"/>
    <mergeCell ref="EK34:EP34"/>
    <mergeCell ref="EK47:EP47"/>
    <mergeCell ref="EK60:EP60"/>
    <mergeCell ref="DP73:DU73"/>
    <mergeCell ref="DP8:DU8"/>
    <mergeCell ref="DP21:DU21"/>
    <mergeCell ref="DP34:DU34"/>
    <mergeCell ref="DP47:DU47"/>
    <mergeCell ref="DP60:DU60"/>
    <mergeCell ref="BZ73:CE73"/>
    <mergeCell ref="BZ8:CE8"/>
    <mergeCell ref="BZ21:CE21"/>
    <mergeCell ref="BZ34:CE34"/>
    <mergeCell ref="CG73:CL73"/>
    <mergeCell ref="CG8:CL8"/>
    <mergeCell ref="CG21:CL21"/>
    <mergeCell ref="CG34:CL34"/>
    <mergeCell ref="CG47:CL47"/>
    <mergeCell ref="CG60:CL60"/>
    <mergeCell ref="BZ47:CE47"/>
    <mergeCell ref="BZ60:CE60"/>
    <mergeCell ref="CU73:CZ73"/>
    <mergeCell ref="CU8:CZ8"/>
    <mergeCell ref="CU21:CZ21"/>
    <mergeCell ref="CU34:CZ34"/>
    <mergeCell ref="CU47:CZ47"/>
    <mergeCell ref="CU60:CZ60"/>
    <mergeCell ref="AX73:BC73"/>
    <mergeCell ref="BE8:BJ8"/>
    <mergeCell ref="BE21:BJ21"/>
    <mergeCell ref="BE34:BJ34"/>
    <mergeCell ref="BE47:BJ47"/>
    <mergeCell ref="BE60:BJ60"/>
    <mergeCell ref="BE73:BJ73"/>
    <mergeCell ref="AX8:BC8"/>
    <mergeCell ref="AX21:BC21"/>
    <mergeCell ref="AX34:BC34"/>
    <mergeCell ref="AX47:BC47"/>
    <mergeCell ref="AX60:BC60"/>
    <mergeCell ref="AJ73:AO73"/>
    <mergeCell ref="AQ8:AV8"/>
    <mergeCell ref="AQ21:AV21"/>
    <mergeCell ref="AQ34:AV34"/>
    <mergeCell ref="AQ47:AV47"/>
    <mergeCell ref="AQ60:AV60"/>
    <mergeCell ref="AQ73:AV73"/>
    <mergeCell ref="AJ8:AO8"/>
    <mergeCell ref="AJ21:AO21"/>
    <mergeCell ref="AJ34:AO34"/>
    <mergeCell ref="AJ47:AO47"/>
    <mergeCell ref="AJ60:AO60"/>
    <mergeCell ref="AC8:AH8"/>
    <mergeCell ref="AC21:AH21"/>
    <mergeCell ref="AC34:AH34"/>
    <mergeCell ref="AC47:AH47"/>
    <mergeCell ref="AC60:AH60"/>
    <mergeCell ref="AC73:AH73"/>
    <mergeCell ref="V73:AA73"/>
    <mergeCell ref="V8:AA8"/>
    <mergeCell ref="V21:AA21"/>
    <mergeCell ref="V34:AA34"/>
    <mergeCell ref="V47:AA47"/>
    <mergeCell ref="O8:T8"/>
    <mergeCell ref="O21:T21"/>
    <mergeCell ref="O34:T34"/>
    <mergeCell ref="O47:T47"/>
    <mergeCell ref="O60:T60"/>
    <mergeCell ref="O93:P93"/>
    <mergeCell ref="A75:A84"/>
    <mergeCell ref="A62:A66"/>
    <mergeCell ref="A67:A71"/>
    <mergeCell ref="A73:F73"/>
    <mergeCell ref="O91:P91"/>
    <mergeCell ref="O73:T73"/>
    <mergeCell ref="A8:F8"/>
    <mergeCell ref="A10:A19"/>
    <mergeCell ref="A21:F21"/>
    <mergeCell ref="A23:A32"/>
    <mergeCell ref="A34:F34"/>
    <mergeCell ref="A36:A45"/>
    <mergeCell ref="A47:F47"/>
    <mergeCell ref="A49:A58"/>
    <mergeCell ref="A60:F60"/>
    <mergeCell ref="O89:P89"/>
    <mergeCell ref="H73:M73"/>
    <mergeCell ref="H8:M8"/>
    <mergeCell ref="H21:M21"/>
    <mergeCell ref="H34:M34"/>
    <mergeCell ref="H47:M47"/>
    <mergeCell ref="H60:M60"/>
    <mergeCell ref="V89:W89"/>
    <mergeCell ref="V91:W91"/>
    <mergeCell ref="V93:W93"/>
    <mergeCell ref="AC89:AD89"/>
    <mergeCell ref="AC91:AD91"/>
    <mergeCell ref="AC93:AD93"/>
    <mergeCell ref="L89:M89"/>
    <mergeCell ref="L91:M91"/>
    <mergeCell ref="L93:M93"/>
    <mergeCell ref="V60:AA60"/>
    <mergeCell ref="AJ89:AK89"/>
    <mergeCell ref="AJ91:AK91"/>
    <mergeCell ref="AJ93:AK93"/>
    <mergeCell ref="AQ89:AR89"/>
    <mergeCell ref="AQ91:AR91"/>
    <mergeCell ref="AQ93:AR93"/>
    <mergeCell ref="AX89:AY89"/>
    <mergeCell ref="AX91:AY91"/>
    <mergeCell ref="AX93:AY93"/>
    <mergeCell ref="BE89:BF89"/>
    <mergeCell ref="BE91:BF91"/>
    <mergeCell ref="BE93:BF93"/>
    <mergeCell ref="BL89:BM89"/>
    <mergeCell ref="BL91:BM91"/>
    <mergeCell ref="BL93:BM93"/>
    <mergeCell ref="BS89:BT89"/>
    <mergeCell ref="BS91:BT91"/>
    <mergeCell ref="BS93:BT93"/>
    <mergeCell ref="BZ89:CA89"/>
    <mergeCell ref="BZ91:CA91"/>
    <mergeCell ref="BZ93:CA93"/>
    <mergeCell ref="CG89:CH89"/>
    <mergeCell ref="CG91:CH91"/>
    <mergeCell ref="CG93:CH93"/>
    <mergeCell ref="CN89:CO89"/>
    <mergeCell ref="CN91:CO91"/>
    <mergeCell ref="CN93:CO93"/>
    <mergeCell ref="FM89:FN89"/>
    <mergeCell ref="FM91:FN91"/>
    <mergeCell ref="FM93:FN93"/>
    <mergeCell ref="L95:M95"/>
    <mergeCell ref="EK89:EL89"/>
    <mergeCell ref="EK91:EL91"/>
    <mergeCell ref="EK93:EL93"/>
    <mergeCell ref="EY89:EZ89"/>
    <mergeCell ref="EY91:EZ91"/>
    <mergeCell ref="EY93:EZ93"/>
    <mergeCell ref="DP89:DQ89"/>
    <mergeCell ref="DP91:DQ91"/>
    <mergeCell ref="DP93:DQ93"/>
    <mergeCell ref="ED89:EE89"/>
    <mergeCell ref="ED91:EE91"/>
    <mergeCell ref="ED93:EE93"/>
    <mergeCell ref="DB89:DC89"/>
    <mergeCell ref="DB91:DC91"/>
    <mergeCell ref="DB93:DC93"/>
    <mergeCell ref="DI89:DJ89"/>
    <mergeCell ref="DI91:DJ91"/>
    <mergeCell ref="FF89:FG89"/>
    <mergeCell ref="FF91:FG91"/>
    <mergeCell ref="FF93:FG93"/>
    <mergeCell ref="DI93:DJ93"/>
    <mergeCell ref="CU93:CV93"/>
    <mergeCell ref="CU91:CV91"/>
    <mergeCell ref="CU89:CV89"/>
    <mergeCell ref="DI8:DN8"/>
    <mergeCell ref="DI21:DN21"/>
    <mergeCell ref="DI34:DN34"/>
    <mergeCell ref="DI47:DN47"/>
    <mergeCell ref="DI60:DN60"/>
    <mergeCell ref="DI73:DN73"/>
    <mergeCell ref="DB8:DG8"/>
    <mergeCell ref="DB21:DG21"/>
    <mergeCell ref="DB34:DG34"/>
    <mergeCell ref="DB47:DG47"/>
    <mergeCell ref="DB60:DG60"/>
    <mergeCell ref="DB73:DG73"/>
    <mergeCell ref="DW47:EB47"/>
    <mergeCell ref="DW60:EB60"/>
    <mergeCell ref="DW73:EB73"/>
    <mergeCell ref="DW8:EB8"/>
    <mergeCell ref="DW21:EB21"/>
    <mergeCell ref="DW34:EB34"/>
    <mergeCell ref="DW91:DX91"/>
    <mergeCell ref="DW93:DX93"/>
    <mergeCell ref="DW89:DX89"/>
  </mergeCells>
  <phoneticPr fontId="0"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3:FS71"/>
  <sheetViews>
    <sheetView zoomScale="90" zoomScaleNormal="90" workbookViewId="0"/>
  </sheetViews>
  <sheetFormatPr defaultColWidth="9.109375" defaultRowHeight="14.4" x14ac:dyDescent="0.3"/>
  <cols>
    <col min="1" max="2" width="9.109375" style="7"/>
    <col min="3" max="3" width="9.109375" style="7" customWidth="1"/>
    <col min="4" max="16384" width="9.109375" style="7"/>
  </cols>
  <sheetData>
    <row r="3" spans="1:175" x14ac:dyDescent="0.3">
      <c r="A3" s="14" t="s">
        <v>46</v>
      </c>
      <c r="B3" s="14"/>
    </row>
    <row r="5" spans="1:175" x14ac:dyDescent="0.3">
      <c r="A5" s="13" t="s">
        <v>1</v>
      </c>
      <c r="B5" s="13"/>
    </row>
    <row r="6" spans="1:175" x14ac:dyDescent="0.3">
      <c r="H6" s="19" t="s">
        <v>60</v>
      </c>
      <c r="I6" s="36"/>
      <c r="J6" s="36"/>
      <c r="K6" s="36"/>
      <c r="L6" s="36"/>
      <c r="M6" s="36"/>
      <c r="N6" s="36"/>
      <c r="O6" s="52" t="s">
        <v>61</v>
      </c>
      <c r="P6" s="49"/>
      <c r="Q6" s="49"/>
      <c r="R6" s="49"/>
      <c r="S6" s="49"/>
      <c r="T6" s="49"/>
      <c r="U6" s="49"/>
      <c r="V6" s="52" t="s">
        <v>62</v>
      </c>
      <c r="W6" s="49"/>
      <c r="X6" s="49"/>
      <c r="Y6" s="49"/>
      <c r="Z6" s="49"/>
      <c r="AA6" s="49"/>
      <c r="AB6" s="49"/>
      <c r="AC6" s="52" t="s">
        <v>63</v>
      </c>
      <c r="AD6" s="49"/>
      <c r="AE6" s="49"/>
      <c r="AF6" s="49"/>
      <c r="AG6" s="49"/>
      <c r="AH6" s="49"/>
      <c r="AI6" s="49"/>
      <c r="AJ6" s="52" t="s">
        <v>64</v>
      </c>
      <c r="AK6" s="49"/>
      <c r="AL6" s="49"/>
      <c r="AM6" s="49"/>
      <c r="AN6" s="49"/>
      <c r="AO6" s="49"/>
      <c r="AP6" s="49"/>
      <c r="AQ6" s="52" t="s">
        <v>65</v>
      </c>
      <c r="AR6" s="49"/>
      <c r="AS6" s="49"/>
      <c r="AT6" s="49"/>
      <c r="AU6" s="49"/>
      <c r="AV6" s="49"/>
      <c r="AW6" s="49"/>
      <c r="AX6" s="52" t="s">
        <v>66</v>
      </c>
      <c r="AY6" s="49"/>
      <c r="AZ6" s="49"/>
      <c r="BA6" s="49"/>
      <c r="BB6" s="49"/>
      <c r="BC6" s="49"/>
      <c r="BD6" s="49"/>
      <c r="BE6" s="52" t="s">
        <v>67</v>
      </c>
      <c r="BF6" s="49"/>
      <c r="BG6" s="49"/>
      <c r="BH6" s="49"/>
      <c r="BI6" s="49"/>
      <c r="BJ6" s="49"/>
      <c r="BK6" s="49"/>
      <c r="BL6" s="52" t="s">
        <v>68</v>
      </c>
      <c r="BM6" s="49"/>
      <c r="BN6" s="49"/>
      <c r="BO6" s="49"/>
      <c r="BP6" s="49"/>
      <c r="BQ6" s="49"/>
      <c r="BR6" s="49"/>
      <c r="BS6" s="52" t="s">
        <v>69</v>
      </c>
      <c r="BT6" s="49"/>
      <c r="BU6" s="49"/>
      <c r="BV6" s="49"/>
      <c r="BW6" s="49"/>
      <c r="BX6" s="49"/>
      <c r="BY6" s="49"/>
      <c r="BZ6" s="52" t="s">
        <v>70</v>
      </c>
      <c r="CA6" s="49"/>
      <c r="CB6" s="49"/>
      <c r="CC6" s="49"/>
      <c r="CD6" s="49"/>
      <c r="CE6" s="49"/>
      <c r="CF6" s="49"/>
      <c r="CG6" s="52" t="s">
        <v>71</v>
      </c>
      <c r="CH6" s="49"/>
      <c r="CI6" s="49"/>
      <c r="CJ6" s="49"/>
      <c r="CK6" s="49"/>
      <c r="CL6" s="49"/>
      <c r="CM6" s="49"/>
      <c r="CN6" s="52" t="s">
        <v>72</v>
      </c>
      <c r="CO6" s="49"/>
      <c r="CP6" s="49"/>
      <c r="CQ6" s="49"/>
      <c r="CR6" s="49"/>
      <c r="CS6" s="49"/>
      <c r="CT6" s="49"/>
      <c r="CU6" s="52" t="s">
        <v>73</v>
      </c>
      <c r="CV6" s="49"/>
      <c r="CW6" s="49"/>
      <c r="CX6" s="49"/>
      <c r="CY6" s="49"/>
      <c r="CZ6" s="49"/>
      <c r="DA6" s="49"/>
      <c r="DB6" s="52" t="s">
        <v>74</v>
      </c>
      <c r="DC6" s="49"/>
      <c r="DD6" s="49"/>
      <c r="DE6" s="49"/>
      <c r="DF6" s="49"/>
      <c r="DG6" s="49"/>
      <c r="DH6" s="49"/>
      <c r="DI6" s="52" t="s">
        <v>75</v>
      </c>
      <c r="DJ6" s="49"/>
      <c r="DK6" s="49"/>
      <c r="DL6" s="49"/>
      <c r="DM6" s="49"/>
      <c r="DN6" s="49"/>
      <c r="DO6" s="49"/>
      <c r="DP6" s="52" t="s">
        <v>76</v>
      </c>
      <c r="DQ6" s="49"/>
      <c r="DR6" s="49"/>
      <c r="DS6" s="49"/>
      <c r="DT6" s="49"/>
      <c r="DU6" s="49"/>
      <c r="DV6" s="49"/>
      <c r="DW6" s="52" t="s">
        <v>77</v>
      </c>
      <c r="DX6" s="49"/>
      <c r="DY6" s="49"/>
      <c r="DZ6" s="49"/>
      <c r="EA6" s="49"/>
      <c r="EB6" s="49"/>
      <c r="EC6" s="49"/>
      <c r="ED6" s="52" t="s">
        <v>78</v>
      </c>
      <c r="EE6" s="49"/>
      <c r="EF6" s="49"/>
      <c r="EG6" s="49"/>
      <c r="EH6" s="49"/>
      <c r="EI6" s="49"/>
      <c r="EJ6" s="49"/>
      <c r="EK6" s="52" t="s">
        <v>79</v>
      </c>
      <c r="EL6" s="49"/>
      <c r="EM6" s="49"/>
      <c r="EN6" s="49"/>
      <c r="EO6" s="49"/>
      <c r="EP6" s="49"/>
      <c r="EQ6" s="49"/>
      <c r="ER6" s="52" t="s">
        <v>80</v>
      </c>
      <c r="ES6" s="49"/>
      <c r="ET6" s="49"/>
      <c r="EU6" s="49"/>
      <c r="EV6" s="49"/>
      <c r="EW6" s="49"/>
      <c r="EX6" s="49"/>
      <c r="EY6" s="52" t="s">
        <v>81</v>
      </c>
      <c r="EZ6" s="49"/>
      <c r="FA6" s="49"/>
      <c r="FB6" s="49"/>
      <c r="FC6" s="49"/>
      <c r="FD6" s="49"/>
      <c r="FE6" s="49"/>
      <c r="FF6" s="52" t="s">
        <v>95</v>
      </c>
      <c r="FG6" s="36"/>
      <c r="FH6" s="36"/>
      <c r="FI6" s="36"/>
      <c r="FJ6" s="36"/>
      <c r="FK6" s="36"/>
      <c r="FL6" s="36"/>
      <c r="FM6" s="36" t="s">
        <v>96</v>
      </c>
      <c r="FN6" s="36"/>
      <c r="FO6" s="36"/>
      <c r="FP6" s="36"/>
      <c r="FQ6" s="36"/>
      <c r="FR6" s="36"/>
      <c r="FS6" s="36"/>
    </row>
    <row r="7" spans="1:175" ht="15.75" customHeight="1" x14ac:dyDescent="0.3"/>
    <row r="8" spans="1:175" x14ac:dyDescent="0.3">
      <c r="A8" s="652" t="s">
        <v>10</v>
      </c>
      <c r="B8" s="652"/>
      <c r="C8" s="652"/>
      <c r="D8" s="652"/>
      <c r="E8" s="652"/>
      <c r="F8" s="652"/>
      <c r="H8" s="648" t="s">
        <v>28</v>
      </c>
      <c r="I8" s="648"/>
      <c r="J8" s="648"/>
      <c r="K8" s="648"/>
      <c r="L8" s="648"/>
      <c r="M8" s="648"/>
      <c r="O8" s="648" t="s">
        <v>28</v>
      </c>
      <c r="P8" s="648"/>
      <c r="Q8" s="648"/>
      <c r="R8" s="648"/>
      <c r="S8" s="648"/>
      <c r="T8" s="648"/>
      <c r="V8" s="648" t="s">
        <v>28</v>
      </c>
      <c r="W8" s="648"/>
      <c r="X8" s="648"/>
      <c r="Y8" s="648"/>
      <c r="Z8" s="648"/>
      <c r="AA8" s="648"/>
      <c r="AC8" s="648" t="s">
        <v>28</v>
      </c>
      <c r="AD8" s="648"/>
      <c r="AE8" s="648"/>
      <c r="AF8" s="648"/>
      <c r="AG8" s="648"/>
      <c r="AH8" s="648"/>
      <c r="AJ8" s="648" t="s">
        <v>28</v>
      </c>
      <c r="AK8" s="648"/>
      <c r="AL8" s="648"/>
      <c r="AM8" s="648"/>
      <c r="AN8" s="648"/>
      <c r="AO8" s="648"/>
      <c r="AQ8" s="648" t="s">
        <v>28</v>
      </c>
      <c r="AR8" s="648"/>
      <c r="AS8" s="648"/>
      <c r="AT8" s="648"/>
      <c r="AU8" s="648"/>
      <c r="AV8" s="648"/>
      <c r="AX8" s="648" t="s">
        <v>28</v>
      </c>
      <c r="AY8" s="648"/>
      <c r="AZ8" s="648"/>
      <c r="BA8" s="648"/>
      <c r="BB8" s="648"/>
      <c r="BC8" s="648"/>
      <c r="BE8" s="648" t="s">
        <v>28</v>
      </c>
      <c r="BF8" s="648"/>
      <c r="BG8" s="648"/>
      <c r="BH8" s="648"/>
      <c r="BI8" s="648"/>
      <c r="BJ8" s="648"/>
      <c r="BL8" s="648" t="s">
        <v>28</v>
      </c>
      <c r="BM8" s="648"/>
      <c r="BN8" s="648"/>
      <c r="BO8" s="648"/>
      <c r="BP8" s="648"/>
      <c r="BQ8" s="648"/>
      <c r="BS8" s="648" t="s">
        <v>28</v>
      </c>
      <c r="BT8" s="648"/>
      <c r="BU8" s="648"/>
      <c r="BV8" s="648"/>
      <c r="BW8" s="648"/>
      <c r="BX8" s="648"/>
      <c r="BZ8" s="648" t="s">
        <v>28</v>
      </c>
      <c r="CA8" s="648"/>
      <c r="CB8" s="648"/>
      <c r="CC8" s="648"/>
      <c r="CD8" s="648"/>
      <c r="CE8" s="648"/>
      <c r="CG8" s="648" t="s">
        <v>28</v>
      </c>
      <c r="CH8" s="648"/>
      <c r="CI8" s="648"/>
      <c r="CJ8" s="648"/>
      <c r="CK8" s="648"/>
      <c r="CL8" s="648"/>
      <c r="CN8" s="648" t="s">
        <v>28</v>
      </c>
      <c r="CO8" s="648"/>
      <c r="CP8" s="648"/>
      <c r="CQ8" s="648"/>
      <c r="CR8" s="648"/>
      <c r="CS8" s="648"/>
      <c r="CU8" s="648" t="s">
        <v>28</v>
      </c>
      <c r="CV8" s="648"/>
      <c r="CW8" s="648"/>
      <c r="CX8" s="648"/>
      <c r="CY8" s="648"/>
      <c r="CZ8" s="648"/>
      <c r="DB8" s="648" t="s">
        <v>28</v>
      </c>
      <c r="DC8" s="648"/>
      <c r="DD8" s="648"/>
      <c r="DE8" s="648"/>
      <c r="DF8" s="648"/>
      <c r="DG8" s="648"/>
      <c r="DI8" s="648" t="s">
        <v>28</v>
      </c>
      <c r="DJ8" s="648"/>
      <c r="DK8" s="648"/>
      <c r="DL8" s="648"/>
      <c r="DM8" s="648"/>
      <c r="DN8" s="648"/>
      <c r="DP8" s="648" t="s">
        <v>28</v>
      </c>
      <c r="DQ8" s="648"/>
      <c r="DR8" s="648"/>
      <c r="DS8" s="648"/>
      <c r="DT8" s="648"/>
      <c r="DU8" s="648"/>
      <c r="DW8" s="648" t="s">
        <v>28</v>
      </c>
      <c r="DX8" s="648"/>
      <c r="DY8" s="648"/>
      <c r="DZ8" s="648"/>
      <c r="EA8" s="648"/>
      <c r="EB8" s="648"/>
      <c r="ED8" s="648" t="s">
        <v>28</v>
      </c>
      <c r="EE8" s="648"/>
      <c r="EF8" s="648"/>
      <c r="EG8" s="648"/>
      <c r="EH8" s="648"/>
      <c r="EI8" s="648"/>
      <c r="EK8" s="648" t="s">
        <v>28</v>
      </c>
      <c r="EL8" s="648"/>
      <c r="EM8" s="648"/>
      <c r="EN8" s="648"/>
      <c r="EO8" s="648"/>
      <c r="EP8" s="648"/>
      <c r="ER8" s="648" t="s">
        <v>28</v>
      </c>
      <c r="ES8" s="648"/>
      <c r="ET8" s="648"/>
      <c r="EU8" s="648"/>
      <c r="EV8" s="648"/>
      <c r="EW8" s="648"/>
      <c r="EY8" s="648" t="s">
        <v>28</v>
      </c>
      <c r="EZ8" s="648"/>
      <c r="FA8" s="648"/>
      <c r="FB8" s="648"/>
      <c r="FC8" s="648"/>
      <c r="FD8" s="648"/>
      <c r="FF8" s="648" t="s">
        <v>28</v>
      </c>
      <c r="FG8" s="648"/>
      <c r="FH8" s="648"/>
      <c r="FI8" s="648"/>
      <c r="FJ8" s="648"/>
      <c r="FK8" s="648"/>
      <c r="FM8" s="648" t="s">
        <v>28</v>
      </c>
      <c r="FN8" s="648"/>
      <c r="FO8" s="648"/>
      <c r="FP8" s="648"/>
      <c r="FQ8" s="648"/>
      <c r="FR8" s="648"/>
    </row>
    <row r="9" spans="1:175" x14ac:dyDescent="0.3">
      <c r="A9" s="11"/>
      <c r="B9" s="1" t="s">
        <v>27</v>
      </c>
      <c r="C9" s="1" t="s">
        <v>3</v>
      </c>
      <c r="D9" s="1" t="s">
        <v>4</v>
      </c>
      <c r="E9" s="1" t="s">
        <v>5</v>
      </c>
      <c r="F9" s="1" t="s">
        <v>6</v>
      </c>
      <c r="H9" s="29" t="s">
        <v>26</v>
      </c>
      <c r="I9" s="29" t="s">
        <v>12</v>
      </c>
      <c r="J9" s="29" t="s">
        <v>13</v>
      </c>
      <c r="K9" s="29" t="s">
        <v>14</v>
      </c>
      <c r="L9" s="29" t="s">
        <v>15</v>
      </c>
      <c r="M9" s="29" t="s">
        <v>16</v>
      </c>
      <c r="O9" s="29" t="s">
        <v>26</v>
      </c>
      <c r="P9" s="29" t="s">
        <v>12</v>
      </c>
      <c r="Q9" s="29" t="s">
        <v>13</v>
      </c>
      <c r="R9" s="29" t="s">
        <v>14</v>
      </c>
      <c r="S9" s="29" t="s">
        <v>15</v>
      </c>
      <c r="T9" s="29" t="s">
        <v>16</v>
      </c>
      <c r="V9" s="160" t="s">
        <v>26</v>
      </c>
      <c r="W9" s="160" t="s">
        <v>12</v>
      </c>
      <c r="X9" s="160" t="s">
        <v>13</v>
      </c>
      <c r="Y9" s="160" t="s">
        <v>14</v>
      </c>
      <c r="Z9" s="160" t="s">
        <v>15</v>
      </c>
      <c r="AA9" s="160" t="s">
        <v>16</v>
      </c>
      <c r="AC9" s="29" t="s">
        <v>26</v>
      </c>
      <c r="AD9" s="29" t="s">
        <v>12</v>
      </c>
      <c r="AE9" s="29" t="s">
        <v>13</v>
      </c>
      <c r="AF9" s="29" t="s">
        <v>14</v>
      </c>
      <c r="AG9" s="29" t="s">
        <v>15</v>
      </c>
      <c r="AH9" s="29" t="s">
        <v>16</v>
      </c>
      <c r="AJ9" s="29" t="s">
        <v>26</v>
      </c>
      <c r="AK9" s="29" t="s">
        <v>12</v>
      </c>
      <c r="AL9" s="29" t="s">
        <v>13</v>
      </c>
      <c r="AM9" s="29" t="s">
        <v>14</v>
      </c>
      <c r="AN9" s="29" t="s">
        <v>15</v>
      </c>
      <c r="AO9" s="29" t="s">
        <v>16</v>
      </c>
      <c r="AQ9" s="29" t="s">
        <v>26</v>
      </c>
      <c r="AR9" s="29" t="s">
        <v>12</v>
      </c>
      <c r="AS9" s="29" t="s">
        <v>13</v>
      </c>
      <c r="AT9" s="29" t="s">
        <v>14</v>
      </c>
      <c r="AU9" s="29" t="s">
        <v>15</v>
      </c>
      <c r="AV9" s="29" t="s">
        <v>16</v>
      </c>
      <c r="AX9" s="29" t="s">
        <v>26</v>
      </c>
      <c r="AY9" s="29" t="s">
        <v>12</v>
      </c>
      <c r="AZ9" s="29" t="s">
        <v>13</v>
      </c>
      <c r="BA9" s="29" t="s">
        <v>14</v>
      </c>
      <c r="BB9" s="29" t="s">
        <v>15</v>
      </c>
      <c r="BC9" s="29" t="s">
        <v>16</v>
      </c>
      <c r="BE9" s="29" t="s">
        <v>26</v>
      </c>
      <c r="BF9" s="29" t="s">
        <v>12</v>
      </c>
      <c r="BG9" s="29" t="s">
        <v>13</v>
      </c>
      <c r="BH9" s="29" t="s">
        <v>14</v>
      </c>
      <c r="BI9" s="29" t="s">
        <v>15</v>
      </c>
      <c r="BJ9" s="29" t="s">
        <v>16</v>
      </c>
      <c r="BL9" s="141" t="s">
        <v>26</v>
      </c>
      <c r="BM9" s="141" t="s">
        <v>12</v>
      </c>
      <c r="BN9" s="141" t="s">
        <v>13</v>
      </c>
      <c r="BO9" s="141" t="s">
        <v>14</v>
      </c>
      <c r="BP9" s="141" t="s">
        <v>15</v>
      </c>
      <c r="BQ9" s="141" t="s">
        <v>16</v>
      </c>
      <c r="BS9" s="224" t="s">
        <v>26</v>
      </c>
      <c r="BT9" s="224" t="s">
        <v>12</v>
      </c>
      <c r="BU9" s="224" t="s">
        <v>13</v>
      </c>
      <c r="BV9" s="224" t="s">
        <v>14</v>
      </c>
      <c r="BW9" s="224" t="s">
        <v>15</v>
      </c>
      <c r="BX9" s="224" t="s">
        <v>16</v>
      </c>
      <c r="BZ9" s="246" t="s">
        <v>26</v>
      </c>
      <c r="CA9" s="246" t="s">
        <v>12</v>
      </c>
      <c r="CB9" s="246" t="s">
        <v>13</v>
      </c>
      <c r="CC9" s="246" t="s">
        <v>14</v>
      </c>
      <c r="CD9" s="246" t="s">
        <v>15</v>
      </c>
      <c r="CE9" s="246" t="s">
        <v>16</v>
      </c>
      <c r="CG9" s="304" t="s">
        <v>26</v>
      </c>
      <c r="CH9" s="304" t="s">
        <v>12</v>
      </c>
      <c r="CI9" s="304" t="s">
        <v>13</v>
      </c>
      <c r="CJ9" s="304" t="s">
        <v>14</v>
      </c>
      <c r="CK9" s="304" t="s">
        <v>15</v>
      </c>
      <c r="CL9" s="304" t="s">
        <v>16</v>
      </c>
      <c r="CN9" s="29" t="s">
        <v>26</v>
      </c>
      <c r="CO9" s="29" t="s">
        <v>12</v>
      </c>
      <c r="CP9" s="29" t="s">
        <v>13</v>
      </c>
      <c r="CQ9" s="29" t="s">
        <v>14</v>
      </c>
      <c r="CR9" s="29" t="s">
        <v>15</v>
      </c>
      <c r="CS9" s="29" t="s">
        <v>16</v>
      </c>
      <c r="CU9" s="29" t="s">
        <v>26</v>
      </c>
      <c r="CV9" s="29" t="s">
        <v>12</v>
      </c>
      <c r="CW9" s="29" t="s">
        <v>13</v>
      </c>
      <c r="CX9" s="29" t="s">
        <v>14</v>
      </c>
      <c r="CY9" s="29" t="s">
        <v>15</v>
      </c>
      <c r="CZ9" s="29" t="s">
        <v>16</v>
      </c>
      <c r="DB9" s="348" t="s">
        <v>26</v>
      </c>
      <c r="DC9" s="348" t="s">
        <v>12</v>
      </c>
      <c r="DD9" s="348" t="s">
        <v>13</v>
      </c>
      <c r="DE9" s="348" t="s">
        <v>14</v>
      </c>
      <c r="DF9" s="348" t="s">
        <v>15</v>
      </c>
      <c r="DG9" s="348" t="s">
        <v>16</v>
      </c>
      <c r="DI9" s="29" t="s">
        <v>26</v>
      </c>
      <c r="DJ9" s="29" t="s">
        <v>12</v>
      </c>
      <c r="DK9" s="29" t="s">
        <v>13</v>
      </c>
      <c r="DL9" s="29" t="s">
        <v>14</v>
      </c>
      <c r="DM9" s="29" t="s">
        <v>15</v>
      </c>
      <c r="DN9" s="29" t="s">
        <v>16</v>
      </c>
      <c r="DP9" s="399" t="s">
        <v>26</v>
      </c>
      <c r="DQ9" s="399" t="s">
        <v>12</v>
      </c>
      <c r="DR9" s="399" t="s">
        <v>13</v>
      </c>
      <c r="DS9" s="399" t="s">
        <v>14</v>
      </c>
      <c r="DT9" s="399" t="s">
        <v>15</v>
      </c>
      <c r="DU9" s="399" t="s">
        <v>16</v>
      </c>
      <c r="DW9" s="415" t="s">
        <v>26</v>
      </c>
      <c r="DX9" s="415" t="s">
        <v>12</v>
      </c>
      <c r="DY9" s="415" t="s">
        <v>13</v>
      </c>
      <c r="DZ9" s="415" t="s">
        <v>14</v>
      </c>
      <c r="EA9" s="415" t="s">
        <v>15</v>
      </c>
      <c r="EB9" s="415" t="s">
        <v>16</v>
      </c>
      <c r="ED9" s="464" t="s">
        <v>26</v>
      </c>
      <c r="EE9" s="464" t="s">
        <v>12</v>
      </c>
      <c r="EF9" s="464" t="s">
        <v>13</v>
      </c>
      <c r="EG9" s="464" t="s">
        <v>14</v>
      </c>
      <c r="EH9" s="464" t="s">
        <v>15</v>
      </c>
      <c r="EI9" s="464" t="s">
        <v>16</v>
      </c>
      <c r="EK9" s="29" t="s">
        <v>26</v>
      </c>
      <c r="EL9" s="29" t="s">
        <v>12</v>
      </c>
      <c r="EM9" s="29" t="s">
        <v>13</v>
      </c>
      <c r="EN9" s="29" t="s">
        <v>14</v>
      </c>
      <c r="EO9" s="29" t="s">
        <v>15</v>
      </c>
      <c r="EP9" s="29" t="s">
        <v>16</v>
      </c>
      <c r="ER9" s="512" t="s">
        <v>26</v>
      </c>
      <c r="ES9" s="512" t="s">
        <v>12</v>
      </c>
      <c r="ET9" s="512" t="s">
        <v>13</v>
      </c>
      <c r="EU9" s="512" t="s">
        <v>14</v>
      </c>
      <c r="EV9" s="512" t="s">
        <v>15</v>
      </c>
      <c r="EW9" s="512" t="s">
        <v>16</v>
      </c>
      <c r="EY9" s="29" t="s">
        <v>26</v>
      </c>
      <c r="EZ9" s="29" t="s">
        <v>12</v>
      </c>
      <c r="FA9" s="29" t="s">
        <v>13</v>
      </c>
      <c r="FB9" s="29" t="s">
        <v>14</v>
      </c>
      <c r="FC9" s="29" t="s">
        <v>15</v>
      </c>
      <c r="FD9" s="29" t="s">
        <v>16</v>
      </c>
      <c r="FF9" s="29" t="s">
        <v>26</v>
      </c>
      <c r="FG9" s="29" t="s">
        <v>12</v>
      </c>
      <c r="FH9" s="29" t="s">
        <v>13</v>
      </c>
      <c r="FI9" s="29" t="s">
        <v>14</v>
      </c>
      <c r="FJ9" s="29" t="s">
        <v>15</v>
      </c>
      <c r="FK9" s="29" t="s">
        <v>16</v>
      </c>
      <c r="FM9" s="29" t="s">
        <v>26</v>
      </c>
      <c r="FN9" s="29" t="s">
        <v>12</v>
      </c>
      <c r="FO9" s="29" t="s">
        <v>13</v>
      </c>
      <c r="FP9" s="29" t="s">
        <v>14</v>
      </c>
      <c r="FQ9" s="29" t="s">
        <v>15</v>
      </c>
      <c r="FR9" s="29" t="s">
        <v>16</v>
      </c>
    </row>
    <row r="10" spans="1:175" ht="15" customHeight="1" x14ac:dyDescent="0.3">
      <c r="A10" s="649" t="s">
        <v>22</v>
      </c>
      <c r="B10" s="2">
        <v>1</v>
      </c>
      <c r="C10" s="2"/>
      <c r="D10" s="2"/>
      <c r="E10" s="2"/>
      <c r="F10" s="2"/>
      <c r="H10" s="30">
        <f>MEDIAN(O10,V10,AC10,AJ10,AQ10,AX10,BE10,BL10,BS10,BZ10,CG10,CN10,CU10,DB10,DI10,DP10,DW10,ED10,EK10,ER10,EY10,FF10,FM10)</f>
        <v>2</v>
      </c>
      <c r="I10" s="30">
        <f t="shared" ref="I10:I19" si="0">MEDIAN(P10,W10,AD10,AK10,AR10,AY10,BF10,BM10,BT10,CA10,CH10,CO10,CV10,DC10,DJ10,DQ10,DX10,EE10,EL10,ES10,EZ10,FG10,FN10)</f>
        <v>2.4</v>
      </c>
      <c r="J10" s="30">
        <f t="shared" ref="J10:J19" si="1">MEDIAN(Q10,X10,AE10,AL10,AS10,AZ10,BG10,BN10,BU10,CB10,CI10,CP10,CW10,DD10,DK10,DR10,DY10,EF10,EM10,ET10,FA10,FH10,FO10)</f>
        <v>4</v>
      </c>
      <c r="K10" s="30">
        <f t="shared" ref="K10:K19" si="2">MEDIAN(R10,Y10,AF10,AM10,AT10,BA10,BH10,BO10,BV10,CC10,CJ10,CQ10,CX10,DE10,DL10,DS10,DZ10,EG10,EN10,EU10,FB10,FI10,FP10)</f>
        <v>5</v>
      </c>
      <c r="L10" s="30">
        <f t="shared" ref="L10:L19" si="3">MEDIAN(S10,Z10,AG10,AN10,AU10,BB10,BI10,BP10,BW10,CD10,CK10,CR10,CY10,DF10,DM10,DT10,EA10,EH10,EO10,EV10,FC10,FJ10,FQ10)</f>
        <v>10</v>
      </c>
      <c r="M10" s="30">
        <f t="shared" ref="M10:M19" si="4">MEDIAN(T10,AA10,AH10,AO10,AV10,BC10,BJ10,BQ10,BX10,CE10,CL10,CS10,CZ10,DG10,DN10,DU10,EB10,EI10,EP10,EW10,FD10,FK10,FR10)</f>
        <v>15.5</v>
      </c>
      <c r="O10" s="37">
        <v>6</v>
      </c>
      <c r="P10" s="37">
        <v>8</v>
      </c>
      <c r="Q10" s="37">
        <v>10</v>
      </c>
      <c r="R10" s="37">
        <v>15</v>
      </c>
      <c r="S10" s="37">
        <v>20</v>
      </c>
      <c r="T10" s="37">
        <v>25</v>
      </c>
      <c r="V10" s="596">
        <v>1</v>
      </c>
      <c r="W10" s="596">
        <v>2</v>
      </c>
      <c r="X10" s="596">
        <v>3</v>
      </c>
      <c r="Y10" s="596">
        <v>4</v>
      </c>
      <c r="Z10" s="596">
        <v>5</v>
      </c>
      <c r="AA10" s="596">
        <v>6</v>
      </c>
      <c r="AC10" s="37"/>
      <c r="AD10" s="37"/>
      <c r="AE10" s="37"/>
      <c r="AF10" s="37"/>
      <c r="AG10" s="37"/>
      <c r="AH10" s="37"/>
      <c r="AJ10" s="37"/>
      <c r="AK10" s="37"/>
      <c r="AL10" s="37"/>
      <c r="AM10" s="37"/>
      <c r="AN10" s="37"/>
      <c r="AO10" s="37"/>
      <c r="AQ10" s="37">
        <v>4</v>
      </c>
      <c r="AR10" s="37">
        <v>5</v>
      </c>
      <c r="AS10" s="37">
        <v>8</v>
      </c>
      <c r="AT10" s="37">
        <v>12</v>
      </c>
      <c r="AU10" s="37">
        <v>15</v>
      </c>
      <c r="AV10" s="37">
        <v>18</v>
      </c>
      <c r="AW10" s="49"/>
      <c r="AX10" s="37">
        <v>0.5</v>
      </c>
      <c r="AY10" s="37">
        <v>1.5</v>
      </c>
      <c r="AZ10" s="37">
        <v>2</v>
      </c>
      <c r="BA10" s="37">
        <v>4.5</v>
      </c>
      <c r="BB10" s="37">
        <v>6</v>
      </c>
      <c r="BC10" s="37">
        <v>9</v>
      </c>
      <c r="BE10" s="37"/>
      <c r="BF10" s="37"/>
      <c r="BG10" s="37"/>
      <c r="BH10" s="37"/>
      <c r="BI10" s="37"/>
      <c r="BJ10" s="37"/>
      <c r="BL10" s="596">
        <v>2</v>
      </c>
      <c r="BM10" s="596">
        <v>2</v>
      </c>
      <c r="BN10" s="596">
        <v>4</v>
      </c>
      <c r="BO10" s="596">
        <v>4</v>
      </c>
      <c r="BP10" s="596">
        <v>6</v>
      </c>
      <c r="BQ10" s="596">
        <v>8</v>
      </c>
      <c r="BS10" s="225">
        <v>2</v>
      </c>
      <c r="BT10" s="225">
        <v>2</v>
      </c>
      <c r="BU10" s="225">
        <v>3</v>
      </c>
      <c r="BV10" s="225">
        <v>4</v>
      </c>
      <c r="BW10" s="225">
        <v>5</v>
      </c>
      <c r="BX10" s="225">
        <v>7.5</v>
      </c>
      <c r="BZ10" s="250">
        <v>2.5</v>
      </c>
      <c r="CA10" s="248">
        <v>5</v>
      </c>
      <c r="CB10" s="248">
        <v>10</v>
      </c>
      <c r="CC10" s="248">
        <v>20</v>
      </c>
      <c r="CD10" s="248">
        <v>30</v>
      </c>
      <c r="CE10" s="248"/>
      <c r="CG10" s="306">
        <v>1.5</v>
      </c>
      <c r="CH10" s="306">
        <v>2.4</v>
      </c>
      <c r="CI10" s="306">
        <v>3.6</v>
      </c>
      <c r="CJ10" s="306">
        <v>4.8</v>
      </c>
      <c r="CK10" s="306">
        <v>8.4</v>
      </c>
      <c r="CL10" s="306">
        <v>15</v>
      </c>
      <c r="CN10" s="37">
        <v>1.5</v>
      </c>
      <c r="CO10" s="37">
        <v>2</v>
      </c>
      <c r="CP10" s="37">
        <v>3</v>
      </c>
      <c r="CQ10" s="37">
        <v>5</v>
      </c>
      <c r="CR10" s="37">
        <v>10</v>
      </c>
      <c r="CS10" s="37">
        <v>16</v>
      </c>
      <c r="CU10" s="37"/>
      <c r="CV10" s="37"/>
      <c r="CW10" s="37"/>
      <c r="CX10" s="37"/>
      <c r="CY10" s="37"/>
      <c r="CZ10" s="37"/>
      <c r="DB10" s="349">
        <v>1</v>
      </c>
      <c r="DC10" s="349">
        <v>2</v>
      </c>
      <c r="DD10" s="349">
        <v>3</v>
      </c>
      <c r="DE10" s="349">
        <v>5</v>
      </c>
      <c r="DF10" s="349">
        <v>7</v>
      </c>
      <c r="DG10" s="349">
        <v>10</v>
      </c>
      <c r="DI10" s="37">
        <v>2.25</v>
      </c>
      <c r="DJ10" s="37">
        <v>3.375</v>
      </c>
      <c r="DK10" s="37">
        <v>5</v>
      </c>
      <c r="DL10" s="37">
        <v>7.5</v>
      </c>
      <c r="DM10" s="37">
        <v>13.28125</v>
      </c>
      <c r="DN10" s="37">
        <v>18.75</v>
      </c>
      <c r="DP10" s="400">
        <v>3</v>
      </c>
      <c r="DQ10" s="400">
        <v>5</v>
      </c>
      <c r="DR10" s="400">
        <v>8</v>
      </c>
      <c r="DS10" s="400">
        <v>15</v>
      </c>
      <c r="DT10" s="400">
        <v>25</v>
      </c>
      <c r="DU10" s="400">
        <v>35</v>
      </c>
      <c r="DW10" s="417">
        <v>1</v>
      </c>
      <c r="DX10" s="417">
        <v>1.5</v>
      </c>
      <c r="DY10" s="417">
        <v>3</v>
      </c>
      <c r="DZ10" s="417">
        <v>4</v>
      </c>
      <c r="EA10" s="417">
        <v>6</v>
      </c>
      <c r="EB10" s="417">
        <v>8</v>
      </c>
      <c r="ED10" s="597">
        <v>3</v>
      </c>
      <c r="EE10" s="597">
        <v>4</v>
      </c>
      <c r="EF10" s="597">
        <v>8</v>
      </c>
      <c r="EG10" s="597">
        <v>12</v>
      </c>
      <c r="EH10" s="597">
        <v>25</v>
      </c>
      <c r="EI10" s="597">
        <v>50</v>
      </c>
      <c r="EK10" s="37"/>
      <c r="EL10" s="37"/>
      <c r="EM10" s="37"/>
      <c r="EN10" s="37"/>
      <c r="EO10" s="37"/>
      <c r="EP10" s="37"/>
      <c r="ER10" s="514">
        <v>2.25</v>
      </c>
      <c r="ES10" s="514">
        <v>3.25</v>
      </c>
      <c r="ET10" s="514">
        <v>7.25</v>
      </c>
      <c r="EU10" s="514">
        <v>10.5</v>
      </c>
      <c r="EV10" s="514">
        <v>15.75</v>
      </c>
      <c r="EW10" s="514">
        <v>21</v>
      </c>
      <c r="EY10" s="37"/>
      <c r="EZ10" s="37"/>
      <c r="FA10" s="37"/>
      <c r="FB10" s="37"/>
      <c r="FC10" s="37"/>
      <c r="FD10" s="37"/>
      <c r="FF10" s="37"/>
      <c r="FG10" s="37"/>
      <c r="FH10" s="37"/>
      <c r="FI10" s="37"/>
      <c r="FJ10" s="37"/>
      <c r="FK10" s="37"/>
      <c r="FM10" s="37"/>
      <c r="FN10" s="37"/>
      <c r="FO10" s="37"/>
      <c r="FP10" s="37"/>
      <c r="FQ10" s="37"/>
      <c r="FR10" s="37"/>
    </row>
    <row r="11" spans="1:175" x14ac:dyDescent="0.3">
      <c r="A11" s="650"/>
      <c r="B11" s="3"/>
      <c r="C11" s="3">
        <v>1</v>
      </c>
      <c r="D11" s="3"/>
      <c r="E11" s="3"/>
      <c r="F11" s="3"/>
      <c r="H11" s="31">
        <f t="shared" ref="H11:H19" si="5">MEDIAN(O11,V11,AC11,AJ11,AQ11,AX11,BE11,BL11,BS11,BZ11,CG11,CN11,CU11,DB11,DI11,DP11,DW11,ED11,EK11,ER11,EY11,FF11,FM11)</f>
        <v>2</v>
      </c>
      <c r="I11" s="31">
        <f t="shared" si="0"/>
        <v>2.4</v>
      </c>
      <c r="J11" s="31">
        <f t="shared" si="1"/>
        <v>4</v>
      </c>
      <c r="K11" s="31">
        <f t="shared" si="2"/>
        <v>5.5</v>
      </c>
      <c r="L11" s="31">
        <f t="shared" si="3"/>
        <v>10</v>
      </c>
      <c r="M11" s="31">
        <f t="shared" si="4"/>
        <v>15.5</v>
      </c>
      <c r="O11" s="38">
        <v>8</v>
      </c>
      <c r="P11" s="38">
        <v>10</v>
      </c>
      <c r="Q11" s="38">
        <v>12</v>
      </c>
      <c r="R11" s="38">
        <v>17</v>
      </c>
      <c r="S11" s="38">
        <v>25</v>
      </c>
      <c r="T11" s="38">
        <v>30</v>
      </c>
      <c r="V11" s="596">
        <v>1</v>
      </c>
      <c r="W11" s="596">
        <v>2</v>
      </c>
      <c r="X11" s="596">
        <v>3</v>
      </c>
      <c r="Y11" s="596">
        <v>4</v>
      </c>
      <c r="Z11" s="596">
        <v>6</v>
      </c>
      <c r="AA11" s="596">
        <v>7</v>
      </c>
      <c r="AC11" s="38"/>
      <c r="AD11" s="38"/>
      <c r="AE11" s="38"/>
      <c r="AF11" s="38"/>
      <c r="AG11" s="38"/>
      <c r="AH11" s="38"/>
      <c r="AJ11" s="38"/>
      <c r="AK11" s="38"/>
      <c r="AL11" s="38"/>
      <c r="AM11" s="38"/>
      <c r="AN11" s="38"/>
      <c r="AO11" s="38"/>
      <c r="AQ11" s="38">
        <v>4</v>
      </c>
      <c r="AR11" s="38">
        <v>5</v>
      </c>
      <c r="AS11" s="38">
        <v>8</v>
      </c>
      <c r="AT11" s="38">
        <v>12</v>
      </c>
      <c r="AU11" s="38">
        <v>15</v>
      </c>
      <c r="AV11" s="38">
        <v>18</v>
      </c>
      <c r="AX11" s="38">
        <v>0.5</v>
      </c>
      <c r="AY11" s="38">
        <v>1.5</v>
      </c>
      <c r="AZ11" s="38">
        <v>2</v>
      </c>
      <c r="BA11" s="38">
        <v>4.5</v>
      </c>
      <c r="BB11" s="38">
        <v>6</v>
      </c>
      <c r="BC11" s="38">
        <v>9</v>
      </c>
      <c r="BE11" s="38"/>
      <c r="BF11" s="38"/>
      <c r="BG11" s="38"/>
      <c r="BH11" s="38"/>
      <c r="BI11" s="38"/>
      <c r="BJ11" s="38"/>
      <c r="BL11" s="596">
        <v>2</v>
      </c>
      <c r="BM11" s="596">
        <v>2</v>
      </c>
      <c r="BN11" s="596">
        <v>4</v>
      </c>
      <c r="BO11" s="596">
        <v>4</v>
      </c>
      <c r="BP11" s="596">
        <v>6</v>
      </c>
      <c r="BQ11" s="596">
        <v>8</v>
      </c>
      <c r="BS11" s="226">
        <v>2</v>
      </c>
      <c r="BT11" s="226">
        <v>2</v>
      </c>
      <c r="BU11" s="226">
        <v>3</v>
      </c>
      <c r="BV11" s="226">
        <v>4</v>
      </c>
      <c r="BW11" s="226">
        <v>5</v>
      </c>
      <c r="BX11" s="226">
        <v>7.5</v>
      </c>
      <c r="BZ11" s="249">
        <v>3</v>
      </c>
      <c r="CA11" s="249">
        <v>6</v>
      </c>
      <c r="CB11" s="249">
        <v>12</v>
      </c>
      <c r="CC11" s="249">
        <v>24</v>
      </c>
      <c r="CD11" s="249">
        <v>36</v>
      </c>
      <c r="CE11" s="249"/>
      <c r="CG11" s="307">
        <v>1.5</v>
      </c>
      <c r="CH11" s="307">
        <v>2.4</v>
      </c>
      <c r="CI11" s="307">
        <v>3.6</v>
      </c>
      <c r="CJ11" s="307">
        <v>4.8</v>
      </c>
      <c r="CK11" s="307">
        <v>8.4</v>
      </c>
      <c r="CL11" s="307">
        <v>15</v>
      </c>
      <c r="CN11" s="38">
        <v>1.5</v>
      </c>
      <c r="CO11" s="38">
        <v>2</v>
      </c>
      <c r="CP11" s="38">
        <v>3</v>
      </c>
      <c r="CQ11" s="38">
        <v>5</v>
      </c>
      <c r="CR11" s="38">
        <v>10</v>
      </c>
      <c r="CS11" s="38">
        <v>16</v>
      </c>
      <c r="CU11" s="38"/>
      <c r="CV11" s="38"/>
      <c r="CW11" s="38"/>
      <c r="CX11" s="38"/>
      <c r="CY11" s="38"/>
      <c r="CZ11" s="38"/>
      <c r="DB11" s="350">
        <v>1</v>
      </c>
      <c r="DC11" s="350">
        <v>2</v>
      </c>
      <c r="DD11" s="350">
        <v>3</v>
      </c>
      <c r="DE11" s="350">
        <v>5</v>
      </c>
      <c r="DF11" s="350">
        <v>7</v>
      </c>
      <c r="DG11" s="350">
        <v>10</v>
      </c>
      <c r="DI11" s="38">
        <v>2.25</v>
      </c>
      <c r="DJ11" s="38">
        <v>3.375</v>
      </c>
      <c r="DK11" s="38">
        <v>5</v>
      </c>
      <c r="DL11" s="38">
        <v>8.125</v>
      </c>
      <c r="DM11" s="38">
        <v>14.0625</v>
      </c>
      <c r="DN11" s="38">
        <v>19.6875</v>
      </c>
      <c r="DP11" s="401">
        <v>4</v>
      </c>
      <c r="DQ11" s="401">
        <v>6</v>
      </c>
      <c r="DR11" s="401">
        <v>8</v>
      </c>
      <c r="DS11" s="401">
        <v>15</v>
      </c>
      <c r="DT11" s="401">
        <v>25</v>
      </c>
      <c r="DU11" s="401">
        <v>35</v>
      </c>
      <c r="DW11" s="418">
        <v>1</v>
      </c>
      <c r="DX11" s="418">
        <v>2</v>
      </c>
      <c r="DY11" s="418">
        <v>3.5</v>
      </c>
      <c r="DZ11" s="418">
        <v>5.5</v>
      </c>
      <c r="EA11" s="418">
        <v>8</v>
      </c>
      <c r="EB11" s="418">
        <v>10</v>
      </c>
      <c r="ED11" s="597">
        <v>3</v>
      </c>
      <c r="EE11" s="597">
        <v>4</v>
      </c>
      <c r="EF11" s="597">
        <v>8</v>
      </c>
      <c r="EG11" s="597">
        <v>12</v>
      </c>
      <c r="EH11" s="597">
        <v>25</v>
      </c>
      <c r="EI11" s="597">
        <v>50</v>
      </c>
      <c r="EK11" s="38"/>
      <c r="EL11" s="38"/>
      <c r="EM11" s="38"/>
      <c r="EN11" s="38"/>
      <c r="EO11" s="38"/>
      <c r="EP11" s="38"/>
      <c r="ER11" s="515">
        <v>2.25</v>
      </c>
      <c r="ES11" s="515">
        <v>3.25</v>
      </c>
      <c r="ET11" s="515">
        <v>7.25</v>
      </c>
      <c r="EU11" s="515">
        <v>10.5</v>
      </c>
      <c r="EV11" s="515">
        <v>15.75</v>
      </c>
      <c r="EW11" s="515">
        <v>21</v>
      </c>
      <c r="EY11" s="38"/>
      <c r="EZ11" s="38"/>
      <c r="FA11" s="38"/>
      <c r="FB11" s="38"/>
      <c r="FC11" s="38"/>
      <c r="FD11" s="38"/>
      <c r="FF11" s="38"/>
      <c r="FG11" s="38"/>
      <c r="FH11" s="38"/>
      <c r="FI11" s="38"/>
      <c r="FJ11" s="38"/>
      <c r="FK11" s="38"/>
      <c r="FM11" s="38"/>
      <c r="FN11" s="38"/>
      <c r="FO11" s="38"/>
      <c r="FP11" s="38"/>
      <c r="FQ11" s="38"/>
      <c r="FR11" s="38"/>
    </row>
    <row r="12" spans="1:175" x14ac:dyDescent="0.3">
      <c r="A12" s="650"/>
      <c r="B12" s="2"/>
      <c r="C12" s="2"/>
      <c r="D12" s="2">
        <v>1</v>
      </c>
      <c r="E12" s="2"/>
      <c r="F12" s="2"/>
      <c r="H12" s="30">
        <f t="shared" si="5"/>
        <v>2</v>
      </c>
      <c r="I12" s="30">
        <f t="shared" si="0"/>
        <v>3</v>
      </c>
      <c r="J12" s="30">
        <f t="shared" si="1"/>
        <v>4.5</v>
      </c>
      <c r="K12" s="30">
        <f t="shared" si="2"/>
        <v>7</v>
      </c>
      <c r="L12" s="30">
        <f t="shared" si="3"/>
        <v>10</v>
      </c>
      <c r="M12" s="30">
        <f t="shared" si="4"/>
        <v>18.000000000000004</v>
      </c>
      <c r="O12" s="37">
        <v>10</v>
      </c>
      <c r="P12" s="37">
        <v>13</v>
      </c>
      <c r="Q12" s="37">
        <v>16</v>
      </c>
      <c r="R12" s="37">
        <v>20</v>
      </c>
      <c r="S12" s="37">
        <v>25</v>
      </c>
      <c r="T12" s="37">
        <v>30</v>
      </c>
      <c r="V12" s="596">
        <v>1</v>
      </c>
      <c r="W12" s="596">
        <v>2</v>
      </c>
      <c r="X12" s="596">
        <v>3</v>
      </c>
      <c r="Y12" s="596">
        <v>5</v>
      </c>
      <c r="Z12" s="596">
        <v>7</v>
      </c>
      <c r="AA12" s="596"/>
      <c r="AC12" s="37"/>
      <c r="AD12" s="37"/>
      <c r="AE12" s="37"/>
      <c r="AF12" s="37"/>
      <c r="AG12" s="37"/>
      <c r="AH12" s="37"/>
      <c r="AJ12" s="37"/>
      <c r="AK12" s="37"/>
      <c r="AL12" s="37"/>
      <c r="AM12" s="37"/>
      <c r="AN12" s="37"/>
      <c r="AO12" s="37"/>
      <c r="AQ12" s="37">
        <v>4</v>
      </c>
      <c r="AR12" s="37">
        <v>5</v>
      </c>
      <c r="AS12" s="37">
        <v>8</v>
      </c>
      <c r="AT12" s="37">
        <v>12</v>
      </c>
      <c r="AU12" s="37">
        <v>15</v>
      </c>
      <c r="AV12" s="37">
        <v>18</v>
      </c>
      <c r="AX12" s="37">
        <v>1</v>
      </c>
      <c r="AY12" s="37">
        <v>1.5</v>
      </c>
      <c r="AZ12" s="37">
        <v>2</v>
      </c>
      <c r="BA12" s="37">
        <v>5.25</v>
      </c>
      <c r="BB12" s="37">
        <v>6.75</v>
      </c>
      <c r="BC12" s="37">
        <v>10.5</v>
      </c>
      <c r="BE12" s="37"/>
      <c r="BF12" s="37"/>
      <c r="BG12" s="37"/>
      <c r="BH12" s="37"/>
      <c r="BI12" s="37"/>
      <c r="BJ12" s="37"/>
      <c r="BL12" s="596">
        <v>2</v>
      </c>
      <c r="BM12" s="596">
        <v>2</v>
      </c>
      <c r="BN12" s="596">
        <v>4</v>
      </c>
      <c r="BO12" s="596">
        <v>4</v>
      </c>
      <c r="BP12" s="596">
        <v>6</v>
      </c>
      <c r="BQ12" s="596">
        <v>8</v>
      </c>
      <c r="BS12" s="225">
        <v>2</v>
      </c>
      <c r="BT12" s="225">
        <v>3</v>
      </c>
      <c r="BU12" s="225">
        <v>4</v>
      </c>
      <c r="BV12" s="225">
        <v>5</v>
      </c>
      <c r="BW12" s="225">
        <v>7.5</v>
      </c>
      <c r="BX12" s="225">
        <v>10</v>
      </c>
      <c r="BZ12" s="248">
        <v>2.5</v>
      </c>
      <c r="CA12" s="248">
        <v>6</v>
      </c>
      <c r="CB12" s="248">
        <v>12</v>
      </c>
      <c r="CC12" s="248">
        <v>24</v>
      </c>
      <c r="CD12" s="248">
        <v>36</v>
      </c>
      <c r="CE12" s="248"/>
      <c r="CG12" s="306">
        <v>1.5</v>
      </c>
      <c r="CH12" s="306">
        <v>2.4</v>
      </c>
      <c r="CI12" s="306">
        <v>3.6</v>
      </c>
      <c r="CJ12" s="306">
        <v>4.8</v>
      </c>
      <c r="CK12" s="306">
        <v>9.6</v>
      </c>
      <c r="CL12" s="306">
        <v>18.000000000000004</v>
      </c>
      <c r="CN12" s="37">
        <v>1.5</v>
      </c>
      <c r="CO12" s="37">
        <v>2</v>
      </c>
      <c r="CP12" s="37">
        <v>3</v>
      </c>
      <c r="CQ12" s="37">
        <v>5</v>
      </c>
      <c r="CR12" s="37">
        <v>10</v>
      </c>
      <c r="CS12" s="37">
        <v>16</v>
      </c>
      <c r="CU12" s="37"/>
      <c r="CV12" s="37"/>
      <c r="CW12" s="37"/>
      <c r="CX12" s="37"/>
      <c r="CY12" s="37"/>
      <c r="CZ12" s="37"/>
      <c r="DB12" s="349">
        <v>1</v>
      </c>
      <c r="DC12" s="349">
        <v>2</v>
      </c>
      <c r="DD12" s="349">
        <v>3</v>
      </c>
      <c r="DE12" s="349">
        <v>5</v>
      </c>
      <c r="DF12" s="349">
        <v>7</v>
      </c>
      <c r="DG12" s="349">
        <v>10</v>
      </c>
      <c r="DI12" s="37">
        <v>2.25</v>
      </c>
      <c r="DJ12" s="37">
        <v>3.375</v>
      </c>
      <c r="DK12" s="37">
        <v>5</v>
      </c>
      <c r="DL12" s="37">
        <v>8.125</v>
      </c>
      <c r="DM12" s="37">
        <v>14.0625</v>
      </c>
      <c r="DN12" s="37">
        <v>20.625</v>
      </c>
      <c r="DP12" s="400">
        <v>5</v>
      </c>
      <c r="DQ12" s="400">
        <v>7</v>
      </c>
      <c r="DR12" s="400">
        <v>10</v>
      </c>
      <c r="DS12" s="400">
        <v>18</v>
      </c>
      <c r="DT12" s="400">
        <v>27</v>
      </c>
      <c r="DU12" s="400">
        <v>37</v>
      </c>
      <c r="DW12" s="417">
        <v>1.5</v>
      </c>
      <c r="DX12" s="417">
        <v>2.5</v>
      </c>
      <c r="DY12" s="417">
        <v>4.5</v>
      </c>
      <c r="DZ12" s="417">
        <v>7</v>
      </c>
      <c r="EA12" s="417">
        <v>10</v>
      </c>
      <c r="EB12" s="417">
        <v>20</v>
      </c>
      <c r="ED12" s="597">
        <v>3</v>
      </c>
      <c r="EE12" s="597">
        <v>4</v>
      </c>
      <c r="EF12" s="597">
        <v>8</v>
      </c>
      <c r="EG12" s="597">
        <v>12</v>
      </c>
      <c r="EH12" s="597">
        <v>25</v>
      </c>
      <c r="EI12" s="597">
        <v>50</v>
      </c>
      <c r="EK12" s="37"/>
      <c r="EL12" s="37"/>
      <c r="EM12" s="37"/>
      <c r="EN12" s="37"/>
      <c r="EO12" s="37"/>
      <c r="EP12" s="37"/>
      <c r="ER12" s="514">
        <v>2.25</v>
      </c>
      <c r="ES12" s="514">
        <v>3.25</v>
      </c>
      <c r="ET12" s="514">
        <v>7.25</v>
      </c>
      <c r="EU12" s="514">
        <v>10.5</v>
      </c>
      <c r="EV12" s="514">
        <v>15.75</v>
      </c>
      <c r="EW12" s="514">
        <v>21</v>
      </c>
      <c r="EY12" s="37"/>
      <c r="EZ12" s="37"/>
      <c r="FA12" s="37"/>
      <c r="FB12" s="37"/>
      <c r="FC12" s="37"/>
      <c r="FD12" s="37"/>
      <c r="FF12" s="37"/>
      <c r="FG12" s="37"/>
      <c r="FH12" s="37"/>
      <c r="FI12" s="37"/>
      <c r="FJ12" s="37"/>
      <c r="FK12" s="37"/>
      <c r="FM12" s="37"/>
      <c r="FN12" s="37"/>
      <c r="FO12" s="37"/>
      <c r="FP12" s="37"/>
      <c r="FQ12" s="37"/>
      <c r="FR12" s="37"/>
    </row>
    <row r="13" spans="1:175" x14ac:dyDescent="0.3">
      <c r="A13" s="650"/>
      <c r="B13" s="3"/>
      <c r="C13" s="3"/>
      <c r="D13" s="3"/>
      <c r="E13" s="3">
        <v>1</v>
      </c>
      <c r="F13" s="3"/>
      <c r="H13" s="31">
        <f t="shared" si="5"/>
        <v>2</v>
      </c>
      <c r="I13" s="31">
        <f t="shared" si="0"/>
        <v>3</v>
      </c>
      <c r="J13" s="31">
        <f t="shared" si="1"/>
        <v>4.5</v>
      </c>
      <c r="K13" s="31">
        <f t="shared" si="2"/>
        <v>7.5</v>
      </c>
      <c r="L13" s="31">
        <f t="shared" si="3"/>
        <v>14.0625</v>
      </c>
      <c r="M13" s="31">
        <f t="shared" si="4"/>
        <v>18.000000000000004</v>
      </c>
      <c r="O13" s="38">
        <v>14</v>
      </c>
      <c r="P13" s="38">
        <v>16</v>
      </c>
      <c r="Q13" s="38">
        <v>18</v>
      </c>
      <c r="R13" s="38">
        <v>23</v>
      </c>
      <c r="S13" s="38">
        <v>28</v>
      </c>
      <c r="T13" s="38">
        <v>33</v>
      </c>
      <c r="V13" s="596">
        <v>1.5</v>
      </c>
      <c r="W13" s="596">
        <v>2.5</v>
      </c>
      <c r="X13" s="596">
        <v>4</v>
      </c>
      <c r="Y13" s="596">
        <v>6</v>
      </c>
      <c r="Z13" s="596">
        <v>8</v>
      </c>
      <c r="AA13" s="596"/>
      <c r="AC13" s="38"/>
      <c r="AD13" s="38"/>
      <c r="AE13" s="38"/>
      <c r="AF13" s="38"/>
      <c r="AG13" s="38"/>
      <c r="AH13" s="38"/>
      <c r="AJ13" s="38"/>
      <c r="AK13" s="38"/>
      <c r="AL13" s="38"/>
      <c r="AM13" s="38"/>
      <c r="AN13" s="38"/>
      <c r="AO13" s="38"/>
      <c r="AQ13" s="38">
        <v>4</v>
      </c>
      <c r="AR13" s="38">
        <v>5</v>
      </c>
      <c r="AS13" s="38">
        <v>8</v>
      </c>
      <c r="AT13" s="38">
        <v>12</v>
      </c>
      <c r="AU13" s="38">
        <v>15</v>
      </c>
      <c r="AV13" s="38">
        <v>18</v>
      </c>
      <c r="AX13" s="38">
        <v>1.5</v>
      </c>
      <c r="AY13" s="38">
        <v>2</v>
      </c>
      <c r="AZ13" s="38">
        <v>2.5</v>
      </c>
      <c r="BA13" s="38">
        <v>6</v>
      </c>
      <c r="BB13" s="38">
        <v>7.5</v>
      </c>
      <c r="BC13" s="38">
        <v>11.25</v>
      </c>
      <c r="BE13" s="38"/>
      <c r="BF13" s="38"/>
      <c r="BG13" s="38"/>
      <c r="BH13" s="38"/>
      <c r="BI13" s="38"/>
      <c r="BJ13" s="38"/>
      <c r="BL13" s="596">
        <v>2</v>
      </c>
      <c r="BM13" s="596">
        <v>2</v>
      </c>
      <c r="BN13" s="596">
        <v>4</v>
      </c>
      <c r="BO13" s="596">
        <v>4</v>
      </c>
      <c r="BP13" s="596">
        <v>6</v>
      </c>
      <c r="BQ13" s="596">
        <v>8</v>
      </c>
      <c r="BS13" s="226">
        <v>2</v>
      </c>
      <c r="BT13" s="226">
        <v>3</v>
      </c>
      <c r="BU13" s="226">
        <v>4</v>
      </c>
      <c r="BV13" s="226">
        <v>5</v>
      </c>
      <c r="BW13" s="226">
        <v>8</v>
      </c>
      <c r="BX13" s="226">
        <v>10</v>
      </c>
      <c r="BZ13" s="249">
        <v>3</v>
      </c>
      <c r="CA13" s="249">
        <v>6</v>
      </c>
      <c r="CB13" s="249">
        <v>12</v>
      </c>
      <c r="CC13" s="249">
        <v>24</v>
      </c>
      <c r="CD13" s="249">
        <v>36</v>
      </c>
      <c r="CE13" s="249"/>
      <c r="CG13" s="307">
        <v>2.1</v>
      </c>
      <c r="CH13" s="307">
        <v>3</v>
      </c>
      <c r="CI13" s="307">
        <v>4.5</v>
      </c>
      <c r="CJ13" s="307">
        <v>6</v>
      </c>
      <c r="CK13" s="307">
        <v>10.8</v>
      </c>
      <c r="CL13" s="307">
        <v>18.000000000000004</v>
      </c>
      <c r="CN13" s="38">
        <v>1.5</v>
      </c>
      <c r="CO13" s="38">
        <v>2</v>
      </c>
      <c r="CP13" s="38">
        <v>3</v>
      </c>
      <c r="CQ13" s="38">
        <v>5</v>
      </c>
      <c r="CR13" s="38">
        <v>10</v>
      </c>
      <c r="CS13" s="38">
        <v>16</v>
      </c>
      <c r="CU13" s="38"/>
      <c r="CV13" s="38"/>
      <c r="CW13" s="38"/>
      <c r="CX13" s="38"/>
      <c r="CY13" s="38"/>
      <c r="CZ13" s="38"/>
      <c r="DB13" s="350">
        <v>1</v>
      </c>
      <c r="DC13" s="350">
        <v>2</v>
      </c>
      <c r="DD13" s="350">
        <v>3.5</v>
      </c>
      <c r="DE13" s="350">
        <v>6</v>
      </c>
      <c r="DF13" s="350">
        <v>9</v>
      </c>
      <c r="DG13" s="350">
        <v>11</v>
      </c>
      <c r="DI13" s="38">
        <v>1.5</v>
      </c>
      <c r="DJ13" s="38">
        <v>3</v>
      </c>
      <c r="DK13" s="38">
        <v>4</v>
      </c>
      <c r="DL13" s="38">
        <v>8.125</v>
      </c>
      <c r="DM13" s="38">
        <v>14.0625</v>
      </c>
      <c r="DN13" s="38">
        <v>26.25</v>
      </c>
      <c r="DP13" s="401">
        <v>5</v>
      </c>
      <c r="DQ13" s="401">
        <v>7</v>
      </c>
      <c r="DR13" s="401">
        <v>10</v>
      </c>
      <c r="DS13" s="401">
        <v>18</v>
      </c>
      <c r="DT13" s="401">
        <v>27</v>
      </c>
      <c r="DU13" s="401">
        <v>37</v>
      </c>
      <c r="DW13" s="418">
        <v>1.75</v>
      </c>
      <c r="DX13" s="418">
        <v>3</v>
      </c>
      <c r="DY13" s="418">
        <v>5</v>
      </c>
      <c r="DZ13" s="418">
        <v>7.5</v>
      </c>
      <c r="EA13" s="418">
        <v>15</v>
      </c>
      <c r="EB13" s="418">
        <v>30</v>
      </c>
      <c r="ED13" s="597">
        <v>3</v>
      </c>
      <c r="EE13" s="597">
        <v>4</v>
      </c>
      <c r="EF13" s="597">
        <v>8</v>
      </c>
      <c r="EG13" s="597">
        <v>12</v>
      </c>
      <c r="EH13" s="597">
        <v>25</v>
      </c>
      <c r="EI13" s="597">
        <v>50</v>
      </c>
      <c r="EK13" s="38"/>
      <c r="EL13" s="38"/>
      <c r="EM13" s="38"/>
      <c r="EN13" s="38"/>
      <c r="EO13" s="38"/>
      <c r="EP13" s="38"/>
      <c r="ER13" s="515">
        <v>2.25</v>
      </c>
      <c r="ES13" s="515">
        <v>3.25</v>
      </c>
      <c r="ET13" s="515">
        <v>7.25</v>
      </c>
      <c r="EU13" s="515">
        <v>10.5</v>
      </c>
      <c r="EV13" s="515">
        <v>15.75</v>
      </c>
      <c r="EW13" s="515">
        <v>21</v>
      </c>
      <c r="EY13" s="38"/>
      <c r="EZ13" s="38"/>
      <c r="FA13" s="38"/>
      <c r="FB13" s="38"/>
      <c r="FC13" s="38"/>
      <c r="FD13" s="38"/>
      <c r="FF13" s="38"/>
      <c r="FG13" s="38"/>
      <c r="FH13" s="38"/>
      <c r="FI13" s="38"/>
      <c r="FJ13" s="38"/>
      <c r="FK13" s="38"/>
      <c r="FM13" s="38"/>
      <c r="FN13" s="38"/>
      <c r="FO13" s="38"/>
      <c r="FP13" s="38"/>
      <c r="FQ13" s="38"/>
      <c r="FR13" s="38"/>
    </row>
    <row r="14" spans="1:175" x14ac:dyDescent="0.3">
      <c r="A14" s="650"/>
      <c r="B14" s="2"/>
      <c r="C14" s="2"/>
      <c r="D14" s="2"/>
      <c r="E14" s="2"/>
      <c r="F14" s="2">
        <v>1</v>
      </c>
      <c r="H14" s="30">
        <f t="shared" si="5"/>
        <v>3</v>
      </c>
      <c r="I14" s="30">
        <f t="shared" si="0"/>
        <v>5</v>
      </c>
      <c r="J14" s="30">
        <f t="shared" si="1"/>
        <v>7</v>
      </c>
      <c r="K14" s="30">
        <f t="shared" si="2"/>
        <v>10</v>
      </c>
      <c r="L14" s="30">
        <f t="shared" si="3"/>
        <v>18.59375</v>
      </c>
      <c r="M14" s="30">
        <f t="shared" si="4"/>
        <v>26.25</v>
      </c>
      <c r="O14" s="37">
        <v>16</v>
      </c>
      <c r="P14" s="37">
        <v>18</v>
      </c>
      <c r="Q14" s="37">
        <v>20</v>
      </c>
      <c r="R14" s="37">
        <v>25</v>
      </c>
      <c r="S14" s="37">
        <v>30</v>
      </c>
      <c r="T14" s="37">
        <v>35</v>
      </c>
      <c r="V14" s="596">
        <v>3</v>
      </c>
      <c r="W14" s="596">
        <v>5</v>
      </c>
      <c r="X14" s="596">
        <v>7</v>
      </c>
      <c r="Y14" s="596">
        <v>9</v>
      </c>
      <c r="Z14" s="596"/>
      <c r="AA14" s="596"/>
      <c r="AC14" s="37"/>
      <c r="AD14" s="37"/>
      <c r="AE14" s="37"/>
      <c r="AF14" s="37"/>
      <c r="AG14" s="37"/>
      <c r="AH14" s="37"/>
      <c r="AJ14" s="37"/>
      <c r="AK14" s="37"/>
      <c r="AL14" s="37"/>
      <c r="AM14" s="37"/>
      <c r="AN14" s="37"/>
      <c r="AO14" s="37"/>
      <c r="AQ14" s="37">
        <v>6</v>
      </c>
      <c r="AR14" s="37">
        <v>8</v>
      </c>
      <c r="AS14" s="37">
        <v>10</v>
      </c>
      <c r="AT14" s="37">
        <v>15</v>
      </c>
      <c r="AU14" s="37">
        <v>20</v>
      </c>
      <c r="AV14" s="37">
        <v>30</v>
      </c>
      <c r="AX14" s="37">
        <v>2</v>
      </c>
      <c r="AY14" s="37">
        <v>2.5</v>
      </c>
      <c r="AZ14" s="37">
        <v>3</v>
      </c>
      <c r="BA14" s="37">
        <v>6.75</v>
      </c>
      <c r="BB14" s="37">
        <v>9</v>
      </c>
      <c r="BC14" s="37">
        <v>13.5</v>
      </c>
      <c r="BE14" s="37"/>
      <c r="BF14" s="37"/>
      <c r="BG14" s="37"/>
      <c r="BH14" s="37"/>
      <c r="BI14" s="37"/>
      <c r="BJ14" s="37"/>
      <c r="BL14" s="596">
        <v>2</v>
      </c>
      <c r="BM14" s="596">
        <v>2</v>
      </c>
      <c r="BN14" s="596">
        <v>4</v>
      </c>
      <c r="BO14" s="596">
        <v>4</v>
      </c>
      <c r="BP14" s="596">
        <v>6</v>
      </c>
      <c r="BQ14" s="596">
        <v>8</v>
      </c>
      <c r="BS14" s="225">
        <v>3</v>
      </c>
      <c r="BT14" s="225">
        <v>5</v>
      </c>
      <c r="BU14" s="225">
        <v>5</v>
      </c>
      <c r="BV14" s="225">
        <v>7.5</v>
      </c>
      <c r="BW14" s="225">
        <v>10</v>
      </c>
      <c r="BX14" s="225">
        <v>12.5</v>
      </c>
      <c r="BZ14" s="248">
        <v>4</v>
      </c>
      <c r="CA14" s="248">
        <v>8</v>
      </c>
      <c r="CB14" s="248">
        <v>16</v>
      </c>
      <c r="CC14" s="248">
        <v>30</v>
      </c>
      <c r="CD14" s="248">
        <v>45</v>
      </c>
      <c r="CE14" s="248"/>
      <c r="CG14" s="306">
        <v>2.625</v>
      </c>
      <c r="CH14" s="306">
        <v>3.5999999999999996</v>
      </c>
      <c r="CI14" s="306">
        <v>5.3999999999999995</v>
      </c>
      <c r="CJ14" s="306">
        <v>7.1999999999999993</v>
      </c>
      <c r="CK14" s="306">
        <v>12.96</v>
      </c>
      <c r="CL14" s="306">
        <v>21.600000000000005</v>
      </c>
      <c r="CN14" s="37">
        <v>3.5</v>
      </c>
      <c r="CO14" s="37">
        <v>5</v>
      </c>
      <c r="CP14" s="37">
        <v>6</v>
      </c>
      <c r="CQ14" s="37">
        <v>10</v>
      </c>
      <c r="CR14" s="37">
        <v>16</v>
      </c>
      <c r="CS14" s="37">
        <v>25</v>
      </c>
      <c r="CU14" s="37"/>
      <c r="CV14" s="37"/>
      <c r="CW14" s="37"/>
      <c r="CX14" s="37"/>
      <c r="CY14" s="37"/>
      <c r="CZ14" s="37"/>
      <c r="DB14" s="349">
        <v>2</v>
      </c>
      <c r="DC14" s="349">
        <v>4</v>
      </c>
      <c r="DD14" s="349">
        <v>6</v>
      </c>
      <c r="DE14" s="349">
        <v>9</v>
      </c>
      <c r="DF14" s="349">
        <v>12</v>
      </c>
      <c r="DG14" s="349">
        <v>15</v>
      </c>
      <c r="DI14" s="37">
        <v>2.8125</v>
      </c>
      <c r="DJ14" s="37">
        <v>4.875</v>
      </c>
      <c r="DK14" s="37">
        <v>8</v>
      </c>
      <c r="DL14" s="37">
        <v>11.875</v>
      </c>
      <c r="DM14" s="37">
        <v>17.1875</v>
      </c>
      <c r="DN14" s="37">
        <v>30</v>
      </c>
      <c r="DP14" s="400">
        <v>8</v>
      </c>
      <c r="DQ14" s="400">
        <v>10</v>
      </c>
      <c r="DR14" s="400">
        <v>12</v>
      </c>
      <c r="DS14" s="400">
        <v>20</v>
      </c>
      <c r="DT14" s="400">
        <v>30</v>
      </c>
      <c r="DU14" s="400">
        <v>40</v>
      </c>
      <c r="DW14" s="417">
        <v>2.5</v>
      </c>
      <c r="DX14" s="417">
        <v>3.5</v>
      </c>
      <c r="DY14" s="417">
        <v>6</v>
      </c>
      <c r="DZ14" s="417">
        <v>10</v>
      </c>
      <c r="EA14" s="417">
        <v>20</v>
      </c>
      <c r="EB14" s="417">
        <v>40</v>
      </c>
      <c r="ED14" s="597">
        <v>6</v>
      </c>
      <c r="EE14" s="597">
        <v>8</v>
      </c>
      <c r="EF14" s="597">
        <v>16</v>
      </c>
      <c r="EG14" s="597">
        <v>24</v>
      </c>
      <c r="EH14" s="597">
        <v>50</v>
      </c>
      <c r="EI14" s="597">
        <v>100</v>
      </c>
      <c r="EK14" s="37"/>
      <c r="EL14" s="37"/>
      <c r="EM14" s="37"/>
      <c r="EN14" s="37"/>
      <c r="EO14" s="37"/>
      <c r="EP14" s="37"/>
      <c r="ER14" s="514">
        <v>2.75</v>
      </c>
      <c r="ES14" s="514">
        <v>6.5</v>
      </c>
      <c r="ET14" s="514">
        <v>8.5</v>
      </c>
      <c r="EU14" s="514">
        <v>16</v>
      </c>
      <c r="EV14" s="514">
        <v>21</v>
      </c>
      <c r="EW14" s="514">
        <v>26.25</v>
      </c>
      <c r="EY14" s="37"/>
      <c r="EZ14" s="37"/>
      <c r="FA14" s="37"/>
      <c r="FB14" s="37"/>
      <c r="FC14" s="37"/>
      <c r="FD14" s="37"/>
      <c r="FF14" s="37"/>
      <c r="FG14" s="37"/>
      <c r="FH14" s="37"/>
      <c r="FI14" s="37"/>
      <c r="FJ14" s="37"/>
      <c r="FK14" s="37"/>
      <c r="FM14" s="37"/>
      <c r="FN14" s="37"/>
      <c r="FO14" s="37"/>
      <c r="FP14" s="37"/>
      <c r="FQ14" s="37"/>
      <c r="FR14" s="37"/>
    </row>
    <row r="15" spans="1:175" ht="15.75" customHeight="1" x14ac:dyDescent="0.3">
      <c r="A15" s="650"/>
      <c r="B15" s="3">
        <v>-1</v>
      </c>
      <c r="C15" s="3"/>
      <c r="D15" s="3"/>
      <c r="E15" s="3"/>
      <c r="F15" s="3"/>
      <c r="H15" s="31">
        <f t="shared" si="5"/>
        <v>2</v>
      </c>
      <c r="I15" s="31">
        <f t="shared" si="0"/>
        <v>2</v>
      </c>
      <c r="J15" s="31">
        <f t="shared" si="1"/>
        <v>3.75</v>
      </c>
      <c r="K15" s="31">
        <f t="shared" si="2"/>
        <v>5</v>
      </c>
      <c r="L15" s="31">
        <f t="shared" si="3"/>
        <v>8</v>
      </c>
      <c r="M15" s="31">
        <f t="shared" si="4"/>
        <v>11.25</v>
      </c>
      <c r="O15" s="38">
        <v>6</v>
      </c>
      <c r="P15" s="38">
        <v>8</v>
      </c>
      <c r="Q15" s="38">
        <v>10</v>
      </c>
      <c r="R15" s="38">
        <v>15</v>
      </c>
      <c r="S15" s="38">
        <v>20</v>
      </c>
      <c r="T15" s="38">
        <v>25</v>
      </c>
      <c r="V15" s="596">
        <v>1</v>
      </c>
      <c r="W15" s="596">
        <v>2</v>
      </c>
      <c r="X15" s="596">
        <v>3</v>
      </c>
      <c r="Y15" s="596">
        <v>4</v>
      </c>
      <c r="Z15" s="596">
        <v>5</v>
      </c>
      <c r="AA15" s="596">
        <v>6</v>
      </c>
      <c r="AC15" s="38"/>
      <c r="AD15" s="38"/>
      <c r="AE15" s="38"/>
      <c r="AF15" s="38"/>
      <c r="AG15" s="38"/>
      <c r="AH15" s="38"/>
      <c r="AJ15" s="38"/>
      <c r="AK15" s="38"/>
      <c r="AL15" s="38"/>
      <c r="AM15" s="38"/>
      <c r="AN15" s="38"/>
      <c r="AO15" s="38"/>
      <c r="AQ15" s="38">
        <v>4</v>
      </c>
      <c r="AR15" s="38">
        <v>5</v>
      </c>
      <c r="AS15" s="38">
        <v>8</v>
      </c>
      <c r="AT15" s="38">
        <v>12</v>
      </c>
      <c r="AU15" s="38">
        <v>15</v>
      </c>
      <c r="AV15" s="38">
        <v>18</v>
      </c>
      <c r="AX15" s="38">
        <v>0.5</v>
      </c>
      <c r="AY15" s="38">
        <v>1.5</v>
      </c>
      <c r="AZ15" s="38">
        <v>2</v>
      </c>
      <c r="BA15" s="38">
        <v>4.5</v>
      </c>
      <c r="BB15" s="38">
        <v>6</v>
      </c>
      <c r="BC15" s="38">
        <v>9</v>
      </c>
      <c r="BE15" s="37"/>
      <c r="BF15" s="37"/>
      <c r="BG15" s="37"/>
      <c r="BH15" s="37"/>
      <c r="BI15" s="37"/>
      <c r="BJ15" s="37"/>
      <c r="BL15" s="596">
        <v>2</v>
      </c>
      <c r="BM15" s="596">
        <v>2</v>
      </c>
      <c r="BN15" s="596">
        <v>4</v>
      </c>
      <c r="BO15" s="596">
        <v>4</v>
      </c>
      <c r="BP15" s="596">
        <v>6</v>
      </c>
      <c r="BQ15" s="596">
        <v>8</v>
      </c>
      <c r="BS15" s="226">
        <v>2</v>
      </c>
      <c r="BT15" s="226">
        <v>2</v>
      </c>
      <c r="BU15" s="226">
        <v>3</v>
      </c>
      <c r="BV15" s="226">
        <v>4</v>
      </c>
      <c r="BW15" s="226">
        <v>5</v>
      </c>
      <c r="BX15" s="226">
        <v>7.5</v>
      </c>
      <c r="BZ15" s="250">
        <v>2.5</v>
      </c>
      <c r="CA15" s="248">
        <v>5</v>
      </c>
      <c r="CB15" s="248">
        <v>10</v>
      </c>
      <c r="CC15" s="249">
        <v>20</v>
      </c>
      <c r="CD15" s="249">
        <v>30</v>
      </c>
      <c r="CE15" s="249"/>
      <c r="CG15" s="307">
        <v>1.35</v>
      </c>
      <c r="CH15" s="307">
        <v>1.8</v>
      </c>
      <c r="CI15" s="307">
        <v>3</v>
      </c>
      <c r="CJ15" s="307">
        <v>4.2</v>
      </c>
      <c r="CK15" s="307">
        <v>7.2</v>
      </c>
      <c r="CL15" s="307">
        <v>12</v>
      </c>
      <c r="CN15" s="38">
        <v>1.5</v>
      </c>
      <c r="CO15" s="38">
        <v>2</v>
      </c>
      <c r="CP15" s="38">
        <v>3</v>
      </c>
      <c r="CQ15" s="38">
        <v>5</v>
      </c>
      <c r="CR15" s="38">
        <v>10</v>
      </c>
      <c r="CS15" s="38">
        <v>16</v>
      </c>
      <c r="CU15" s="38"/>
      <c r="CV15" s="38"/>
      <c r="CW15" s="38"/>
      <c r="CX15" s="38"/>
      <c r="CY15" s="38"/>
      <c r="CZ15" s="38"/>
      <c r="DB15" s="350">
        <v>1</v>
      </c>
      <c r="DC15" s="350">
        <v>2</v>
      </c>
      <c r="DD15" s="350">
        <v>3</v>
      </c>
      <c r="DE15" s="350">
        <v>5</v>
      </c>
      <c r="DF15" s="350">
        <v>7</v>
      </c>
      <c r="DG15" s="350">
        <v>10</v>
      </c>
      <c r="DI15" s="38">
        <v>2.25</v>
      </c>
      <c r="DJ15" s="38">
        <v>3.375</v>
      </c>
      <c r="DK15" s="38">
        <v>5</v>
      </c>
      <c r="DL15" s="38">
        <v>7.5</v>
      </c>
      <c r="DM15" s="38">
        <v>13.28125</v>
      </c>
      <c r="DN15" s="38">
        <v>18.75</v>
      </c>
      <c r="DP15" s="401">
        <v>3</v>
      </c>
      <c r="DQ15" s="401">
        <v>5</v>
      </c>
      <c r="DR15" s="401">
        <v>8</v>
      </c>
      <c r="DS15" s="401">
        <v>15</v>
      </c>
      <c r="DT15" s="401">
        <v>25</v>
      </c>
      <c r="DU15" s="401">
        <v>35</v>
      </c>
      <c r="DW15" s="418">
        <v>1</v>
      </c>
      <c r="DX15" s="418">
        <v>1.5</v>
      </c>
      <c r="DY15" s="418">
        <v>3</v>
      </c>
      <c r="DZ15" s="418">
        <v>4</v>
      </c>
      <c r="EA15" s="418">
        <v>6</v>
      </c>
      <c r="EB15" s="418">
        <v>10</v>
      </c>
      <c r="ED15" s="597">
        <v>3</v>
      </c>
      <c r="EE15" s="597">
        <v>4</v>
      </c>
      <c r="EF15" s="597">
        <v>8</v>
      </c>
      <c r="EG15" s="597">
        <v>12</v>
      </c>
      <c r="EH15" s="597">
        <v>25</v>
      </c>
      <c r="EI15" s="597">
        <v>50</v>
      </c>
      <c r="EK15" s="38"/>
      <c r="EL15" s="38"/>
      <c r="EM15" s="38"/>
      <c r="EN15" s="38"/>
      <c r="EO15" s="38"/>
      <c r="EP15" s="38"/>
      <c r="ER15" s="515">
        <v>1.25</v>
      </c>
      <c r="ES15" s="515">
        <v>1.75</v>
      </c>
      <c r="ET15" s="515">
        <v>3.75</v>
      </c>
      <c r="EU15" s="515">
        <v>5.25</v>
      </c>
      <c r="EV15" s="515">
        <v>8</v>
      </c>
      <c r="EW15" s="515">
        <v>10.5</v>
      </c>
      <c r="EY15" s="38"/>
      <c r="EZ15" s="38"/>
      <c r="FA15" s="38"/>
      <c r="FB15" s="38"/>
      <c r="FC15" s="38"/>
      <c r="FD15" s="38"/>
      <c r="FF15" s="38"/>
      <c r="FG15" s="38"/>
      <c r="FH15" s="38"/>
      <c r="FI15" s="38"/>
      <c r="FJ15" s="38"/>
      <c r="FK15" s="38"/>
      <c r="FM15" s="38"/>
      <c r="FN15" s="38"/>
      <c r="FO15" s="38"/>
      <c r="FP15" s="38"/>
      <c r="FQ15" s="38"/>
      <c r="FR15" s="38"/>
    </row>
    <row r="16" spans="1:175" x14ac:dyDescent="0.3">
      <c r="A16" s="653"/>
      <c r="B16" s="2"/>
      <c r="C16" s="2">
        <v>-1</v>
      </c>
      <c r="D16" s="2"/>
      <c r="E16" s="2"/>
      <c r="F16" s="2"/>
      <c r="H16" s="30">
        <f t="shared" si="5"/>
        <v>2</v>
      </c>
      <c r="I16" s="30">
        <f t="shared" si="0"/>
        <v>2</v>
      </c>
      <c r="J16" s="30">
        <f t="shared" si="1"/>
        <v>3.75</v>
      </c>
      <c r="K16" s="30">
        <f t="shared" si="2"/>
        <v>5.25</v>
      </c>
      <c r="L16" s="30">
        <f t="shared" si="3"/>
        <v>8</v>
      </c>
      <c r="M16" s="30">
        <f t="shared" si="4"/>
        <v>13.5</v>
      </c>
      <c r="O16" s="37">
        <v>8</v>
      </c>
      <c r="P16" s="37">
        <v>10</v>
      </c>
      <c r="Q16" s="37">
        <v>12</v>
      </c>
      <c r="R16" s="37">
        <v>17</v>
      </c>
      <c r="S16" s="37">
        <v>25</v>
      </c>
      <c r="T16" s="37">
        <v>30</v>
      </c>
      <c r="V16" s="596">
        <v>1</v>
      </c>
      <c r="W16" s="596">
        <v>2</v>
      </c>
      <c r="X16" s="596">
        <v>3</v>
      </c>
      <c r="Y16" s="596">
        <v>4</v>
      </c>
      <c r="Z16" s="596">
        <v>6</v>
      </c>
      <c r="AA16" s="596">
        <v>7</v>
      </c>
      <c r="AC16" s="37"/>
      <c r="AD16" s="37"/>
      <c r="AE16" s="37"/>
      <c r="AF16" s="37"/>
      <c r="AG16" s="37"/>
      <c r="AH16" s="37"/>
      <c r="AJ16" s="37"/>
      <c r="AK16" s="37"/>
      <c r="AL16" s="37"/>
      <c r="AM16" s="37"/>
      <c r="AN16" s="37"/>
      <c r="AO16" s="37"/>
      <c r="AQ16" s="37">
        <v>4</v>
      </c>
      <c r="AR16" s="37">
        <v>5</v>
      </c>
      <c r="AS16" s="37">
        <v>8</v>
      </c>
      <c r="AT16" s="37">
        <v>12</v>
      </c>
      <c r="AU16" s="37">
        <v>15</v>
      </c>
      <c r="AV16" s="37">
        <v>18</v>
      </c>
      <c r="AX16" s="37">
        <v>0.5</v>
      </c>
      <c r="AY16" s="37">
        <v>1.5</v>
      </c>
      <c r="AZ16" s="37">
        <v>2</v>
      </c>
      <c r="BA16" s="37">
        <v>4.5</v>
      </c>
      <c r="BB16" s="37">
        <v>6</v>
      </c>
      <c r="BC16" s="37">
        <v>9</v>
      </c>
      <c r="BE16" s="38"/>
      <c r="BF16" s="38"/>
      <c r="BG16" s="38"/>
      <c r="BH16" s="38"/>
      <c r="BI16" s="38"/>
      <c r="BJ16" s="38"/>
      <c r="BL16" s="596">
        <v>2</v>
      </c>
      <c r="BM16" s="596">
        <v>2</v>
      </c>
      <c r="BN16" s="596">
        <v>4</v>
      </c>
      <c r="BO16" s="596">
        <v>4</v>
      </c>
      <c r="BP16" s="596">
        <v>6</v>
      </c>
      <c r="BQ16" s="596">
        <v>8</v>
      </c>
      <c r="BS16" s="225">
        <v>2</v>
      </c>
      <c r="BT16" s="225">
        <v>2</v>
      </c>
      <c r="BU16" s="225">
        <v>3</v>
      </c>
      <c r="BV16" s="225">
        <v>4</v>
      </c>
      <c r="BW16" s="225">
        <v>5</v>
      </c>
      <c r="BX16" s="225">
        <v>7.5</v>
      </c>
      <c r="BZ16" s="249">
        <v>3</v>
      </c>
      <c r="CA16" s="249">
        <v>6</v>
      </c>
      <c r="CB16" s="249">
        <v>12</v>
      </c>
      <c r="CC16" s="248">
        <v>24</v>
      </c>
      <c r="CD16" s="248">
        <v>36</v>
      </c>
      <c r="CE16" s="248"/>
      <c r="CG16" s="306">
        <v>1.35</v>
      </c>
      <c r="CH16" s="306">
        <v>1.8</v>
      </c>
      <c r="CI16" s="306">
        <v>3</v>
      </c>
      <c r="CJ16" s="306">
        <v>4.2</v>
      </c>
      <c r="CK16" s="306">
        <v>7.2</v>
      </c>
      <c r="CL16" s="306">
        <v>12</v>
      </c>
      <c r="CN16" s="37">
        <v>1.5</v>
      </c>
      <c r="CO16" s="37">
        <v>2</v>
      </c>
      <c r="CP16" s="37">
        <v>3</v>
      </c>
      <c r="CQ16" s="37">
        <v>5</v>
      </c>
      <c r="CR16" s="37">
        <v>10</v>
      </c>
      <c r="CS16" s="37">
        <v>16</v>
      </c>
      <c r="CU16" s="37"/>
      <c r="CV16" s="37"/>
      <c r="CW16" s="37"/>
      <c r="CX16" s="37"/>
      <c r="CY16" s="37"/>
      <c r="CZ16" s="37"/>
      <c r="DB16" s="349">
        <v>1</v>
      </c>
      <c r="DC16" s="349">
        <v>2</v>
      </c>
      <c r="DD16" s="349">
        <v>3</v>
      </c>
      <c r="DE16" s="349">
        <v>5</v>
      </c>
      <c r="DF16" s="349">
        <v>7</v>
      </c>
      <c r="DG16" s="349">
        <v>10</v>
      </c>
      <c r="DI16" s="37">
        <v>2.25</v>
      </c>
      <c r="DJ16" s="37">
        <v>3.375</v>
      </c>
      <c r="DK16" s="37">
        <v>5</v>
      </c>
      <c r="DL16" s="37">
        <v>8.125</v>
      </c>
      <c r="DM16" s="37">
        <v>14.0625</v>
      </c>
      <c r="DN16" s="37">
        <v>19.6875</v>
      </c>
      <c r="DP16" s="400">
        <v>4</v>
      </c>
      <c r="DQ16" s="400">
        <v>6</v>
      </c>
      <c r="DR16" s="400">
        <v>8</v>
      </c>
      <c r="DS16" s="400">
        <v>15</v>
      </c>
      <c r="DT16" s="400">
        <v>25</v>
      </c>
      <c r="DU16" s="400">
        <v>35</v>
      </c>
      <c r="DW16" s="417">
        <v>1</v>
      </c>
      <c r="DX16" s="417">
        <v>2</v>
      </c>
      <c r="DY16" s="417">
        <v>3.5</v>
      </c>
      <c r="DZ16" s="417">
        <v>5.5</v>
      </c>
      <c r="EA16" s="417">
        <v>8</v>
      </c>
      <c r="EB16" s="417">
        <v>15</v>
      </c>
      <c r="ED16" s="597">
        <v>3</v>
      </c>
      <c r="EE16" s="597">
        <v>4</v>
      </c>
      <c r="EF16" s="597">
        <v>8</v>
      </c>
      <c r="EG16" s="597">
        <v>12</v>
      </c>
      <c r="EH16" s="597">
        <v>25</v>
      </c>
      <c r="EI16" s="597">
        <v>50</v>
      </c>
      <c r="EK16" s="37"/>
      <c r="EL16" s="37"/>
      <c r="EM16" s="37"/>
      <c r="EN16" s="37"/>
      <c r="EO16" s="37"/>
      <c r="EP16" s="37"/>
      <c r="ER16" s="514">
        <v>1.25</v>
      </c>
      <c r="ES16" s="514">
        <v>1.75</v>
      </c>
      <c r="ET16" s="514">
        <v>3.75</v>
      </c>
      <c r="EU16" s="514">
        <v>5.25</v>
      </c>
      <c r="EV16" s="514">
        <v>8</v>
      </c>
      <c r="EW16" s="514">
        <v>10.5</v>
      </c>
      <c r="EY16" s="37"/>
      <c r="EZ16" s="37"/>
      <c r="FA16" s="37"/>
      <c r="FB16" s="37"/>
      <c r="FC16" s="37"/>
      <c r="FD16" s="37"/>
      <c r="FF16" s="37"/>
      <c r="FG16" s="37"/>
      <c r="FH16" s="37"/>
      <c r="FI16" s="37"/>
      <c r="FJ16" s="37"/>
      <c r="FK16" s="37"/>
      <c r="FM16" s="37"/>
      <c r="FN16" s="37"/>
      <c r="FO16" s="37"/>
      <c r="FP16" s="37"/>
      <c r="FQ16" s="37"/>
      <c r="FR16" s="37"/>
    </row>
    <row r="17" spans="1:174" x14ac:dyDescent="0.3">
      <c r="A17" s="653"/>
      <c r="B17" s="3"/>
      <c r="C17" s="3"/>
      <c r="D17" s="3">
        <v>-1</v>
      </c>
      <c r="E17" s="3"/>
      <c r="F17" s="3"/>
      <c r="H17" s="31">
        <f t="shared" si="5"/>
        <v>2</v>
      </c>
      <c r="I17" s="31">
        <f t="shared" si="0"/>
        <v>2.5</v>
      </c>
      <c r="J17" s="31">
        <f t="shared" si="1"/>
        <v>4</v>
      </c>
      <c r="K17" s="31">
        <f t="shared" si="2"/>
        <v>5.25</v>
      </c>
      <c r="L17" s="31">
        <f t="shared" si="3"/>
        <v>10</v>
      </c>
      <c r="M17" s="31">
        <f t="shared" si="4"/>
        <v>16</v>
      </c>
      <c r="O17" s="38">
        <v>10</v>
      </c>
      <c r="P17" s="38">
        <v>13</v>
      </c>
      <c r="Q17" s="38">
        <v>16</v>
      </c>
      <c r="R17" s="38">
        <v>20</v>
      </c>
      <c r="S17" s="38">
        <v>25</v>
      </c>
      <c r="T17" s="38">
        <v>30</v>
      </c>
      <c r="V17" s="596">
        <v>1</v>
      </c>
      <c r="W17" s="596">
        <v>2</v>
      </c>
      <c r="X17" s="596">
        <v>3</v>
      </c>
      <c r="Y17" s="596">
        <v>5</v>
      </c>
      <c r="Z17" s="596">
        <v>7</v>
      </c>
      <c r="AA17" s="596"/>
      <c r="AC17" s="38"/>
      <c r="AD17" s="38"/>
      <c r="AE17" s="38"/>
      <c r="AF17" s="38"/>
      <c r="AG17" s="38"/>
      <c r="AH17" s="38"/>
      <c r="AJ17" s="38"/>
      <c r="AK17" s="38"/>
      <c r="AL17" s="38"/>
      <c r="AM17" s="38"/>
      <c r="AN17" s="38"/>
      <c r="AO17" s="38"/>
      <c r="AQ17" s="38">
        <v>4</v>
      </c>
      <c r="AR17" s="38">
        <v>5</v>
      </c>
      <c r="AS17" s="38">
        <v>8</v>
      </c>
      <c r="AT17" s="38">
        <v>12</v>
      </c>
      <c r="AU17" s="38">
        <v>15</v>
      </c>
      <c r="AV17" s="38">
        <v>18</v>
      </c>
      <c r="AX17" s="38">
        <v>1</v>
      </c>
      <c r="AY17" s="38">
        <v>1.5</v>
      </c>
      <c r="AZ17" s="38">
        <v>2</v>
      </c>
      <c r="BA17" s="38">
        <v>5.25</v>
      </c>
      <c r="BB17" s="38">
        <v>6.75</v>
      </c>
      <c r="BC17" s="38">
        <v>10.5</v>
      </c>
      <c r="BE17" s="37"/>
      <c r="BF17" s="37"/>
      <c r="BG17" s="37"/>
      <c r="BH17" s="37"/>
      <c r="BI17" s="37"/>
      <c r="BJ17" s="37"/>
      <c r="BL17" s="596">
        <v>2</v>
      </c>
      <c r="BM17" s="596">
        <v>2</v>
      </c>
      <c r="BN17" s="596">
        <v>4</v>
      </c>
      <c r="BO17" s="596">
        <v>4</v>
      </c>
      <c r="BP17" s="596">
        <v>6</v>
      </c>
      <c r="BQ17" s="596">
        <v>8</v>
      </c>
      <c r="BS17" s="226">
        <v>2</v>
      </c>
      <c r="BT17" s="226">
        <v>3</v>
      </c>
      <c r="BU17" s="226">
        <v>4</v>
      </c>
      <c r="BV17" s="226">
        <v>5</v>
      </c>
      <c r="BW17" s="226">
        <v>7.5</v>
      </c>
      <c r="BX17" s="226">
        <v>10</v>
      </c>
      <c r="BZ17" s="248">
        <v>2.5</v>
      </c>
      <c r="CA17" s="248">
        <v>6</v>
      </c>
      <c r="CB17" s="248">
        <v>12</v>
      </c>
      <c r="CC17" s="249">
        <v>24</v>
      </c>
      <c r="CD17" s="249">
        <v>36</v>
      </c>
      <c r="CE17" s="249"/>
      <c r="CG17" s="307">
        <v>1.8</v>
      </c>
      <c r="CH17" s="307">
        <v>2.4</v>
      </c>
      <c r="CI17" s="307">
        <v>3.6</v>
      </c>
      <c r="CJ17" s="307">
        <v>4.8</v>
      </c>
      <c r="CK17" s="307">
        <v>8.4</v>
      </c>
      <c r="CL17" s="307">
        <v>15</v>
      </c>
      <c r="CN17" s="38">
        <v>1.5</v>
      </c>
      <c r="CO17" s="38">
        <v>2</v>
      </c>
      <c r="CP17" s="38">
        <v>3</v>
      </c>
      <c r="CQ17" s="38">
        <v>5</v>
      </c>
      <c r="CR17" s="38">
        <v>10</v>
      </c>
      <c r="CS17" s="38">
        <v>16</v>
      </c>
      <c r="CU17" s="38"/>
      <c r="CV17" s="38"/>
      <c r="CW17" s="38"/>
      <c r="CX17" s="38"/>
      <c r="CY17" s="38"/>
      <c r="CZ17" s="38"/>
      <c r="DB17" s="350">
        <v>1</v>
      </c>
      <c r="DC17" s="350">
        <v>2</v>
      </c>
      <c r="DD17" s="350">
        <v>3</v>
      </c>
      <c r="DE17" s="350">
        <v>5</v>
      </c>
      <c r="DF17" s="350">
        <v>7</v>
      </c>
      <c r="DG17" s="350">
        <v>10</v>
      </c>
      <c r="DI17" s="38">
        <v>2.25</v>
      </c>
      <c r="DJ17" s="38">
        <v>3.375</v>
      </c>
      <c r="DK17" s="38">
        <v>5</v>
      </c>
      <c r="DL17" s="38">
        <v>8.125</v>
      </c>
      <c r="DM17" s="38">
        <v>14.0625</v>
      </c>
      <c r="DN17" s="38">
        <v>20.625</v>
      </c>
      <c r="DP17" s="401">
        <v>5</v>
      </c>
      <c r="DQ17" s="401">
        <v>7</v>
      </c>
      <c r="DR17" s="401">
        <v>10</v>
      </c>
      <c r="DS17" s="401">
        <v>18</v>
      </c>
      <c r="DT17" s="401">
        <v>27</v>
      </c>
      <c r="DU17" s="401">
        <v>37</v>
      </c>
      <c r="DW17" s="418">
        <v>1.5</v>
      </c>
      <c r="DX17" s="418">
        <v>2.5</v>
      </c>
      <c r="DY17" s="418">
        <v>4.5</v>
      </c>
      <c r="DZ17" s="418">
        <v>7</v>
      </c>
      <c r="EA17" s="418">
        <v>10</v>
      </c>
      <c r="EB17" s="418">
        <v>20</v>
      </c>
      <c r="ED17" s="597">
        <v>3</v>
      </c>
      <c r="EE17" s="597">
        <v>4</v>
      </c>
      <c r="EF17" s="597">
        <v>8</v>
      </c>
      <c r="EG17" s="597">
        <v>12</v>
      </c>
      <c r="EH17" s="597">
        <v>25</v>
      </c>
      <c r="EI17" s="597">
        <v>50</v>
      </c>
      <c r="EK17" s="38"/>
      <c r="EL17" s="38"/>
      <c r="EM17" s="38"/>
      <c r="EN17" s="38"/>
      <c r="EO17" s="38"/>
      <c r="EP17" s="38"/>
      <c r="ER17" s="515">
        <v>1.25</v>
      </c>
      <c r="ES17" s="515">
        <v>1.75</v>
      </c>
      <c r="ET17" s="515">
        <v>3.75</v>
      </c>
      <c r="EU17" s="515">
        <v>5.25</v>
      </c>
      <c r="EV17" s="515">
        <v>8</v>
      </c>
      <c r="EW17" s="515">
        <v>10.5</v>
      </c>
      <c r="EY17" s="38"/>
      <c r="EZ17" s="38"/>
      <c r="FA17" s="38"/>
      <c r="FB17" s="38"/>
      <c r="FC17" s="38"/>
      <c r="FD17" s="38"/>
      <c r="FF17" s="38"/>
      <c r="FG17" s="38"/>
      <c r="FH17" s="38"/>
      <c r="FI17" s="38"/>
      <c r="FJ17" s="38"/>
      <c r="FK17" s="38"/>
      <c r="FM17" s="38"/>
      <c r="FN17" s="38"/>
      <c r="FO17" s="38"/>
      <c r="FP17" s="38"/>
      <c r="FQ17" s="38"/>
      <c r="FR17" s="38"/>
    </row>
    <row r="18" spans="1:174" x14ac:dyDescent="0.3">
      <c r="A18" s="653"/>
      <c r="B18" s="2"/>
      <c r="C18" s="2"/>
      <c r="D18" s="2"/>
      <c r="E18" s="2">
        <v>-1</v>
      </c>
      <c r="F18" s="2"/>
      <c r="H18" s="30">
        <f t="shared" si="5"/>
        <v>1.8</v>
      </c>
      <c r="I18" s="30">
        <f t="shared" si="0"/>
        <v>3</v>
      </c>
      <c r="J18" s="30">
        <f t="shared" si="1"/>
        <v>4</v>
      </c>
      <c r="K18" s="30">
        <f t="shared" si="2"/>
        <v>6</v>
      </c>
      <c r="L18" s="30">
        <f t="shared" si="3"/>
        <v>10</v>
      </c>
      <c r="M18" s="30">
        <f t="shared" si="4"/>
        <v>16</v>
      </c>
      <c r="O18" s="37">
        <v>14</v>
      </c>
      <c r="P18" s="37">
        <v>16</v>
      </c>
      <c r="Q18" s="37">
        <v>18</v>
      </c>
      <c r="R18" s="37">
        <v>23</v>
      </c>
      <c r="S18" s="37">
        <v>28</v>
      </c>
      <c r="T18" s="37">
        <v>33</v>
      </c>
      <c r="V18" s="596">
        <v>1.5</v>
      </c>
      <c r="W18" s="596">
        <v>2.5</v>
      </c>
      <c r="X18" s="596">
        <v>4</v>
      </c>
      <c r="Y18" s="596">
        <v>6</v>
      </c>
      <c r="Z18" s="596">
        <v>8</v>
      </c>
      <c r="AA18" s="596"/>
      <c r="AC18" s="37"/>
      <c r="AD18" s="37"/>
      <c r="AE18" s="37"/>
      <c r="AF18" s="37"/>
      <c r="AG18" s="37"/>
      <c r="AH18" s="37"/>
      <c r="AJ18" s="37"/>
      <c r="AK18" s="37"/>
      <c r="AL18" s="37"/>
      <c r="AM18" s="37"/>
      <c r="AN18" s="37"/>
      <c r="AO18" s="37"/>
      <c r="AQ18" s="37">
        <v>4</v>
      </c>
      <c r="AR18" s="37">
        <v>5</v>
      </c>
      <c r="AS18" s="37">
        <v>8</v>
      </c>
      <c r="AT18" s="37">
        <v>12</v>
      </c>
      <c r="AU18" s="37">
        <v>15</v>
      </c>
      <c r="AV18" s="37">
        <v>18</v>
      </c>
      <c r="AX18" s="37">
        <v>1.5</v>
      </c>
      <c r="AY18" s="37">
        <v>2</v>
      </c>
      <c r="AZ18" s="37">
        <v>2.5</v>
      </c>
      <c r="BA18" s="37">
        <v>6</v>
      </c>
      <c r="BB18" s="37">
        <v>7.5</v>
      </c>
      <c r="BC18" s="37">
        <v>11.25</v>
      </c>
      <c r="BE18" s="38"/>
      <c r="BF18" s="38"/>
      <c r="BG18" s="38"/>
      <c r="BH18" s="38"/>
      <c r="BI18" s="38"/>
      <c r="BJ18" s="38"/>
      <c r="BL18" s="596">
        <v>2</v>
      </c>
      <c r="BM18" s="596">
        <v>2</v>
      </c>
      <c r="BN18" s="596">
        <v>4</v>
      </c>
      <c r="BO18" s="596">
        <v>4</v>
      </c>
      <c r="BP18" s="596">
        <v>6</v>
      </c>
      <c r="BQ18" s="596">
        <v>8</v>
      </c>
      <c r="BS18" s="225">
        <v>2</v>
      </c>
      <c r="BT18" s="225">
        <v>3</v>
      </c>
      <c r="BU18" s="225">
        <v>4</v>
      </c>
      <c r="BV18" s="225">
        <v>5</v>
      </c>
      <c r="BW18" s="225">
        <v>8</v>
      </c>
      <c r="BX18" s="225">
        <v>10</v>
      </c>
      <c r="BZ18" s="249">
        <v>3</v>
      </c>
      <c r="CA18" s="249">
        <v>6</v>
      </c>
      <c r="CB18" s="249">
        <v>12</v>
      </c>
      <c r="CC18" s="248">
        <v>24</v>
      </c>
      <c r="CD18" s="248">
        <v>36</v>
      </c>
      <c r="CE18" s="248"/>
      <c r="CG18" s="306">
        <v>1.8</v>
      </c>
      <c r="CH18" s="306">
        <v>2.4</v>
      </c>
      <c r="CI18" s="306">
        <v>3.6</v>
      </c>
      <c r="CJ18" s="306">
        <v>4.8</v>
      </c>
      <c r="CK18" s="306">
        <v>9.6</v>
      </c>
      <c r="CL18" s="306">
        <v>16</v>
      </c>
      <c r="CN18" s="37">
        <v>1.5</v>
      </c>
      <c r="CO18" s="37">
        <v>2</v>
      </c>
      <c r="CP18" s="37">
        <v>3</v>
      </c>
      <c r="CQ18" s="37">
        <v>5</v>
      </c>
      <c r="CR18" s="37">
        <v>10</v>
      </c>
      <c r="CS18" s="37">
        <v>16</v>
      </c>
      <c r="CU18" s="37"/>
      <c r="CV18" s="37"/>
      <c r="CW18" s="37"/>
      <c r="CX18" s="37"/>
      <c r="CY18" s="37"/>
      <c r="CZ18" s="37"/>
      <c r="DB18" s="349">
        <v>1</v>
      </c>
      <c r="DC18" s="349">
        <v>2</v>
      </c>
      <c r="DD18" s="349">
        <v>3.5</v>
      </c>
      <c r="DE18" s="349">
        <v>6</v>
      </c>
      <c r="DF18" s="349">
        <v>9</v>
      </c>
      <c r="DG18" s="349">
        <v>11</v>
      </c>
      <c r="DI18" s="37">
        <v>1.5</v>
      </c>
      <c r="DJ18" s="37">
        <v>3</v>
      </c>
      <c r="DK18" s="37">
        <v>4</v>
      </c>
      <c r="DL18" s="37">
        <v>8.125</v>
      </c>
      <c r="DM18" s="37">
        <v>14.0625</v>
      </c>
      <c r="DN18" s="37">
        <v>26.25</v>
      </c>
      <c r="DP18" s="400">
        <v>5</v>
      </c>
      <c r="DQ18" s="400">
        <v>7</v>
      </c>
      <c r="DR18" s="400">
        <v>10</v>
      </c>
      <c r="DS18" s="400">
        <v>18</v>
      </c>
      <c r="DT18" s="400">
        <v>27</v>
      </c>
      <c r="DU18" s="400">
        <v>37</v>
      </c>
      <c r="DW18" s="417">
        <v>1.75</v>
      </c>
      <c r="DX18" s="417">
        <v>3</v>
      </c>
      <c r="DY18" s="417">
        <v>5</v>
      </c>
      <c r="DZ18" s="417">
        <v>7.5</v>
      </c>
      <c r="EA18" s="417">
        <v>15</v>
      </c>
      <c r="EB18" s="417">
        <v>30</v>
      </c>
      <c r="ED18" s="597">
        <v>3</v>
      </c>
      <c r="EE18" s="597">
        <v>4</v>
      </c>
      <c r="EF18" s="597">
        <v>8</v>
      </c>
      <c r="EG18" s="597">
        <v>12</v>
      </c>
      <c r="EH18" s="597">
        <v>25</v>
      </c>
      <c r="EI18" s="597">
        <v>50</v>
      </c>
      <c r="EK18" s="37"/>
      <c r="EL18" s="37"/>
      <c r="EM18" s="37"/>
      <c r="EN18" s="37"/>
      <c r="EO18" s="37"/>
      <c r="EP18" s="37"/>
      <c r="ER18" s="514">
        <v>1.25</v>
      </c>
      <c r="ES18" s="514">
        <v>1.75</v>
      </c>
      <c r="ET18" s="514">
        <v>3.75</v>
      </c>
      <c r="EU18" s="514">
        <v>5.25</v>
      </c>
      <c r="EV18" s="514">
        <v>8</v>
      </c>
      <c r="EW18" s="514">
        <v>10.5</v>
      </c>
      <c r="EY18" s="37"/>
      <c r="EZ18" s="37"/>
      <c r="FA18" s="37"/>
      <c r="FB18" s="37"/>
      <c r="FC18" s="37"/>
      <c r="FD18" s="37"/>
      <c r="FF18" s="37"/>
      <c r="FG18" s="37"/>
      <c r="FH18" s="37"/>
      <c r="FI18" s="37"/>
      <c r="FJ18" s="37"/>
      <c r="FK18" s="37"/>
      <c r="FM18" s="37"/>
      <c r="FN18" s="37"/>
      <c r="FO18" s="37"/>
      <c r="FP18" s="37"/>
      <c r="FQ18" s="37"/>
      <c r="FR18" s="37"/>
    </row>
    <row r="19" spans="1:174" x14ac:dyDescent="0.3">
      <c r="A19" s="654"/>
      <c r="B19" s="3"/>
      <c r="C19" s="3"/>
      <c r="D19" s="3"/>
      <c r="E19" s="3"/>
      <c r="F19" s="3">
        <v>-1</v>
      </c>
      <c r="H19" s="31">
        <f t="shared" si="5"/>
        <v>3</v>
      </c>
      <c r="I19" s="31">
        <f t="shared" si="0"/>
        <v>5</v>
      </c>
      <c r="J19" s="31">
        <f t="shared" si="1"/>
        <v>6</v>
      </c>
      <c r="K19" s="31">
        <f t="shared" si="2"/>
        <v>10</v>
      </c>
      <c r="L19" s="31">
        <f t="shared" si="3"/>
        <v>16.59375</v>
      </c>
      <c r="M19" s="31">
        <f t="shared" si="4"/>
        <v>25</v>
      </c>
      <c r="O19" s="38">
        <v>16</v>
      </c>
      <c r="P19" s="38">
        <v>18</v>
      </c>
      <c r="Q19" s="38">
        <v>20</v>
      </c>
      <c r="R19" s="38">
        <v>25</v>
      </c>
      <c r="S19" s="38">
        <v>30</v>
      </c>
      <c r="T19" s="38">
        <v>35</v>
      </c>
      <c r="V19" s="596">
        <v>3</v>
      </c>
      <c r="W19" s="596">
        <v>5</v>
      </c>
      <c r="X19" s="596">
        <v>7</v>
      </c>
      <c r="Y19" s="596">
        <v>9</v>
      </c>
      <c r="Z19" s="596"/>
      <c r="AA19" s="596"/>
      <c r="AC19" s="38"/>
      <c r="AD19" s="38"/>
      <c r="AE19" s="38"/>
      <c r="AF19" s="38"/>
      <c r="AG19" s="38"/>
      <c r="AH19" s="38"/>
      <c r="AJ19" s="38"/>
      <c r="AK19" s="38"/>
      <c r="AL19" s="38"/>
      <c r="AM19" s="38"/>
      <c r="AN19" s="38"/>
      <c r="AO19" s="38"/>
      <c r="AQ19" s="38">
        <v>6</v>
      </c>
      <c r="AR19" s="38">
        <v>8</v>
      </c>
      <c r="AS19" s="38">
        <v>10</v>
      </c>
      <c r="AT19" s="38">
        <v>15</v>
      </c>
      <c r="AU19" s="38">
        <v>20</v>
      </c>
      <c r="AV19" s="38">
        <v>30</v>
      </c>
      <c r="AX19" s="38">
        <v>2</v>
      </c>
      <c r="AY19" s="38">
        <v>2.5</v>
      </c>
      <c r="AZ19" s="38">
        <v>3</v>
      </c>
      <c r="BA19" s="38">
        <v>6.75</v>
      </c>
      <c r="BB19" s="38">
        <v>9</v>
      </c>
      <c r="BC19" s="38">
        <v>13.5</v>
      </c>
      <c r="BE19" s="37"/>
      <c r="BF19" s="37"/>
      <c r="BG19" s="37"/>
      <c r="BH19" s="37"/>
      <c r="BI19" s="37"/>
      <c r="BJ19" s="37"/>
      <c r="BL19" s="596">
        <v>2</v>
      </c>
      <c r="BM19" s="596">
        <v>2</v>
      </c>
      <c r="BN19" s="596">
        <v>4</v>
      </c>
      <c r="BO19" s="596">
        <v>4</v>
      </c>
      <c r="BP19" s="596">
        <v>6</v>
      </c>
      <c r="BQ19" s="596">
        <v>8</v>
      </c>
      <c r="BS19" s="226">
        <v>3</v>
      </c>
      <c r="BT19" s="226">
        <v>5</v>
      </c>
      <c r="BU19" s="226">
        <v>5</v>
      </c>
      <c r="BV19" s="226">
        <v>7.5</v>
      </c>
      <c r="BW19" s="226">
        <v>10</v>
      </c>
      <c r="BX19" s="226">
        <v>12.5</v>
      </c>
      <c r="BZ19" s="248">
        <v>4</v>
      </c>
      <c r="CA19" s="248">
        <v>8</v>
      </c>
      <c r="CB19" s="248">
        <v>16</v>
      </c>
      <c r="CC19" s="249">
        <v>30</v>
      </c>
      <c r="CD19" s="249">
        <v>45</v>
      </c>
      <c r="CE19" s="249"/>
      <c r="CG19" s="307">
        <v>2.625</v>
      </c>
      <c r="CH19" s="307">
        <v>2.88</v>
      </c>
      <c r="CI19" s="307">
        <v>4.32</v>
      </c>
      <c r="CJ19" s="307">
        <v>5.76</v>
      </c>
      <c r="CK19" s="307">
        <v>11.52</v>
      </c>
      <c r="CL19" s="307">
        <v>19.2</v>
      </c>
      <c r="CN19" s="38">
        <v>3.5</v>
      </c>
      <c r="CO19" s="38">
        <v>5</v>
      </c>
      <c r="CP19" s="38">
        <v>6</v>
      </c>
      <c r="CQ19" s="38">
        <v>10</v>
      </c>
      <c r="CR19" s="38">
        <v>16</v>
      </c>
      <c r="CS19" s="38">
        <v>25</v>
      </c>
      <c r="CU19" s="38"/>
      <c r="CV19" s="38"/>
      <c r="CW19" s="38"/>
      <c r="CX19" s="38"/>
      <c r="CY19" s="38"/>
      <c r="CZ19" s="38"/>
      <c r="DB19" s="350">
        <v>2</v>
      </c>
      <c r="DC19" s="350">
        <v>4</v>
      </c>
      <c r="DD19" s="350">
        <v>6</v>
      </c>
      <c r="DE19" s="350">
        <v>9</v>
      </c>
      <c r="DF19" s="350">
        <v>12</v>
      </c>
      <c r="DG19" s="350">
        <v>15</v>
      </c>
      <c r="DI19" s="38">
        <v>2.8125</v>
      </c>
      <c r="DJ19" s="38">
        <v>4.875</v>
      </c>
      <c r="DK19" s="38">
        <v>8</v>
      </c>
      <c r="DL19" s="38">
        <v>11.875</v>
      </c>
      <c r="DM19" s="38">
        <v>17.1875</v>
      </c>
      <c r="DN19" s="38">
        <v>30</v>
      </c>
      <c r="DP19" s="401">
        <v>8</v>
      </c>
      <c r="DQ19" s="401">
        <v>10</v>
      </c>
      <c r="DR19" s="401">
        <v>12</v>
      </c>
      <c r="DS19" s="401">
        <v>20</v>
      </c>
      <c r="DT19" s="401">
        <v>30</v>
      </c>
      <c r="DU19" s="401">
        <v>40</v>
      </c>
      <c r="DW19" s="418">
        <v>2.5</v>
      </c>
      <c r="DX19" s="418">
        <v>3.5</v>
      </c>
      <c r="DY19" s="418">
        <v>6</v>
      </c>
      <c r="DZ19" s="418">
        <v>10</v>
      </c>
      <c r="EA19" s="418">
        <v>20</v>
      </c>
      <c r="EB19" s="418">
        <v>40</v>
      </c>
      <c r="ED19" s="597">
        <v>6</v>
      </c>
      <c r="EE19" s="597">
        <v>8</v>
      </c>
      <c r="EF19" s="597">
        <v>16</v>
      </c>
      <c r="EG19" s="597">
        <v>24</v>
      </c>
      <c r="EH19" s="597">
        <v>50</v>
      </c>
      <c r="EI19" s="597">
        <v>100</v>
      </c>
      <c r="EK19" s="38"/>
      <c r="EL19" s="38"/>
      <c r="EM19" s="38"/>
      <c r="EN19" s="38"/>
      <c r="EO19" s="38"/>
      <c r="EP19" s="38"/>
      <c r="ER19" s="515">
        <v>1.5</v>
      </c>
      <c r="ES19" s="515">
        <v>3.25</v>
      </c>
      <c r="ET19" s="515">
        <v>4.25</v>
      </c>
      <c r="EU19" s="515">
        <v>8</v>
      </c>
      <c r="EV19" s="515">
        <v>10.5</v>
      </c>
      <c r="EW19" s="515">
        <v>13.25</v>
      </c>
      <c r="EY19" s="38"/>
      <c r="EZ19" s="38"/>
      <c r="FA19" s="38"/>
      <c r="FB19" s="38"/>
      <c r="FC19" s="38"/>
      <c r="FD19" s="38"/>
      <c r="FF19" s="38"/>
      <c r="FG19" s="38"/>
      <c r="FH19" s="38"/>
      <c r="FI19" s="38"/>
      <c r="FJ19" s="38"/>
      <c r="FK19" s="38"/>
      <c r="FM19" s="38"/>
      <c r="FN19" s="38"/>
      <c r="FO19" s="38"/>
      <c r="FP19" s="38"/>
      <c r="FQ19" s="38"/>
      <c r="FR19" s="38"/>
    </row>
    <row r="20" spans="1:174" x14ac:dyDescent="0.3">
      <c r="H20" s="28"/>
      <c r="I20" s="28"/>
      <c r="J20" s="28"/>
      <c r="K20" s="28"/>
      <c r="L20" s="28"/>
      <c r="M20" s="28"/>
      <c r="O20" s="36"/>
      <c r="P20" s="36"/>
      <c r="Q20" s="36"/>
      <c r="R20" s="36"/>
      <c r="S20" s="36"/>
      <c r="T20" s="36"/>
      <c r="V20" s="161"/>
      <c r="W20" s="161"/>
      <c r="X20" s="161"/>
      <c r="Y20" s="161"/>
      <c r="Z20" s="161"/>
      <c r="AA20" s="161"/>
      <c r="AC20" s="36"/>
      <c r="AD20" s="36"/>
      <c r="AE20" s="36"/>
      <c r="AF20" s="36"/>
      <c r="AG20" s="36"/>
      <c r="AH20" s="36"/>
      <c r="AJ20" s="36"/>
      <c r="AK20" s="36"/>
      <c r="AL20" s="36"/>
      <c r="AM20" s="36"/>
      <c r="AN20" s="36"/>
      <c r="AO20" s="36"/>
      <c r="AQ20" s="36"/>
      <c r="AR20" s="36"/>
      <c r="AS20" s="36"/>
      <c r="AT20" s="36"/>
      <c r="AU20" s="36"/>
      <c r="AV20" s="36"/>
      <c r="AX20" s="36"/>
      <c r="AY20" s="36"/>
      <c r="AZ20" s="36"/>
      <c r="BA20" s="36"/>
      <c r="BB20" s="36"/>
      <c r="BC20" s="36"/>
      <c r="BE20" s="36"/>
      <c r="BF20" s="36"/>
      <c r="BG20" s="36"/>
      <c r="BH20" s="36"/>
      <c r="BI20" s="36"/>
      <c r="BJ20" s="36"/>
      <c r="BL20" s="144"/>
      <c r="BM20" s="144"/>
      <c r="BN20" s="144"/>
      <c r="BO20" s="144"/>
      <c r="BP20" s="144"/>
      <c r="BQ20" s="144"/>
      <c r="BS20" s="220"/>
      <c r="BT20" s="220"/>
      <c r="BU20" s="220"/>
      <c r="BV20" s="220"/>
      <c r="BW20" s="220"/>
      <c r="BX20" s="220"/>
      <c r="BZ20" s="247"/>
      <c r="CA20" s="247"/>
      <c r="CB20" s="247"/>
      <c r="CC20" s="247"/>
      <c r="CD20" s="247"/>
      <c r="CE20" s="247"/>
      <c r="CG20" s="305"/>
      <c r="CH20" s="305"/>
      <c r="CI20" s="305"/>
      <c r="CJ20" s="305"/>
      <c r="CK20" s="305"/>
      <c r="CL20" s="305"/>
      <c r="CN20" s="36"/>
      <c r="CO20" s="36"/>
      <c r="CP20" s="36"/>
      <c r="CQ20" s="36"/>
      <c r="CR20" s="36"/>
      <c r="CS20" s="36"/>
      <c r="CU20" s="36"/>
      <c r="CV20" s="36"/>
      <c r="CW20" s="36"/>
      <c r="CX20" s="36"/>
      <c r="CY20" s="36"/>
      <c r="CZ20" s="36"/>
      <c r="DB20" s="343"/>
      <c r="DC20" s="343"/>
      <c r="DD20" s="343"/>
      <c r="DE20" s="343"/>
      <c r="DF20" s="343"/>
      <c r="DG20" s="343"/>
      <c r="DI20" s="36"/>
      <c r="DJ20" s="36"/>
      <c r="DK20" s="36"/>
      <c r="DL20" s="36"/>
      <c r="DM20" s="36"/>
      <c r="DN20" s="36"/>
      <c r="DP20" s="396"/>
      <c r="DQ20" s="396"/>
      <c r="DR20" s="396"/>
      <c r="DS20" s="396"/>
      <c r="DT20" s="396"/>
      <c r="DU20" s="396"/>
      <c r="DW20" s="416"/>
      <c r="DX20" s="416"/>
      <c r="DY20" s="416"/>
      <c r="DZ20" s="416"/>
      <c r="EA20" s="416"/>
      <c r="EB20" s="416"/>
      <c r="ED20" s="465"/>
      <c r="EE20" s="465"/>
      <c r="EF20" s="465"/>
      <c r="EG20" s="465"/>
      <c r="EH20" s="465"/>
      <c r="EI20" s="465"/>
      <c r="EK20" s="36"/>
      <c r="EL20" s="36"/>
      <c r="EM20" s="36"/>
      <c r="EN20" s="36"/>
      <c r="EO20" s="36"/>
      <c r="EP20" s="36"/>
      <c r="ER20" s="513"/>
      <c r="ES20" s="513"/>
      <c r="ET20" s="513"/>
      <c r="EU20" s="513"/>
      <c r="EV20" s="513"/>
      <c r="EW20" s="513"/>
      <c r="EY20" s="36"/>
      <c r="EZ20" s="36"/>
      <c r="FA20" s="36"/>
      <c r="FB20" s="36"/>
      <c r="FC20" s="36"/>
      <c r="FD20" s="36"/>
      <c r="FF20" s="36"/>
      <c r="FG20" s="36"/>
      <c r="FH20" s="36"/>
      <c r="FI20" s="36"/>
      <c r="FJ20" s="36"/>
      <c r="FK20" s="36"/>
      <c r="FM20" s="36"/>
      <c r="FN20" s="36"/>
      <c r="FO20" s="36"/>
      <c r="FP20" s="36"/>
      <c r="FQ20" s="36"/>
      <c r="FR20" s="36"/>
    </row>
    <row r="21" spans="1:174" x14ac:dyDescent="0.3">
      <c r="A21" s="652" t="s">
        <v>11</v>
      </c>
      <c r="B21" s="652"/>
      <c r="C21" s="652"/>
      <c r="D21" s="652"/>
      <c r="E21" s="652"/>
      <c r="F21" s="652"/>
      <c r="H21" s="648" t="s">
        <v>28</v>
      </c>
      <c r="I21" s="648"/>
      <c r="J21" s="648"/>
      <c r="K21" s="648"/>
      <c r="L21" s="648"/>
      <c r="M21" s="648"/>
      <c r="O21" s="648" t="s">
        <v>28</v>
      </c>
      <c r="P21" s="648"/>
      <c r="Q21" s="648"/>
      <c r="R21" s="648"/>
      <c r="S21" s="648"/>
      <c r="T21" s="648"/>
      <c r="V21" s="648" t="s">
        <v>28</v>
      </c>
      <c r="W21" s="648"/>
      <c r="X21" s="648"/>
      <c r="Y21" s="648"/>
      <c r="Z21" s="648"/>
      <c r="AA21" s="648"/>
      <c r="AC21" s="648"/>
      <c r="AD21" s="648"/>
      <c r="AE21" s="648"/>
      <c r="AF21" s="648"/>
      <c r="AG21" s="648"/>
      <c r="AH21" s="648"/>
      <c r="AJ21" s="648"/>
      <c r="AK21" s="648"/>
      <c r="AL21" s="648"/>
      <c r="AM21" s="648"/>
      <c r="AN21" s="648"/>
      <c r="AO21" s="648"/>
      <c r="AQ21" s="648" t="s">
        <v>28</v>
      </c>
      <c r="AR21" s="648"/>
      <c r="AS21" s="648"/>
      <c r="AT21" s="648"/>
      <c r="AU21" s="648"/>
      <c r="AV21" s="648"/>
      <c r="AX21" s="648" t="s">
        <v>28</v>
      </c>
      <c r="AY21" s="648"/>
      <c r="AZ21" s="648"/>
      <c r="BA21" s="648"/>
      <c r="BB21" s="648"/>
      <c r="BC21" s="648"/>
      <c r="BE21" s="648" t="s">
        <v>28</v>
      </c>
      <c r="BF21" s="648"/>
      <c r="BG21" s="648"/>
      <c r="BH21" s="648"/>
      <c r="BI21" s="648"/>
      <c r="BJ21" s="648"/>
      <c r="BL21" s="648" t="s">
        <v>28</v>
      </c>
      <c r="BM21" s="648"/>
      <c r="BN21" s="648"/>
      <c r="BO21" s="648"/>
      <c r="BP21" s="648"/>
      <c r="BQ21" s="648"/>
      <c r="BS21" s="648" t="s">
        <v>28</v>
      </c>
      <c r="BT21" s="648"/>
      <c r="BU21" s="648"/>
      <c r="BV21" s="648"/>
      <c r="BW21" s="648"/>
      <c r="BX21" s="648"/>
      <c r="BZ21" s="648" t="s">
        <v>28</v>
      </c>
      <c r="CA21" s="648"/>
      <c r="CB21" s="648"/>
      <c r="CC21" s="648"/>
      <c r="CD21" s="648"/>
      <c r="CE21" s="648"/>
      <c r="CG21" s="648" t="s">
        <v>28</v>
      </c>
      <c r="CH21" s="648"/>
      <c r="CI21" s="648"/>
      <c r="CJ21" s="648"/>
      <c r="CK21" s="648"/>
      <c r="CL21" s="648"/>
      <c r="CN21" s="648" t="s">
        <v>28</v>
      </c>
      <c r="CO21" s="648"/>
      <c r="CP21" s="648"/>
      <c r="CQ21" s="648"/>
      <c r="CR21" s="648"/>
      <c r="CS21" s="648"/>
      <c r="CU21" s="648"/>
      <c r="CV21" s="648"/>
      <c r="CW21" s="648"/>
      <c r="CX21" s="648"/>
      <c r="CY21" s="648"/>
      <c r="CZ21" s="648"/>
      <c r="DB21" s="648" t="s">
        <v>28</v>
      </c>
      <c r="DC21" s="648"/>
      <c r="DD21" s="648"/>
      <c r="DE21" s="648"/>
      <c r="DF21" s="648"/>
      <c r="DG21" s="648"/>
      <c r="DI21" s="648" t="s">
        <v>28</v>
      </c>
      <c r="DJ21" s="648"/>
      <c r="DK21" s="648"/>
      <c r="DL21" s="648"/>
      <c r="DM21" s="648"/>
      <c r="DN21" s="648"/>
      <c r="DP21" s="648" t="s">
        <v>28</v>
      </c>
      <c r="DQ21" s="648"/>
      <c r="DR21" s="648"/>
      <c r="DS21" s="648"/>
      <c r="DT21" s="648"/>
      <c r="DU21" s="648"/>
      <c r="DW21" s="648" t="s">
        <v>28</v>
      </c>
      <c r="DX21" s="648"/>
      <c r="DY21" s="648"/>
      <c r="DZ21" s="648"/>
      <c r="EA21" s="648"/>
      <c r="EB21" s="648"/>
      <c r="ED21" s="648" t="s">
        <v>28</v>
      </c>
      <c r="EE21" s="648"/>
      <c r="EF21" s="648"/>
      <c r="EG21" s="648"/>
      <c r="EH21" s="648"/>
      <c r="EI21" s="648"/>
      <c r="EK21" s="648"/>
      <c r="EL21" s="648"/>
      <c r="EM21" s="648"/>
      <c r="EN21" s="648"/>
      <c r="EO21" s="648"/>
      <c r="EP21" s="648"/>
      <c r="ER21" s="648" t="s">
        <v>28</v>
      </c>
      <c r="ES21" s="648"/>
      <c r="ET21" s="648"/>
      <c r="EU21" s="648"/>
      <c r="EV21" s="648"/>
      <c r="EW21" s="648"/>
      <c r="EY21" s="648"/>
      <c r="EZ21" s="648"/>
      <c r="FA21" s="648"/>
      <c r="FB21" s="648"/>
      <c r="FC21" s="648"/>
      <c r="FD21" s="648"/>
      <c r="FF21" s="648"/>
      <c r="FG21" s="648"/>
      <c r="FH21" s="648"/>
      <c r="FI21" s="648"/>
      <c r="FJ21" s="648"/>
      <c r="FK21" s="648"/>
      <c r="FM21" s="648"/>
      <c r="FN21" s="648"/>
      <c r="FO21" s="648"/>
      <c r="FP21" s="648"/>
      <c r="FQ21" s="648"/>
      <c r="FR21" s="648"/>
    </row>
    <row r="22" spans="1:174" x14ac:dyDescent="0.3">
      <c r="A22" s="11"/>
      <c r="B22" s="1" t="s">
        <v>27</v>
      </c>
      <c r="C22" s="1" t="s">
        <v>3</v>
      </c>
      <c r="D22" s="1" t="s">
        <v>4</v>
      </c>
      <c r="E22" s="1" t="s">
        <v>5</v>
      </c>
      <c r="F22" s="1" t="s">
        <v>6</v>
      </c>
      <c r="H22" s="29" t="s">
        <v>26</v>
      </c>
      <c r="I22" s="29" t="s">
        <v>12</v>
      </c>
      <c r="J22" s="29" t="s">
        <v>13</v>
      </c>
      <c r="K22" s="29" t="s">
        <v>14</v>
      </c>
      <c r="L22" s="29" t="s">
        <v>15</v>
      </c>
      <c r="M22" s="29" t="s">
        <v>16</v>
      </c>
      <c r="O22" s="29" t="s">
        <v>26</v>
      </c>
      <c r="P22" s="29" t="s">
        <v>12</v>
      </c>
      <c r="Q22" s="29" t="s">
        <v>13</v>
      </c>
      <c r="R22" s="29" t="s">
        <v>14</v>
      </c>
      <c r="S22" s="29" t="s">
        <v>15</v>
      </c>
      <c r="T22" s="29" t="s">
        <v>16</v>
      </c>
      <c r="V22" s="160" t="s">
        <v>26</v>
      </c>
      <c r="W22" s="160" t="s">
        <v>12</v>
      </c>
      <c r="X22" s="160" t="s">
        <v>13</v>
      </c>
      <c r="Y22" s="160" t="s">
        <v>14</v>
      </c>
      <c r="Z22" s="160" t="s">
        <v>15</v>
      </c>
      <c r="AA22" s="160" t="s">
        <v>16</v>
      </c>
      <c r="AC22" s="29"/>
      <c r="AD22" s="29"/>
      <c r="AE22" s="29"/>
      <c r="AF22" s="29"/>
      <c r="AG22" s="29"/>
      <c r="AH22" s="29"/>
      <c r="AJ22" s="29"/>
      <c r="AK22" s="29"/>
      <c r="AL22" s="29"/>
      <c r="AM22" s="29"/>
      <c r="AN22" s="29"/>
      <c r="AO22" s="29"/>
      <c r="AQ22" s="29" t="s">
        <v>26</v>
      </c>
      <c r="AR22" s="29" t="s">
        <v>12</v>
      </c>
      <c r="AS22" s="29" t="s">
        <v>13</v>
      </c>
      <c r="AT22" s="29" t="s">
        <v>14</v>
      </c>
      <c r="AU22" s="29" t="s">
        <v>15</v>
      </c>
      <c r="AV22" s="29" t="s">
        <v>16</v>
      </c>
      <c r="AX22" s="29" t="s">
        <v>26</v>
      </c>
      <c r="AY22" s="29" t="s">
        <v>12</v>
      </c>
      <c r="AZ22" s="29" t="s">
        <v>13</v>
      </c>
      <c r="BA22" s="29" t="s">
        <v>14</v>
      </c>
      <c r="BB22" s="29" t="s">
        <v>15</v>
      </c>
      <c r="BC22" s="29" t="s">
        <v>16</v>
      </c>
      <c r="BE22" s="29" t="s">
        <v>26</v>
      </c>
      <c r="BF22" s="29" t="s">
        <v>12</v>
      </c>
      <c r="BG22" s="29" t="s">
        <v>13</v>
      </c>
      <c r="BH22" s="29" t="s">
        <v>14</v>
      </c>
      <c r="BI22" s="29" t="s">
        <v>15</v>
      </c>
      <c r="BJ22" s="29" t="s">
        <v>16</v>
      </c>
      <c r="BL22" s="141" t="s">
        <v>26</v>
      </c>
      <c r="BM22" s="141" t="s">
        <v>12</v>
      </c>
      <c r="BN22" s="141" t="s">
        <v>13</v>
      </c>
      <c r="BO22" s="141" t="s">
        <v>14</v>
      </c>
      <c r="BP22" s="141" t="s">
        <v>15</v>
      </c>
      <c r="BQ22" s="141" t="s">
        <v>16</v>
      </c>
      <c r="BS22" s="224" t="s">
        <v>26</v>
      </c>
      <c r="BT22" s="224" t="s">
        <v>12</v>
      </c>
      <c r="BU22" s="224" t="s">
        <v>13</v>
      </c>
      <c r="BV22" s="224" t="s">
        <v>14</v>
      </c>
      <c r="BW22" s="224" t="s">
        <v>15</v>
      </c>
      <c r="BX22" s="224" t="s">
        <v>16</v>
      </c>
      <c r="BZ22" s="246" t="s">
        <v>26</v>
      </c>
      <c r="CA22" s="246" t="s">
        <v>12</v>
      </c>
      <c r="CB22" s="246" t="s">
        <v>13</v>
      </c>
      <c r="CC22" s="246" t="s">
        <v>14</v>
      </c>
      <c r="CD22" s="246" t="s">
        <v>15</v>
      </c>
      <c r="CE22" s="246" t="s">
        <v>16</v>
      </c>
      <c r="CG22" s="304" t="s">
        <v>26</v>
      </c>
      <c r="CH22" s="304" t="s">
        <v>12</v>
      </c>
      <c r="CI22" s="304" t="s">
        <v>13</v>
      </c>
      <c r="CJ22" s="304" t="s">
        <v>14</v>
      </c>
      <c r="CK22" s="304" t="s">
        <v>15</v>
      </c>
      <c r="CL22" s="304" t="s">
        <v>16</v>
      </c>
      <c r="CN22" s="29" t="s">
        <v>26</v>
      </c>
      <c r="CO22" s="29" t="s">
        <v>12</v>
      </c>
      <c r="CP22" s="29" t="s">
        <v>13</v>
      </c>
      <c r="CQ22" s="29" t="s">
        <v>14</v>
      </c>
      <c r="CR22" s="29" t="s">
        <v>15</v>
      </c>
      <c r="CS22" s="29" t="s">
        <v>16</v>
      </c>
      <c r="CU22" s="29"/>
      <c r="CV22" s="29"/>
      <c r="CW22" s="29"/>
      <c r="CX22" s="29"/>
      <c r="CY22" s="29"/>
      <c r="CZ22" s="29"/>
      <c r="DB22" s="348" t="s">
        <v>26</v>
      </c>
      <c r="DC22" s="348" t="s">
        <v>12</v>
      </c>
      <c r="DD22" s="348" t="s">
        <v>13</v>
      </c>
      <c r="DE22" s="348" t="s">
        <v>14</v>
      </c>
      <c r="DF22" s="348" t="s">
        <v>15</v>
      </c>
      <c r="DG22" s="348" t="s">
        <v>16</v>
      </c>
      <c r="DI22" s="29" t="s">
        <v>26</v>
      </c>
      <c r="DJ22" s="29" t="s">
        <v>12</v>
      </c>
      <c r="DK22" s="29" t="s">
        <v>13</v>
      </c>
      <c r="DL22" s="29" t="s">
        <v>14</v>
      </c>
      <c r="DM22" s="29" t="s">
        <v>15</v>
      </c>
      <c r="DN22" s="29" t="s">
        <v>16</v>
      </c>
      <c r="DP22" s="399" t="s">
        <v>26</v>
      </c>
      <c r="DQ22" s="399" t="s">
        <v>12</v>
      </c>
      <c r="DR22" s="399" t="s">
        <v>13</v>
      </c>
      <c r="DS22" s="399" t="s">
        <v>14</v>
      </c>
      <c r="DT22" s="399" t="s">
        <v>15</v>
      </c>
      <c r="DU22" s="399" t="s">
        <v>16</v>
      </c>
      <c r="DW22" s="415" t="s">
        <v>26</v>
      </c>
      <c r="DX22" s="415" t="s">
        <v>12</v>
      </c>
      <c r="DY22" s="415" t="s">
        <v>13</v>
      </c>
      <c r="DZ22" s="415" t="s">
        <v>14</v>
      </c>
      <c r="EA22" s="415" t="s">
        <v>15</v>
      </c>
      <c r="EB22" s="415" t="s">
        <v>16</v>
      </c>
      <c r="ED22" s="464" t="s">
        <v>26</v>
      </c>
      <c r="EE22" s="464" t="s">
        <v>12</v>
      </c>
      <c r="EF22" s="464" t="s">
        <v>13</v>
      </c>
      <c r="EG22" s="464" t="s">
        <v>14</v>
      </c>
      <c r="EH22" s="464" t="s">
        <v>15</v>
      </c>
      <c r="EI22" s="464" t="s">
        <v>16</v>
      </c>
      <c r="EK22" s="29"/>
      <c r="EL22" s="29"/>
      <c r="EM22" s="29"/>
      <c r="EN22" s="29"/>
      <c r="EO22" s="29"/>
      <c r="EP22" s="29"/>
      <c r="ER22" s="512" t="s">
        <v>26</v>
      </c>
      <c r="ES22" s="512" t="s">
        <v>12</v>
      </c>
      <c r="ET22" s="512" t="s">
        <v>13</v>
      </c>
      <c r="EU22" s="512" t="s">
        <v>14</v>
      </c>
      <c r="EV22" s="512" t="s">
        <v>15</v>
      </c>
      <c r="EW22" s="512" t="s">
        <v>16</v>
      </c>
      <c r="EY22" s="29"/>
      <c r="EZ22" s="29"/>
      <c r="FA22" s="29"/>
      <c r="FB22" s="29"/>
      <c r="FC22" s="29"/>
      <c r="FD22" s="29"/>
      <c r="FF22" s="29"/>
      <c r="FG22" s="29"/>
      <c r="FH22" s="29"/>
      <c r="FI22" s="29"/>
      <c r="FJ22" s="29"/>
      <c r="FK22" s="29"/>
      <c r="FM22" s="29"/>
      <c r="FN22" s="29"/>
      <c r="FO22" s="29"/>
      <c r="FP22" s="29"/>
      <c r="FQ22" s="29"/>
      <c r="FR22" s="29"/>
    </row>
    <row r="23" spans="1:174" ht="15" customHeight="1" x14ac:dyDescent="0.3">
      <c r="A23" s="649" t="s">
        <v>22</v>
      </c>
      <c r="B23" s="2">
        <v>1</v>
      </c>
      <c r="C23" s="2">
        <v>-1</v>
      </c>
      <c r="D23" s="2"/>
      <c r="E23" s="2"/>
      <c r="F23" s="2"/>
      <c r="H23" s="30">
        <f t="shared" ref="H23:H32" si="6">MEDIAN(O23,V23,AC23,AJ23,AQ23,AX23,BE23,BL23,BS23,BZ23,CG23,CN23,CU23,DB23,DI23,DP23,DW23,ED23,EK23,ER23,EY23,FF23,FM23)</f>
        <v>2</v>
      </c>
      <c r="I23" s="30">
        <f t="shared" ref="I23:I32" si="7">MEDIAN(P23,W23,AD23,AK23,AR23,AY23,BF23,BM23,BT23,CA23,CH23,CO23,CV23,DC23,DJ23,DQ23,DX23,EE23,EL23,ES23,EZ23,FG23,FN23)</f>
        <v>2.1</v>
      </c>
      <c r="J23" s="30">
        <f t="shared" ref="J23:J32" si="8">MEDIAN(Q23,X23,AE23,AL23,AS23,AZ23,BG23,BN23,BU23,CB23,CI23,CP23,CW23,DD23,DK23,DR23,DY23,EF23,EM23,ET23,FA23,FH23,FO23)</f>
        <v>4</v>
      </c>
      <c r="K23" s="30">
        <f t="shared" ref="K23:K32" si="9">MEDIAN(R23,Y23,AF23,AM23,AT23,BA23,BH23,BO23,BV23,CC23,CJ23,CQ23,CX23,DE23,DL23,DS23,DZ23,EG23,EN23,EU23,FB23,FI23,FP23)</f>
        <v>5</v>
      </c>
      <c r="L23" s="30">
        <f t="shared" ref="L23:L32" si="10">MEDIAN(S23,Z23,AG23,AN23,AU23,BB23,BI23,BP23,BW23,CD23,CK23,CR23,CY23,DF23,DM23,DT23,EA23,EH23,EO23,EV23,FC23,FJ23,FQ23)</f>
        <v>7</v>
      </c>
      <c r="M23" s="30">
        <f t="shared" ref="M23:M32" si="11">MEDIAN(T23,AA23,AH23,AO23,AV23,BC23,BJ23,BQ23,BX23,CE23,CL23,CS23,CZ23,DG23,DN23,DU23,EB23,EI23,EP23,EW23,FD23,FK23,FR23)</f>
        <v>9.1999999999999993</v>
      </c>
      <c r="O23" s="37">
        <v>4</v>
      </c>
      <c r="P23" s="37">
        <v>5</v>
      </c>
      <c r="Q23" s="37">
        <v>6</v>
      </c>
      <c r="R23" s="37">
        <v>7</v>
      </c>
      <c r="S23" s="37">
        <v>10</v>
      </c>
      <c r="T23" s="37">
        <v>13</v>
      </c>
      <c r="V23" s="596">
        <v>1</v>
      </c>
      <c r="W23" s="596">
        <v>2</v>
      </c>
      <c r="X23" s="596">
        <v>3</v>
      </c>
      <c r="Y23" s="596">
        <v>4</v>
      </c>
      <c r="Z23" s="596">
        <v>5</v>
      </c>
      <c r="AA23" s="596">
        <v>6</v>
      </c>
      <c r="AC23" s="37"/>
      <c r="AD23" s="37"/>
      <c r="AE23" s="37"/>
      <c r="AF23" s="37"/>
      <c r="AG23" s="37"/>
      <c r="AH23" s="37"/>
      <c r="AJ23" s="37"/>
      <c r="AK23" s="37"/>
      <c r="AL23" s="37"/>
      <c r="AM23" s="37"/>
      <c r="AN23" s="37"/>
      <c r="AO23" s="37"/>
      <c r="AQ23" s="37">
        <v>4</v>
      </c>
      <c r="AR23" s="37">
        <v>5</v>
      </c>
      <c r="AS23" s="37">
        <v>8</v>
      </c>
      <c r="AT23" s="37">
        <v>12</v>
      </c>
      <c r="AU23" s="37">
        <v>15</v>
      </c>
      <c r="AV23" s="37">
        <v>18</v>
      </c>
      <c r="AX23" s="37">
        <v>0.75</v>
      </c>
      <c r="AY23" s="37">
        <v>1.125</v>
      </c>
      <c r="AZ23" s="37">
        <v>1.5</v>
      </c>
      <c r="BA23" s="37">
        <v>2.25</v>
      </c>
      <c r="BB23" s="37">
        <v>4</v>
      </c>
      <c r="BC23" s="37">
        <v>6</v>
      </c>
      <c r="BE23" s="37"/>
      <c r="BF23" s="37"/>
      <c r="BG23" s="37"/>
      <c r="BH23" s="37"/>
      <c r="BI23" s="37"/>
      <c r="BJ23" s="37"/>
      <c r="BL23" s="596">
        <v>2</v>
      </c>
      <c r="BM23" s="596">
        <v>2</v>
      </c>
      <c r="BN23" s="596">
        <v>4</v>
      </c>
      <c r="BO23" s="596">
        <v>4</v>
      </c>
      <c r="BP23" s="596">
        <v>6</v>
      </c>
      <c r="BQ23" s="596">
        <v>8</v>
      </c>
      <c r="BS23" s="225">
        <v>2</v>
      </c>
      <c r="BT23" s="225">
        <v>2</v>
      </c>
      <c r="BU23" s="225">
        <v>3</v>
      </c>
      <c r="BV23" s="225">
        <v>4</v>
      </c>
      <c r="BW23" s="225">
        <v>4</v>
      </c>
      <c r="BX23" s="225">
        <v>5</v>
      </c>
      <c r="BZ23" s="250">
        <v>1.5</v>
      </c>
      <c r="CA23" s="250">
        <v>4</v>
      </c>
      <c r="CB23" s="250">
        <v>7</v>
      </c>
      <c r="CC23" s="248">
        <v>14</v>
      </c>
      <c r="CD23" s="248">
        <v>21</v>
      </c>
      <c r="CE23" s="248"/>
      <c r="CG23" s="306">
        <v>1.35</v>
      </c>
      <c r="CH23" s="306">
        <v>1.8</v>
      </c>
      <c r="CI23" s="306">
        <v>2.4</v>
      </c>
      <c r="CJ23" s="306">
        <v>3.6</v>
      </c>
      <c r="CK23" s="306">
        <v>4.8</v>
      </c>
      <c r="CL23" s="306">
        <v>8.4</v>
      </c>
      <c r="CN23" s="37">
        <v>1.5</v>
      </c>
      <c r="CO23" s="37">
        <v>2</v>
      </c>
      <c r="CP23" s="37">
        <v>3</v>
      </c>
      <c r="CQ23" s="37">
        <v>5</v>
      </c>
      <c r="CR23" s="37">
        <v>10</v>
      </c>
      <c r="CS23" s="37">
        <v>16</v>
      </c>
      <c r="CU23" s="37"/>
      <c r="CV23" s="37"/>
      <c r="CW23" s="37"/>
      <c r="CX23" s="37"/>
      <c r="CY23" s="37"/>
      <c r="CZ23" s="37"/>
      <c r="DB23" s="349">
        <v>0.5</v>
      </c>
      <c r="DC23" s="349">
        <v>1.5</v>
      </c>
      <c r="DD23" s="349">
        <v>3</v>
      </c>
      <c r="DE23" s="349">
        <v>4</v>
      </c>
      <c r="DF23" s="349">
        <v>6</v>
      </c>
      <c r="DG23" s="349">
        <v>8</v>
      </c>
      <c r="DI23" s="37">
        <v>2.25</v>
      </c>
      <c r="DJ23" s="37">
        <v>3.375</v>
      </c>
      <c r="DK23" s="37">
        <v>5</v>
      </c>
      <c r="DL23" s="37">
        <v>8.125</v>
      </c>
      <c r="DM23" s="37">
        <v>14.0625</v>
      </c>
      <c r="DN23" s="37">
        <v>19.6875</v>
      </c>
      <c r="DP23" s="400">
        <f t="shared" ref="DP23:DU23" si="12">MAX(DP10,DP16)</f>
        <v>4</v>
      </c>
      <c r="DQ23" s="400">
        <f t="shared" si="12"/>
        <v>6</v>
      </c>
      <c r="DR23" s="400">
        <f t="shared" si="12"/>
        <v>8</v>
      </c>
      <c r="DS23" s="400">
        <f t="shared" si="12"/>
        <v>15</v>
      </c>
      <c r="DT23" s="400">
        <f t="shared" si="12"/>
        <v>25</v>
      </c>
      <c r="DU23" s="400">
        <f t="shared" si="12"/>
        <v>35</v>
      </c>
      <c r="DW23" s="417">
        <v>2</v>
      </c>
      <c r="DX23" s="417">
        <v>3</v>
      </c>
      <c r="DY23" s="417">
        <v>4</v>
      </c>
      <c r="DZ23" s="417">
        <v>5</v>
      </c>
      <c r="EA23" s="417">
        <v>7</v>
      </c>
      <c r="EB23" s="417">
        <v>10</v>
      </c>
      <c r="ED23" s="597">
        <v>3</v>
      </c>
      <c r="EE23" s="597">
        <v>4</v>
      </c>
      <c r="EF23" s="597">
        <v>8</v>
      </c>
      <c r="EG23" s="597">
        <v>12</v>
      </c>
      <c r="EH23" s="597">
        <v>25</v>
      </c>
      <c r="EI23" s="597">
        <v>50</v>
      </c>
      <c r="EK23" s="37"/>
      <c r="EL23" s="37"/>
      <c r="EM23" s="37"/>
      <c r="EN23" s="37"/>
      <c r="EO23" s="37"/>
      <c r="EP23" s="37"/>
      <c r="ER23" s="514">
        <v>1.25</v>
      </c>
      <c r="ES23" s="514">
        <v>2.1</v>
      </c>
      <c r="ET23" s="514">
        <v>3.1500000000000004</v>
      </c>
      <c r="EU23" s="514">
        <v>4.2</v>
      </c>
      <c r="EV23" s="514">
        <v>5.25</v>
      </c>
      <c r="EW23" s="514">
        <v>6.3000000000000007</v>
      </c>
      <c r="EY23" s="37"/>
      <c r="EZ23" s="37"/>
      <c r="FA23" s="37"/>
      <c r="FB23" s="37"/>
      <c r="FC23" s="37"/>
      <c r="FD23" s="37"/>
      <c r="FF23" s="37"/>
      <c r="FG23" s="37"/>
      <c r="FH23" s="37"/>
      <c r="FI23" s="37"/>
      <c r="FJ23" s="37"/>
      <c r="FK23" s="37"/>
      <c r="FM23" s="37"/>
      <c r="FN23" s="37"/>
      <c r="FO23" s="37"/>
      <c r="FP23" s="37"/>
      <c r="FQ23" s="37"/>
      <c r="FR23" s="37"/>
    </row>
    <row r="24" spans="1:174" x14ac:dyDescent="0.3">
      <c r="A24" s="650"/>
      <c r="B24" s="3">
        <v>1</v>
      </c>
      <c r="C24" s="3"/>
      <c r="D24" s="3">
        <v>-1</v>
      </c>
      <c r="E24" s="3"/>
      <c r="F24" s="3"/>
      <c r="H24" s="31">
        <f t="shared" si="6"/>
        <v>2</v>
      </c>
      <c r="I24" s="31">
        <f t="shared" si="7"/>
        <v>2.4</v>
      </c>
      <c r="J24" s="31">
        <f t="shared" si="8"/>
        <v>4</v>
      </c>
      <c r="K24" s="31">
        <f t="shared" si="9"/>
        <v>5.25</v>
      </c>
      <c r="L24" s="31">
        <f t="shared" si="10"/>
        <v>9</v>
      </c>
      <c r="M24" s="31">
        <f t="shared" si="11"/>
        <v>14.1</v>
      </c>
      <c r="O24" s="38">
        <v>8</v>
      </c>
      <c r="P24" s="38">
        <v>10</v>
      </c>
      <c r="Q24" s="38">
        <v>12</v>
      </c>
      <c r="R24" s="38">
        <v>15</v>
      </c>
      <c r="S24" s="38">
        <v>20</v>
      </c>
      <c r="T24" s="38">
        <v>25</v>
      </c>
      <c r="V24" s="596">
        <v>1</v>
      </c>
      <c r="W24" s="596">
        <v>2</v>
      </c>
      <c r="X24" s="596">
        <v>3</v>
      </c>
      <c r="Y24" s="596">
        <v>4</v>
      </c>
      <c r="Z24" s="596">
        <v>6</v>
      </c>
      <c r="AA24" s="596">
        <v>7</v>
      </c>
      <c r="AC24" s="38"/>
      <c r="AD24" s="38"/>
      <c r="AE24" s="38"/>
      <c r="AF24" s="38"/>
      <c r="AG24" s="38"/>
      <c r="AH24" s="38"/>
      <c r="AJ24" s="38"/>
      <c r="AK24" s="38"/>
      <c r="AL24" s="38"/>
      <c r="AM24" s="38"/>
      <c r="AN24" s="38"/>
      <c r="AO24" s="38"/>
      <c r="AQ24" s="38">
        <v>4</v>
      </c>
      <c r="AR24" s="38">
        <v>5</v>
      </c>
      <c r="AS24" s="38">
        <v>8</v>
      </c>
      <c r="AT24" s="38">
        <v>12</v>
      </c>
      <c r="AU24" s="38">
        <v>15</v>
      </c>
      <c r="AV24" s="38">
        <v>18</v>
      </c>
      <c r="AX24" s="38">
        <v>0.75</v>
      </c>
      <c r="AY24" s="38">
        <v>1.5</v>
      </c>
      <c r="AZ24" s="38">
        <v>2.25</v>
      </c>
      <c r="BA24" s="38">
        <v>3.75</v>
      </c>
      <c r="BB24" s="38">
        <v>7</v>
      </c>
      <c r="BC24" s="38">
        <v>9</v>
      </c>
      <c r="BE24" s="38"/>
      <c r="BF24" s="38"/>
      <c r="BG24" s="38"/>
      <c r="BH24" s="38"/>
      <c r="BI24" s="38"/>
      <c r="BJ24" s="38"/>
      <c r="BL24" s="596">
        <v>2</v>
      </c>
      <c r="BM24" s="596">
        <v>2</v>
      </c>
      <c r="BN24" s="596">
        <v>4</v>
      </c>
      <c r="BO24" s="596">
        <v>4</v>
      </c>
      <c r="BP24" s="596">
        <v>6</v>
      </c>
      <c r="BQ24" s="596">
        <v>8</v>
      </c>
      <c r="BS24" s="226">
        <v>2</v>
      </c>
      <c r="BT24" s="226">
        <v>2</v>
      </c>
      <c r="BU24" s="226">
        <v>3</v>
      </c>
      <c r="BV24" s="226">
        <v>4</v>
      </c>
      <c r="BW24" s="226">
        <v>4</v>
      </c>
      <c r="BX24" s="226">
        <v>5</v>
      </c>
      <c r="BZ24" s="251">
        <v>2</v>
      </c>
      <c r="CA24" s="251">
        <v>5</v>
      </c>
      <c r="CB24" s="251">
        <v>10</v>
      </c>
      <c r="CC24" s="249">
        <v>20</v>
      </c>
      <c r="CD24" s="249">
        <v>30</v>
      </c>
      <c r="CE24" s="249"/>
      <c r="CG24" s="307">
        <v>1.8</v>
      </c>
      <c r="CH24" s="307">
        <v>2.4</v>
      </c>
      <c r="CI24" s="307">
        <v>3.6</v>
      </c>
      <c r="CJ24" s="307">
        <v>4.8</v>
      </c>
      <c r="CK24" s="307">
        <v>7.2</v>
      </c>
      <c r="CL24" s="307">
        <v>13.2</v>
      </c>
      <c r="CN24" s="38">
        <v>1.5</v>
      </c>
      <c r="CO24" s="38">
        <v>2</v>
      </c>
      <c r="CP24" s="38">
        <v>3</v>
      </c>
      <c r="CQ24" s="38">
        <v>5</v>
      </c>
      <c r="CR24" s="38">
        <v>10</v>
      </c>
      <c r="CS24" s="38">
        <v>16</v>
      </c>
      <c r="CU24" s="38"/>
      <c r="CV24" s="38"/>
      <c r="CW24" s="38"/>
      <c r="CX24" s="38"/>
      <c r="CY24" s="38"/>
      <c r="CZ24" s="38"/>
      <c r="DB24" s="350">
        <v>0.5</v>
      </c>
      <c r="DC24" s="350">
        <v>1</v>
      </c>
      <c r="DD24" s="350">
        <v>2</v>
      </c>
      <c r="DE24" s="350">
        <v>3.5</v>
      </c>
      <c r="DF24" s="350">
        <v>6</v>
      </c>
      <c r="DG24" s="350">
        <v>8</v>
      </c>
      <c r="DI24" s="38">
        <v>2.25</v>
      </c>
      <c r="DJ24" s="38">
        <v>3.375</v>
      </c>
      <c r="DK24" s="38">
        <v>5</v>
      </c>
      <c r="DL24" s="38">
        <v>8.125</v>
      </c>
      <c r="DM24" s="38">
        <v>14.0625</v>
      </c>
      <c r="DN24" s="38">
        <v>20.625</v>
      </c>
      <c r="DP24" s="401">
        <f t="shared" ref="DP24:DU24" si="13">MAX(DP10,DP17)</f>
        <v>5</v>
      </c>
      <c r="DQ24" s="401">
        <f t="shared" si="13"/>
        <v>7</v>
      </c>
      <c r="DR24" s="401">
        <f t="shared" si="13"/>
        <v>10</v>
      </c>
      <c r="DS24" s="401">
        <f t="shared" si="13"/>
        <v>18</v>
      </c>
      <c r="DT24" s="401">
        <f t="shared" si="13"/>
        <v>27</v>
      </c>
      <c r="DU24" s="401">
        <f t="shared" si="13"/>
        <v>37</v>
      </c>
      <c r="DW24" s="418">
        <v>2</v>
      </c>
      <c r="DX24" s="418">
        <v>3</v>
      </c>
      <c r="DY24" s="418">
        <v>4</v>
      </c>
      <c r="DZ24" s="418">
        <v>6</v>
      </c>
      <c r="EA24" s="418">
        <v>9</v>
      </c>
      <c r="EB24" s="418">
        <v>15</v>
      </c>
      <c r="ED24" s="597">
        <v>3</v>
      </c>
      <c r="EE24" s="597">
        <v>4</v>
      </c>
      <c r="EF24" s="597">
        <v>8</v>
      </c>
      <c r="EG24" s="597">
        <v>12</v>
      </c>
      <c r="EH24" s="597">
        <v>25</v>
      </c>
      <c r="EI24" s="597">
        <v>50</v>
      </c>
      <c r="EK24" s="38"/>
      <c r="EL24" s="38"/>
      <c r="EM24" s="38"/>
      <c r="EN24" s="38"/>
      <c r="EO24" s="38"/>
      <c r="EP24" s="38"/>
      <c r="ER24" s="515">
        <v>1.25</v>
      </c>
      <c r="ES24" s="515">
        <v>1.75</v>
      </c>
      <c r="ET24" s="515">
        <v>3.75</v>
      </c>
      <c r="EU24" s="515">
        <v>5.25</v>
      </c>
      <c r="EV24" s="515">
        <v>8</v>
      </c>
      <c r="EW24" s="515">
        <v>10.5</v>
      </c>
      <c r="EY24" s="38"/>
      <c r="EZ24" s="38"/>
      <c r="FA24" s="38"/>
      <c r="FB24" s="38"/>
      <c r="FC24" s="38"/>
      <c r="FD24" s="38"/>
      <c r="FF24" s="38"/>
      <c r="FG24" s="38"/>
      <c r="FH24" s="38"/>
      <c r="FI24" s="38"/>
      <c r="FJ24" s="38"/>
      <c r="FK24" s="38"/>
      <c r="FM24" s="38"/>
      <c r="FN24" s="38"/>
      <c r="FO24" s="38"/>
      <c r="FP24" s="38"/>
      <c r="FQ24" s="38"/>
      <c r="FR24" s="38"/>
    </row>
    <row r="25" spans="1:174" x14ac:dyDescent="0.3">
      <c r="A25" s="650"/>
      <c r="B25" s="2">
        <v>1</v>
      </c>
      <c r="C25" s="2"/>
      <c r="D25" s="2"/>
      <c r="E25" s="2">
        <v>-1</v>
      </c>
      <c r="F25" s="2"/>
      <c r="H25" s="30">
        <f t="shared" si="6"/>
        <v>2</v>
      </c>
      <c r="I25" s="30">
        <f t="shared" si="7"/>
        <v>3</v>
      </c>
      <c r="J25" s="30">
        <f t="shared" si="8"/>
        <v>4</v>
      </c>
      <c r="K25" s="30">
        <f t="shared" si="9"/>
        <v>7</v>
      </c>
      <c r="L25" s="30">
        <f t="shared" si="10"/>
        <v>10</v>
      </c>
      <c r="M25" s="30">
        <f t="shared" si="11"/>
        <v>16</v>
      </c>
      <c r="O25" s="37">
        <v>10</v>
      </c>
      <c r="P25" s="37">
        <v>12</v>
      </c>
      <c r="Q25" s="37">
        <v>14</v>
      </c>
      <c r="R25" s="37">
        <v>20</v>
      </c>
      <c r="S25" s="37">
        <v>25</v>
      </c>
      <c r="T25" s="37">
        <v>30</v>
      </c>
      <c r="V25" s="596">
        <v>1</v>
      </c>
      <c r="W25" s="596">
        <v>2</v>
      </c>
      <c r="X25" s="596">
        <v>3</v>
      </c>
      <c r="Y25" s="596">
        <v>5</v>
      </c>
      <c r="Z25" s="596">
        <v>7</v>
      </c>
      <c r="AA25" s="596"/>
      <c r="AC25" s="37"/>
      <c r="AD25" s="37"/>
      <c r="AE25" s="37"/>
      <c r="AF25" s="37"/>
      <c r="AG25" s="37"/>
      <c r="AH25" s="37"/>
      <c r="AJ25" s="37"/>
      <c r="AK25" s="37"/>
      <c r="AL25" s="37"/>
      <c r="AM25" s="37"/>
      <c r="AN25" s="37"/>
      <c r="AO25" s="37"/>
      <c r="AQ25" s="37">
        <v>4</v>
      </c>
      <c r="AR25" s="37">
        <v>5</v>
      </c>
      <c r="AS25" s="37">
        <v>8</v>
      </c>
      <c r="AT25" s="37">
        <v>12</v>
      </c>
      <c r="AU25" s="37">
        <v>15</v>
      </c>
      <c r="AV25" s="37">
        <v>18</v>
      </c>
      <c r="AX25" s="37">
        <v>1.125</v>
      </c>
      <c r="AY25" s="37">
        <v>1.5</v>
      </c>
      <c r="AZ25" s="37">
        <v>2.625</v>
      </c>
      <c r="BA25" s="37">
        <v>5.25</v>
      </c>
      <c r="BB25" s="37">
        <v>10</v>
      </c>
      <c r="BC25" s="37">
        <v>13</v>
      </c>
      <c r="BE25" s="37"/>
      <c r="BF25" s="37"/>
      <c r="BG25" s="37"/>
      <c r="BH25" s="37"/>
      <c r="BI25" s="37"/>
      <c r="BJ25" s="37"/>
      <c r="BL25" s="596">
        <v>2</v>
      </c>
      <c r="BM25" s="596">
        <v>2</v>
      </c>
      <c r="BN25" s="596">
        <v>4</v>
      </c>
      <c r="BO25" s="596">
        <v>4</v>
      </c>
      <c r="BP25" s="596">
        <v>6</v>
      </c>
      <c r="BQ25" s="596">
        <v>8</v>
      </c>
      <c r="BS25" s="225">
        <v>2</v>
      </c>
      <c r="BT25" s="225">
        <v>3</v>
      </c>
      <c r="BU25" s="225">
        <v>4</v>
      </c>
      <c r="BV25" s="225">
        <v>5</v>
      </c>
      <c r="BW25" s="225">
        <v>7.5</v>
      </c>
      <c r="BX25" s="225">
        <v>10</v>
      </c>
      <c r="BZ25" s="250">
        <v>2</v>
      </c>
      <c r="CA25" s="250">
        <v>5</v>
      </c>
      <c r="CB25" s="250">
        <v>10</v>
      </c>
      <c r="CC25" s="248">
        <v>20</v>
      </c>
      <c r="CD25" s="248">
        <v>30</v>
      </c>
      <c r="CE25" s="248"/>
      <c r="CG25" s="306">
        <v>1.8</v>
      </c>
      <c r="CH25" s="306">
        <v>2.4</v>
      </c>
      <c r="CI25" s="306">
        <v>3.6</v>
      </c>
      <c r="CJ25" s="306">
        <v>6</v>
      </c>
      <c r="CK25" s="306">
        <v>9.6</v>
      </c>
      <c r="CL25" s="306">
        <v>15.6</v>
      </c>
      <c r="CN25" s="37">
        <v>1.5</v>
      </c>
      <c r="CO25" s="37">
        <v>2</v>
      </c>
      <c r="CP25" s="37">
        <v>3</v>
      </c>
      <c r="CQ25" s="37">
        <v>5</v>
      </c>
      <c r="CR25" s="37">
        <v>10</v>
      </c>
      <c r="CS25" s="37">
        <v>16</v>
      </c>
      <c r="CU25" s="37"/>
      <c r="CV25" s="37"/>
      <c r="CW25" s="37"/>
      <c r="CX25" s="37"/>
      <c r="CY25" s="37"/>
      <c r="CZ25" s="37"/>
      <c r="DB25" s="349">
        <v>1</v>
      </c>
      <c r="DC25" s="349">
        <v>2</v>
      </c>
      <c r="DD25" s="349">
        <v>3.5</v>
      </c>
      <c r="DE25" s="349">
        <v>6</v>
      </c>
      <c r="DF25" s="349">
        <v>9</v>
      </c>
      <c r="DG25" s="349">
        <v>11</v>
      </c>
      <c r="DI25" s="37">
        <v>1.5</v>
      </c>
      <c r="DJ25" s="37">
        <v>3</v>
      </c>
      <c r="DK25" s="37">
        <v>4</v>
      </c>
      <c r="DL25" s="37">
        <v>8.125</v>
      </c>
      <c r="DM25" s="37">
        <v>14.0625</v>
      </c>
      <c r="DN25" s="37">
        <v>26.25</v>
      </c>
      <c r="DP25" s="400">
        <f t="shared" ref="DP25:DU25" si="14">MAX(DP10,DP18)</f>
        <v>5</v>
      </c>
      <c r="DQ25" s="400">
        <f t="shared" si="14"/>
        <v>7</v>
      </c>
      <c r="DR25" s="400">
        <f t="shared" si="14"/>
        <v>10</v>
      </c>
      <c r="DS25" s="400">
        <f t="shared" si="14"/>
        <v>18</v>
      </c>
      <c r="DT25" s="400">
        <f t="shared" si="14"/>
        <v>27</v>
      </c>
      <c r="DU25" s="400">
        <f t="shared" si="14"/>
        <v>37</v>
      </c>
      <c r="DW25" s="417">
        <v>2</v>
      </c>
      <c r="DX25" s="417">
        <v>3</v>
      </c>
      <c r="DY25" s="417">
        <v>5</v>
      </c>
      <c r="DZ25" s="417">
        <v>7</v>
      </c>
      <c r="EA25" s="417">
        <v>10</v>
      </c>
      <c r="EB25" s="417">
        <v>20</v>
      </c>
      <c r="ED25" s="597">
        <v>3</v>
      </c>
      <c r="EE25" s="597">
        <v>4</v>
      </c>
      <c r="EF25" s="597">
        <v>8</v>
      </c>
      <c r="EG25" s="597">
        <v>12</v>
      </c>
      <c r="EH25" s="597">
        <v>25</v>
      </c>
      <c r="EI25" s="597">
        <v>50</v>
      </c>
      <c r="EK25" s="37"/>
      <c r="EL25" s="37"/>
      <c r="EM25" s="37"/>
      <c r="EN25" s="37"/>
      <c r="EO25" s="37"/>
      <c r="EP25" s="37"/>
      <c r="ER25" s="514">
        <v>1.5</v>
      </c>
      <c r="ES25" s="514">
        <v>2.1</v>
      </c>
      <c r="ET25" s="514">
        <v>4.8999999999999995</v>
      </c>
      <c r="EU25" s="514">
        <v>7</v>
      </c>
      <c r="EV25" s="514">
        <v>10.5</v>
      </c>
      <c r="EW25" s="514">
        <v>14</v>
      </c>
      <c r="EY25" s="37"/>
      <c r="EZ25" s="37"/>
      <c r="FA25" s="37"/>
      <c r="FB25" s="37"/>
      <c r="FC25" s="37"/>
      <c r="FD25" s="37"/>
      <c r="FF25" s="37"/>
      <c r="FG25" s="37"/>
      <c r="FH25" s="37"/>
      <c r="FI25" s="37"/>
      <c r="FJ25" s="37"/>
      <c r="FK25" s="37"/>
      <c r="FM25" s="37"/>
      <c r="FN25" s="37"/>
      <c r="FO25" s="37"/>
      <c r="FP25" s="37"/>
      <c r="FQ25" s="37"/>
      <c r="FR25" s="37"/>
    </row>
    <row r="26" spans="1:174" x14ac:dyDescent="0.3">
      <c r="A26" s="650"/>
      <c r="B26" s="3">
        <v>1</v>
      </c>
      <c r="C26" s="3"/>
      <c r="D26" s="3"/>
      <c r="E26" s="3"/>
      <c r="F26" s="3">
        <v>-1</v>
      </c>
      <c r="H26" s="31">
        <f t="shared" si="6"/>
        <v>2</v>
      </c>
      <c r="I26" s="31">
        <f t="shared" si="7"/>
        <v>4</v>
      </c>
      <c r="J26" s="31">
        <f t="shared" si="8"/>
        <v>5.6</v>
      </c>
      <c r="K26" s="31">
        <f t="shared" si="9"/>
        <v>9.6</v>
      </c>
      <c r="L26" s="31">
        <f t="shared" si="10"/>
        <v>14</v>
      </c>
      <c r="M26" s="31">
        <f t="shared" si="11"/>
        <v>20.399999999999999</v>
      </c>
      <c r="O26" s="38">
        <v>12</v>
      </c>
      <c r="P26" s="38">
        <v>14</v>
      </c>
      <c r="Q26" s="38">
        <v>16</v>
      </c>
      <c r="R26" s="38">
        <v>25</v>
      </c>
      <c r="S26" s="38">
        <v>30</v>
      </c>
      <c r="T26" s="38">
        <v>35</v>
      </c>
      <c r="V26" s="596">
        <v>1.5</v>
      </c>
      <c r="W26" s="596">
        <v>2.5</v>
      </c>
      <c r="X26" s="596">
        <v>4</v>
      </c>
      <c r="Y26" s="596">
        <v>6</v>
      </c>
      <c r="Z26" s="596">
        <v>8</v>
      </c>
      <c r="AA26" s="596"/>
      <c r="AC26" s="38"/>
      <c r="AD26" s="38"/>
      <c r="AE26" s="38"/>
      <c r="AF26" s="38"/>
      <c r="AG26" s="38"/>
      <c r="AH26" s="38"/>
      <c r="AJ26" s="38"/>
      <c r="AK26" s="38"/>
      <c r="AL26" s="38"/>
      <c r="AM26" s="38"/>
      <c r="AN26" s="38"/>
      <c r="AO26" s="38"/>
      <c r="AQ26" s="38">
        <v>6</v>
      </c>
      <c r="AR26" s="38">
        <v>8</v>
      </c>
      <c r="AS26" s="38">
        <v>10</v>
      </c>
      <c r="AT26" s="38">
        <v>15</v>
      </c>
      <c r="AU26" s="38">
        <v>20</v>
      </c>
      <c r="AV26" s="38">
        <v>30</v>
      </c>
      <c r="AX26" s="38">
        <v>1.5</v>
      </c>
      <c r="AY26" s="38">
        <v>2.25</v>
      </c>
      <c r="AZ26" s="38">
        <v>3</v>
      </c>
      <c r="BA26" s="38">
        <v>4.5</v>
      </c>
      <c r="BB26" s="38">
        <v>10</v>
      </c>
      <c r="BC26" s="38">
        <v>14</v>
      </c>
      <c r="BE26" s="38"/>
      <c r="BF26" s="38"/>
      <c r="BG26" s="38"/>
      <c r="BH26" s="38"/>
      <c r="BI26" s="38"/>
      <c r="BJ26" s="38"/>
      <c r="BL26" s="596">
        <v>2</v>
      </c>
      <c r="BM26" s="596">
        <v>2</v>
      </c>
      <c r="BN26" s="596">
        <v>4</v>
      </c>
      <c r="BO26" s="596">
        <v>4</v>
      </c>
      <c r="BP26" s="596">
        <v>6</v>
      </c>
      <c r="BQ26" s="596">
        <v>8</v>
      </c>
      <c r="BS26" s="226">
        <v>2</v>
      </c>
      <c r="BT26" s="226">
        <v>3</v>
      </c>
      <c r="BU26" s="226">
        <v>4</v>
      </c>
      <c r="BV26" s="226">
        <v>5</v>
      </c>
      <c r="BW26" s="226">
        <v>8</v>
      </c>
      <c r="BX26" s="226">
        <v>10</v>
      </c>
      <c r="BZ26" s="251">
        <v>3</v>
      </c>
      <c r="CA26" s="251">
        <v>7</v>
      </c>
      <c r="CB26" s="251">
        <v>14</v>
      </c>
      <c r="CC26" s="249">
        <v>28</v>
      </c>
      <c r="CD26" s="249">
        <v>42</v>
      </c>
      <c r="CE26" s="249"/>
      <c r="CG26" s="307">
        <v>1.8</v>
      </c>
      <c r="CH26" s="307">
        <v>2.4</v>
      </c>
      <c r="CI26" s="307">
        <v>4.8</v>
      </c>
      <c r="CJ26" s="307">
        <v>9.6</v>
      </c>
      <c r="CK26" s="307">
        <v>14.4</v>
      </c>
      <c r="CL26" s="307">
        <v>20.399999999999999</v>
      </c>
      <c r="CN26" s="38">
        <v>1.5</v>
      </c>
      <c r="CO26" s="38">
        <v>2</v>
      </c>
      <c r="CP26" s="38">
        <v>3</v>
      </c>
      <c r="CQ26" s="38">
        <v>5</v>
      </c>
      <c r="CR26" s="38">
        <v>10</v>
      </c>
      <c r="CS26" s="38">
        <v>16</v>
      </c>
      <c r="CU26" s="38"/>
      <c r="CV26" s="38"/>
      <c r="CW26" s="38"/>
      <c r="CX26" s="38"/>
      <c r="CY26" s="38"/>
      <c r="CZ26" s="38"/>
      <c r="DB26" s="350">
        <v>2</v>
      </c>
      <c r="DC26" s="350">
        <v>4</v>
      </c>
      <c r="DD26" s="350">
        <v>6</v>
      </c>
      <c r="DE26" s="350">
        <v>9</v>
      </c>
      <c r="DF26" s="350">
        <v>12</v>
      </c>
      <c r="DG26" s="350">
        <v>15</v>
      </c>
      <c r="DI26" s="38">
        <v>2.8125</v>
      </c>
      <c r="DJ26" s="38">
        <v>4.875</v>
      </c>
      <c r="DK26" s="38">
        <v>8</v>
      </c>
      <c r="DL26" s="38">
        <v>11.875</v>
      </c>
      <c r="DM26" s="38">
        <v>17.1875</v>
      </c>
      <c r="DN26" s="38">
        <v>30</v>
      </c>
      <c r="DP26" s="401">
        <f t="shared" ref="DP26:DU26" si="15">MAX(DP10,DP19)</f>
        <v>8</v>
      </c>
      <c r="DQ26" s="401">
        <f t="shared" si="15"/>
        <v>10</v>
      </c>
      <c r="DR26" s="401">
        <f t="shared" si="15"/>
        <v>12</v>
      </c>
      <c r="DS26" s="401">
        <f t="shared" si="15"/>
        <v>20</v>
      </c>
      <c r="DT26" s="401">
        <f t="shared" si="15"/>
        <v>30</v>
      </c>
      <c r="DU26" s="401">
        <f t="shared" si="15"/>
        <v>40</v>
      </c>
      <c r="DW26" s="418">
        <v>2</v>
      </c>
      <c r="DX26" s="418">
        <v>3</v>
      </c>
      <c r="DY26" s="418">
        <v>5</v>
      </c>
      <c r="DZ26" s="418">
        <v>8</v>
      </c>
      <c r="EA26" s="418">
        <v>12</v>
      </c>
      <c r="EB26" s="418">
        <v>25</v>
      </c>
      <c r="ED26" s="597">
        <v>6</v>
      </c>
      <c r="EE26" s="597">
        <v>8</v>
      </c>
      <c r="EF26" s="597">
        <v>16</v>
      </c>
      <c r="EG26" s="597">
        <v>24</v>
      </c>
      <c r="EH26" s="597">
        <v>50</v>
      </c>
      <c r="EI26" s="597">
        <v>100</v>
      </c>
      <c r="EK26" s="38"/>
      <c r="EL26" s="38"/>
      <c r="EM26" s="38"/>
      <c r="EN26" s="38"/>
      <c r="EO26" s="38"/>
      <c r="EP26" s="38"/>
      <c r="ER26" s="515">
        <v>1.75</v>
      </c>
      <c r="ES26" s="515">
        <v>4.2</v>
      </c>
      <c r="ET26" s="515">
        <v>5.6</v>
      </c>
      <c r="EU26" s="515">
        <v>10.5</v>
      </c>
      <c r="EV26" s="515">
        <v>14</v>
      </c>
      <c r="EW26" s="515">
        <v>17.5</v>
      </c>
      <c r="EY26" s="38"/>
      <c r="EZ26" s="38"/>
      <c r="FA26" s="38"/>
      <c r="FB26" s="38"/>
      <c r="FC26" s="38"/>
      <c r="FD26" s="38"/>
      <c r="FF26" s="38"/>
      <c r="FG26" s="38"/>
      <c r="FH26" s="38"/>
      <c r="FI26" s="38"/>
      <c r="FJ26" s="38"/>
      <c r="FK26" s="38"/>
      <c r="FM26" s="38"/>
      <c r="FN26" s="38"/>
      <c r="FO26" s="38"/>
      <c r="FP26" s="38"/>
      <c r="FQ26" s="38"/>
      <c r="FR26" s="38"/>
    </row>
    <row r="27" spans="1:174" x14ac:dyDescent="0.3">
      <c r="A27" s="650"/>
      <c r="B27" s="2"/>
      <c r="C27" s="2">
        <v>1</v>
      </c>
      <c r="D27" s="2">
        <v>-1</v>
      </c>
      <c r="E27" s="2"/>
      <c r="F27" s="2"/>
      <c r="H27" s="30">
        <f t="shared" si="6"/>
        <v>2</v>
      </c>
      <c r="I27" s="30">
        <f t="shared" si="7"/>
        <v>3.375</v>
      </c>
      <c r="J27" s="30">
        <f t="shared" si="8"/>
        <v>5</v>
      </c>
      <c r="K27" s="30">
        <f t="shared" si="9"/>
        <v>8.125</v>
      </c>
      <c r="L27" s="30">
        <f t="shared" si="10"/>
        <v>11</v>
      </c>
      <c r="M27" s="30">
        <f t="shared" si="11"/>
        <v>15</v>
      </c>
      <c r="O27" s="37">
        <v>5</v>
      </c>
      <c r="P27" s="37">
        <v>6</v>
      </c>
      <c r="Q27" s="37">
        <v>8</v>
      </c>
      <c r="R27" s="37">
        <v>10</v>
      </c>
      <c r="S27" s="37">
        <v>13</v>
      </c>
      <c r="T27" s="37">
        <v>16</v>
      </c>
      <c r="V27" s="596">
        <v>3</v>
      </c>
      <c r="W27" s="596">
        <v>5</v>
      </c>
      <c r="X27" s="596">
        <v>7</v>
      </c>
      <c r="Y27" s="596">
        <v>9</v>
      </c>
      <c r="Z27" s="596"/>
      <c r="AA27" s="596"/>
      <c r="AC27" s="37"/>
      <c r="AD27" s="37"/>
      <c r="AE27" s="37"/>
      <c r="AF27" s="37"/>
      <c r="AG27" s="37"/>
      <c r="AH27" s="37"/>
      <c r="AJ27" s="37"/>
      <c r="AK27" s="37"/>
      <c r="AL27" s="37"/>
      <c r="AM27" s="37"/>
      <c r="AN27" s="37"/>
      <c r="AO27" s="37"/>
      <c r="AQ27" s="37">
        <v>4</v>
      </c>
      <c r="AR27" s="37">
        <v>5</v>
      </c>
      <c r="AS27" s="37">
        <v>8</v>
      </c>
      <c r="AT27" s="37">
        <v>12</v>
      </c>
      <c r="AU27" s="37">
        <v>15</v>
      </c>
      <c r="AV27" s="37">
        <v>18</v>
      </c>
      <c r="AX27" s="37">
        <v>0.75</v>
      </c>
      <c r="AY27" s="37">
        <v>1.5</v>
      </c>
      <c r="AZ27" s="37">
        <v>2.25</v>
      </c>
      <c r="BA27" s="37">
        <v>3</v>
      </c>
      <c r="BB27" s="37">
        <v>5</v>
      </c>
      <c r="BC27" s="37">
        <v>8</v>
      </c>
      <c r="BE27" s="37"/>
      <c r="BF27" s="37"/>
      <c r="BG27" s="37"/>
      <c r="BH27" s="37"/>
      <c r="BI27" s="37"/>
      <c r="BJ27" s="37"/>
      <c r="BL27" s="596">
        <v>2</v>
      </c>
      <c r="BM27" s="596">
        <v>2</v>
      </c>
      <c r="BN27" s="596">
        <v>4</v>
      </c>
      <c r="BO27" s="596">
        <v>4</v>
      </c>
      <c r="BP27" s="596">
        <v>6</v>
      </c>
      <c r="BQ27" s="596">
        <v>8</v>
      </c>
      <c r="BS27" s="225">
        <v>2</v>
      </c>
      <c r="BT27" s="225">
        <v>3</v>
      </c>
      <c r="BU27" s="225">
        <v>4</v>
      </c>
      <c r="BV27" s="225">
        <v>4</v>
      </c>
      <c r="BW27" s="225">
        <v>8</v>
      </c>
      <c r="BX27" s="225">
        <v>8</v>
      </c>
      <c r="BZ27" s="250">
        <v>2</v>
      </c>
      <c r="CA27" s="250">
        <v>4</v>
      </c>
      <c r="CB27" s="250">
        <v>8</v>
      </c>
      <c r="CC27" s="248">
        <v>16</v>
      </c>
      <c r="CD27" s="248">
        <v>24</v>
      </c>
      <c r="CE27" s="248"/>
      <c r="CG27" s="306">
        <v>1.35</v>
      </c>
      <c r="CH27" s="306">
        <v>1.8</v>
      </c>
      <c r="CI27" s="306">
        <v>3</v>
      </c>
      <c r="CJ27" s="306">
        <v>4.2</v>
      </c>
      <c r="CK27" s="306">
        <v>6</v>
      </c>
      <c r="CL27" s="306">
        <v>12</v>
      </c>
      <c r="CN27" s="37">
        <v>3.5</v>
      </c>
      <c r="CO27" s="37">
        <v>5</v>
      </c>
      <c r="CP27" s="37">
        <v>6</v>
      </c>
      <c r="CQ27" s="37">
        <v>10</v>
      </c>
      <c r="CR27" s="37">
        <v>16</v>
      </c>
      <c r="CS27" s="37">
        <v>25</v>
      </c>
      <c r="CU27" s="37"/>
      <c r="CV27" s="37"/>
      <c r="CW27" s="37"/>
      <c r="CX27" s="37"/>
      <c r="CY27" s="37"/>
      <c r="CZ27" s="37"/>
      <c r="DB27" s="349">
        <v>0.5</v>
      </c>
      <c r="DC27" s="349">
        <v>1</v>
      </c>
      <c r="DD27" s="349">
        <v>2</v>
      </c>
      <c r="DE27" s="349">
        <v>3.5</v>
      </c>
      <c r="DF27" s="349">
        <v>6</v>
      </c>
      <c r="DG27" s="349">
        <v>8</v>
      </c>
      <c r="DI27" s="37">
        <v>2.25</v>
      </c>
      <c r="DJ27" s="37">
        <v>3.375</v>
      </c>
      <c r="DK27" s="37">
        <v>5</v>
      </c>
      <c r="DL27" s="37">
        <v>8.125</v>
      </c>
      <c r="DM27" s="37">
        <v>14.0625</v>
      </c>
      <c r="DN27" s="37">
        <v>20.625</v>
      </c>
      <c r="DP27" s="400">
        <f>MAX($J$11,DP17)</f>
        <v>5</v>
      </c>
      <c r="DQ27" s="400">
        <f t="shared" ref="DQ27:DU27" si="16">MAX($J$11,DQ17)</f>
        <v>7</v>
      </c>
      <c r="DR27" s="400">
        <f t="shared" si="16"/>
        <v>10</v>
      </c>
      <c r="DS27" s="400">
        <f t="shared" si="16"/>
        <v>18</v>
      </c>
      <c r="DT27" s="400">
        <f t="shared" si="16"/>
        <v>27</v>
      </c>
      <c r="DU27" s="400">
        <f t="shared" si="16"/>
        <v>37</v>
      </c>
      <c r="DW27" s="417">
        <v>1.5</v>
      </c>
      <c r="DX27" s="417">
        <v>3</v>
      </c>
      <c r="DY27" s="417">
        <v>4</v>
      </c>
      <c r="DZ27" s="417">
        <v>6</v>
      </c>
      <c r="EA27" s="417">
        <v>9</v>
      </c>
      <c r="EB27" s="417">
        <v>15</v>
      </c>
      <c r="ED27" s="597">
        <v>3</v>
      </c>
      <c r="EE27" s="597">
        <v>4</v>
      </c>
      <c r="EF27" s="597">
        <v>8</v>
      </c>
      <c r="EG27" s="597">
        <v>12</v>
      </c>
      <c r="EH27" s="597">
        <v>25</v>
      </c>
      <c r="EI27" s="597">
        <v>50</v>
      </c>
      <c r="EK27" s="37"/>
      <c r="EL27" s="37"/>
      <c r="EM27" s="37"/>
      <c r="EN27" s="37"/>
      <c r="EO27" s="37"/>
      <c r="EP27" s="37"/>
      <c r="ER27" s="514">
        <v>1.25</v>
      </c>
      <c r="ES27" s="514">
        <v>1.75</v>
      </c>
      <c r="ET27" s="514">
        <v>3.75</v>
      </c>
      <c r="EU27" s="514">
        <v>5.25</v>
      </c>
      <c r="EV27" s="514">
        <v>8</v>
      </c>
      <c r="EW27" s="514">
        <v>10.5</v>
      </c>
      <c r="EY27" s="37"/>
      <c r="EZ27" s="37"/>
      <c r="FA27" s="37"/>
      <c r="FB27" s="37"/>
      <c r="FC27" s="37"/>
      <c r="FD27" s="37"/>
      <c r="FF27" s="37"/>
      <c r="FG27" s="37"/>
      <c r="FH27" s="37"/>
      <c r="FI27" s="37"/>
      <c r="FJ27" s="37"/>
      <c r="FK27" s="37"/>
      <c r="FM27" s="37"/>
      <c r="FN27" s="37"/>
      <c r="FO27" s="37"/>
      <c r="FP27" s="37"/>
      <c r="FQ27" s="37"/>
      <c r="FR27" s="37"/>
    </row>
    <row r="28" spans="1:174" x14ac:dyDescent="0.3">
      <c r="A28" s="650"/>
      <c r="B28" s="3"/>
      <c r="C28" s="3">
        <v>1</v>
      </c>
      <c r="D28" s="3"/>
      <c r="E28" s="3">
        <v>-1</v>
      </c>
      <c r="F28" s="3"/>
      <c r="H28" s="31">
        <f t="shared" si="6"/>
        <v>1.8</v>
      </c>
      <c r="I28" s="31">
        <f t="shared" si="7"/>
        <v>3</v>
      </c>
      <c r="J28" s="31">
        <f t="shared" si="8"/>
        <v>4</v>
      </c>
      <c r="K28" s="31">
        <f t="shared" si="9"/>
        <v>7</v>
      </c>
      <c r="L28" s="31">
        <f t="shared" si="10"/>
        <v>10</v>
      </c>
      <c r="M28" s="31">
        <f t="shared" si="11"/>
        <v>15.2</v>
      </c>
      <c r="O28" s="38">
        <v>7</v>
      </c>
      <c r="P28" s="38">
        <v>8</v>
      </c>
      <c r="Q28" s="38">
        <v>10</v>
      </c>
      <c r="R28" s="38">
        <v>12</v>
      </c>
      <c r="S28" s="38">
        <v>15</v>
      </c>
      <c r="T28" s="38">
        <v>20</v>
      </c>
      <c r="V28" s="596">
        <v>1</v>
      </c>
      <c r="W28" s="596">
        <v>2</v>
      </c>
      <c r="X28" s="596">
        <v>3</v>
      </c>
      <c r="Y28" s="596">
        <v>4</v>
      </c>
      <c r="Z28" s="596">
        <v>5</v>
      </c>
      <c r="AA28" s="596">
        <v>6</v>
      </c>
      <c r="AC28" s="38"/>
      <c r="AD28" s="38"/>
      <c r="AE28" s="38"/>
      <c r="AF28" s="38"/>
      <c r="AG28" s="38"/>
      <c r="AH28" s="38"/>
      <c r="AJ28" s="38"/>
      <c r="AK28" s="38"/>
      <c r="AL28" s="38"/>
      <c r="AM28" s="38"/>
      <c r="AN28" s="38"/>
      <c r="AO28" s="38"/>
      <c r="AQ28" s="38">
        <v>4</v>
      </c>
      <c r="AR28" s="38">
        <v>5</v>
      </c>
      <c r="AS28" s="38">
        <v>8</v>
      </c>
      <c r="AT28" s="38">
        <v>12</v>
      </c>
      <c r="AU28" s="38">
        <v>15</v>
      </c>
      <c r="AV28" s="38">
        <v>18</v>
      </c>
      <c r="AX28" s="38">
        <v>1.125</v>
      </c>
      <c r="AY28" s="38">
        <v>1.875</v>
      </c>
      <c r="AZ28" s="38">
        <v>3</v>
      </c>
      <c r="BA28" s="38">
        <v>3.75</v>
      </c>
      <c r="BB28" s="38">
        <v>7</v>
      </c>
      <c r="BC28" s="38">
        <v>11</v>
      </c>
      <c r="BE28" s="38"/>
      <c r="BF28" s="38"/>
      <c r="BG28" s="38"/>
      <c r="BH28" s="38"/>
      <c r="BI28" s="38"/>
      <c r="BJ28" s="38"/>
      <c r="BL28" s="596">
        <v>2</v>
      </c>
      <c r="BM28" s="596">
        <v>2</v>
      </c>
      <c r="BN28" s="596">
        <v>4</v>
      </c>
      <c r="BO28" s="596">
        <v>4</v>
      </c>
      <c r="BP28" s="596">
        <v>6</v>
      </c>
      <c r="BQ28" s="596">
        <v>8</v>
      </c>
      <c r="BS28" s="226">
        <v>2</v>
      </c>
      <c r="BT28" s="226">
        <v>3</v>
      </c>
      <c r="BU28" s="226">
        <v>4</v>
      </c>
      <c r="BV28" s="226">
        <v>5</v>
      </c>
      <c r="BW28" s="226">
        <v>9</v>
      </c>
      <c r="BX28" s="226">
        <v>10</v>
      </c>
      <c r="BZ28" s="251">
        <v>2.5</v>
      </c>
      <c r="CA28" s="251">
        <v>5</v>
      </c>
      <c r="CB28" s="251">
        <v>10</v>
      </c>
      <c r="CC28" s="249">
        <v>20</v>
      </c>
      <c r="CD28" s="249">
        <v>30</v>
      </c>
      <c r="CE28" s="249"/>
      <c r="CG28" s="307">
        <v>1.8</v>
      </c>
      <c r="CH28" s="307">
        <v>2.4</v>
      </c>
      <c r="CI28" s="307">
        <v>3.6</v>
      </c>
      <c r="CJ28" s="307">
        <v>4.8</v>
      </c>
      <c r="CK28" s="307">
        <v>8.4</v>
      </c>
      <c r="CL28" s="307">
        <v>14.4</v>
      </c>
      <c r="CN28" s="38">
        <v>1.5</v>
      </c>
      <c r="CO28" s="38">
        <v>2</v>
      </c>
      <c r="CP28" s="38">
        <v>3</v>
      </c>
      <c r="CQ28" s="38">
        <v>5</v>
      </c>
      <c r="CR28" s="38">
        <v>10</v>
      </c>
      <c r="CS28" s="38">
        <v>16</v>
      </c>
      <c r="CU28" s="38"/>
      <c r="CV28" s="38"/>
      <c r="CW28" s="38"/>
      <c r="CX28" s="38"/>
      <c r="CY28" s="38"/>
      <c r="CZ28" s="38"/>
      <c r="DB28" s="350">
        <v>1</v>
      </c>
      <c r="DC28" s="350">
        <v>2</v>
      </c>
      <c r="DD28" s="350">
        <v>3.5</v>
      </c>
      <c r="DE28" s="350">
        <v>6</v>
      </c>
      <c r="DF28" s="350">
        <v>9</v>
      </c>
      <c r="DG28" s="350">
        <v>11</v>
      </c>
      <c r="DI28" s="38">
        <v>1.5</v>
      </c>
      <c r="DJ28" s="38">
        <v>3</v>
      </c>
      <c r="DK28" s="38">
        <v>4</v>
      </c>
      <c r="DL28" s="38">
        <v>8.125</v>
      </c>
      <c r="DM28" s="38">
        <v>14.0625</v>
      </c>
      <c r="DN28" s="38">
        <v>26.25</v>
      </c>
      <c r="DP28" s="401">
        <f t="shared" ref="DP28:DU28" si="17">MAX(DP11,DP18)</f>
        <v>5</v>
      </c>
      <c r="DQ28" s="401">
        <f t="shared" si="17"/>
        <v>7</v>
      </c>
      <c r="DR28" s="401">
        <f t="shared" si="17"/>
        <v>10</v>
      </c>
      <c r="DS28" s="401">
        <f t="shared" si="17"/>
        <v>18</v>
      </c>
      <c r="DT28" s="401">
        <f t="shared" si="17"/>
        <v>27</v>
      </c>
      <c r="DU28" s="401">
        <f t="shared" si="17"/>
        <v>37</v>
      </c>
      <c r="DW28" s="418">
        <v>1.5</v>
      </c>
      <c r="DX28" s="418">
        <v>3</v>
      </c>
      <c r="DY28" s="418">
        <v>5</v>
      </c>
      <c r="DZ28" s="418">
        <v>8</v>
      </c>
      <c r="EA28" s="418">
        <v>10</v>
      </c>
      <c r="EB28" s="418">
        <v>20</v>
      </c>
      <c r="ED28" s="597">
        <v>3</v>
      </c>
      <c r="EE28" s="597">
        <v>4</v>
      </c>
      <c r="EF28" s="597">
        <v>8</v>
      </c>
      <c r="EG28" s="597">
        <v>12</v>
      </c>
      <c r="EH28" s="597">
        <v>25</v>
      </c>
      <c r="EI28" s="597">
        <v>50</v>
      </c>
      <c r="EK28" s="38"/>
      <c r="EL28" s="38"/>
      <c r="EM28" s="38"/>
      <c r="EN28" s="38"/>
      <c r="EO28" s="38"/>
      <c r="EP28" s="38"/>
      <c r="ER28" s="515">
        <v>1.5</v>
      </c>
      <c r="ES28" s="515">
        <v>2.25</v>
      </c>
      <c r="ET28" s="515">
        <v>5</v>
      </c>
      <c r="EU28" s="515">
        <v>7</v>
      </c>
      <c r="EV28" s="515">
        <v>10.5</v>
      </c>
      <c r="EW28" s="515">
        <v>14</v>
      </c>
      <c r="EY28" s="38"/>
      <c r="EZ28" s="38"/>
      <c r="FA28" s="38"/>
      <c r="FB28" s="38"/>
      <c r="FC28" s="38"/>
      <c r="FD28" s="38"/>
      <c r="FF28" s="38"/>
      <c r="FG28" s="38"/>
      <c r="FH28" s="38"/>
      <c r="FI28" s="38"/>
      <c r="FJ28" s="38"/>
      <c r="FK28" s="38"/>
      <c r="FM28" s="38"/>
      <c r="FN28" s="38"/>
      <c r="FO28" s="38"/>
      <c r="FP28" s="38"/>
      <c r="FQ28" s="38"/>
      <c r="FR28" s="38"/>
    </row>
    <row r="29" spans="1:174" x14ac:dyDescent="0.3">
      <c r="A29" s="650"/>
      <c r="B29" s="2"/>
      <c r="C29" s="2">
        <v>1</v>
      </c>
      <c r="D29" s="2"/>
      <c r="E29" s="2"/>
      <c r="F29" s="2">
        <v>-1</v>
      </c>
      <c r="H29" s="30">
        <f t="shared" si="6"/>
        <v>2</v>
      </c>
      <c r="I29" s="30">
        <f t="shared" si="7"/>
        <v>4</v>
      </c>
      <c r="J29" s="30">
        <f t="shared" si="8"/>
        <v>5.75</v>
      </c>
      <c r="K29" s="30">
        <f t="shared" si="9"/>
        <v>9</v>
      </c>
      <c r="L29" s="30">
        <f t="shared" si="10"/>
        <v>12</v>
      </c>
      <c r="M29" s="30">
        <f t="shared" si="11"/>
        <v>17.75</v>
      </c>
      <c r="O29" s="37">
        <v>12</v>
      </c>
      <c r="P29" s="37">
        <v>14</v>
      </c>
      <c r="Q29" s="37">
        <v>16</v>
      </c>
      <c r="R29" s="37">
        <v>18</v>
      </c>
      <c r="S29" s="37">
        <v>21</v>
      </c>
      <c r="T29" s="37">
        <v>23</v>
      </c>
      <c r="V29" s="596">
        <v>1</v>
      </c>
      <c r="W29" s="596">
        <v>2</v>
      </c>
      <c r="X29" s="596">
        <v>3</v>
      </c>
      <c r="Y29" s="596">
        <v>4</v>
      </c>
      <c r="Z29" s="596">
        <v>6</v>
      </c>
      <c r="AA29" s="596">
        <v>7</v>
      </c>
      <c r="AC29" s="37"/>
      <c r="AD29" s="37"/>
      <c r="AE29" s="37"/>
      <c r="AF29" s="37"/>
      <c r="AG29" s="37"/>
      <c r="AH29" s="37"/>
      <c r="AJ29" s="37"/>
      <c r="AK29" s="37"/>
      <c r="AL29" s="37"/>
      <c r="AM29" s="37"/>
      <c r="AN29" s="37"/>
      <c r="AO29" s="37"/>
      <c r="AQ29" s="37">
        <v>6</v>
      </c>
      <c r="AR29" s="37">
        <v>8</v>
      </c>
      <c r="AS29" s="37">
        <v>10</v>
      </c>
      <c r="AT29" s="37">
        <v>15</v>
      </c>
      <c r="AU29" s="37">
        <v>20</v>
      </c>
      <c r="AV29" s="37">
        <v>30</v>
      </c>
      <c r="AX29" s="37">
        <v>1.5</v>
      </c>
      <c r="AY29" s="37">
        <v>2.25</v>
      </c>
      <c r="AZ29" s="37">
        <v>3</v>
      </c>
      <c r="BA29" s="37">
        <v>4.5</v>
      </c>
      <c r="BB29" s="37">
        <v>8</v>
      </c>
      <c r="BC29" s="37">
        <v>10</v>
      </c>
      <c r="BE29" s="38"/>
      <c r="BF29" s="38"/>
      <c r="BG29" s="38"/>
      <c r="BH29" s="38"/>
      <c r="BI29" s="38"/>
      <c r="BJ29" s="38"/>
      <c r="BL29" s="596">
        <v>2</v>
      </c>
      <c r="BM29" s="596">
        <v>2</v>
      </c>
      <c r="BN29" s="596">
        <v>4</v>
      </c>
      <c r="BO29" s="596">
        <v>4</v>
      </c>
      <c r="BP29" s="596">
        <v>6</v>
      </c>
      <c r="BQ29" s="596">
        <v>8</v>
      </c>
      <c r="BS29" s="225">
        <v>2</v>
      </c>
      <c r="BT29" s="225">
        <v>3</v>
      </c>
      <c r="BU29" s="225">
        <v>4</v>
      </c>
      <c r="BV29" s="225">
        <v>5</v>
      </c>
      <c r="BW29" s="225">
        <v>8</v>
      </c>
      <c r="BX29" s="225">
        <v>10</v>
      </c>
      <c r="BZ29" s="250">
        <v>3.5</v>
      </c>
      <c r="CA29" s="250">
        <v>7</v>
      </c>
      <c r="CB29" s="250">
        <v>14</v>
      </c>
      <c r="CC29" s="248">
        <v>28</v>
      </c>
      <c r="CD29" s="248">
        <v>42</v>
      </c>
      <c r="CE29" s="248"/>
      <c r="CG29" s="306">
        <v>2.25</v>
      </c>
      <c r="CH29" s="306">
        <v>3</v>
      </c>
      <c r="CI29" s="306">
        <v>4.8</v>
      </c>
      <c r="CJ29" s="306">
        <v>6.6</v>
      </c>
      <c r="CK29" s="306">
        <v>12</v>
      </c>
      <c r="CL29" s="306">
        <v>17.999999999999996</v>
      </c>
      <c r="CN29" s="37">
        <v>1.5</v>
      </c>
      <c r="CO29" s="37">
        <v>2</v>
      </c>
      <c r="CP29" s="37">
        <v>3</v>
      </c>
      <c r="CQ29" s="37">
        <v>5</v>
      </c>
      <c r="CR29" s="37">
        <v>10</v>
      </c>
      <c r="CS29" s="37">
        <v>16</v>
      </c>
      <c r="CU29" s="37"/>
      <c r="CV29" s="37"/>
      <c r="CW29" s="37"/>
      <c r="CX29" s="37"/>
      <c r="CY29" s="37"/>
      <c r="CZ29" s="37"/>
      <c r="DB29" s="349">
        <v>2</v>
      </c>
      <c r="DC29" s="349">
        <v>4</v>
      </c>
      <c r="DD29" s="349">
        <v>6</v>
      </c>
      <c r="DE29" s="349">
        <v>9</v>
      </c>
      <c r="DF29" s="349">
        <v>12</v>
      </c>
      <c r="DG29" s="349">
        <v>15</v>
      </c>
      <c r="DI29" s="37">
        <v>2.8125</v>
      </c>
      <c r="DJ29" s="37">
        <v>4.875</v>
      </c>
      <c r="DK29" s="37">
        <v>8</v>
      </c>
      <c r="DL29" s="37">
        <v>11.875</v>
      </c>
      <c r="DM29" s="37">
        <v>17.1875</v>
      </c>
      <c r="DN29" s="37">
        <v>30</v>
      </c>
      <c r="DP29" s="400">
        <f t="shared" ref="DP29:DU29" si="18">MAX(DP11,DP19)</f>
        <v>8</v>
      </c>
      <c r="DQ29" s="400">
        <f t="shared" si="18"/>
        <v>10</v>
      </c>
      <c r="DR29" s="400">
        <f t="shared" si="18"/>
        <v>12</v>
      </c>
      <c r="DS29" s="400">
        <f t="shared" si="18"/>
        <v>20</v>
      </c>
      <c r="DT29" s="400">
        <f t="shared" si="18"/>
        <v>30</v>
      </c>
      <c r="DU29" s="400">
        <f t="shared" si="18"/>
        <v>40</v>
      </c>
      <c r="DW29" s="417">
        <v>2</v>
      </c>
      <c r="DX29" s="417">
        <v>3.5</v>
      </c>
      <c r="DY29" s="417">
        <v>5</v>
      </c>
      <c r="DZ29" s="417">
        <v>8</v>
      </c>
      <c r="EA29" s="417">
        <v>12</v>
      </c>
      <c r="EB29" s="417">
        <v>25</v>
      </c>
      <c r="ED29" s="597">
        <v>6</v>
      </c>
      <c r="EE29" s="597">
        <v>8</v>
      </c>
      <c r="EF29" s="597">
        <v>16</v>
      </c>
      <c r="EG29" s="597">
        <v>24</v>
      </c>
      <c r="EH29" s="597">
        <v>50</v>
      </c>
      <c r="EI29" s="597">
        <v>100</v>
      </c>
      <c r="EK29" s="37"/>
      <c r="EL29" s="37"/>
      <c r="EM29" s="37"/>
      <c r="EN29" s="37"/>
      <c r="EO29" s="37"/>
      <c r="EP29" s="37"/>
      <c r="ER29" s="514">
        <v>1.75</v>
      </c>
      <c r="ES29" s="514">
        <v>4.25</v>
      </c>
      <c r="ET29" s="514">
        <v>5.75</v>
      </c>
      <c r="EU29" s="514">
        <v>10.5</v>
      </c>
      <c r="EV29" s="514">
        <v>14</v>
      </c>
      <c r="EW29" s="514">
        <v>17.5</v>
      </c>
      <c r="EY29" s="37"/>
      <c r="EZ29" s="37"/>
      <c r="FA29" s="37"/>
      <c r="FB29" s="37"/>
      <c r="FC29" s="37"/>
      <c r="FD29" s="37"/>
      <c r="FF29" s="37"/>
      <c r="FG29" s="37"/>
      <c r="FH29" s="37"/>
      <c r="FI29" s="37"/>
      <c r="FJ29" s="37"/>
      <c r="FK29" s="37"/>
      <c r="FM29" s="37"/>
      <c r="FN29" s="37"/>
      <c r="FO29" s="37"/>
      <c r="FP29" s="37"/>
      <c r="FQ29" s="37"/>
      <c r="FR29" s="37"/>
    </row>
    <row r="30" spans="1:174" x14ac:dyDescent="0.3">
      <c r="A30" s="650"/>
      <c r="B30" s="3"/>
      <c r="C30" s="3"/>
      <c r="D30" s="3">
        <v>1</v>
      </c>
      <c r="E30" s="3">
        <v>-1</v>
      </c>
      <c r="F30" s="3"/>
      <c r="H30" s="31">
        <f t="shared" si="6"/>
        <v>1.5</v>
      </c>
      <c r="I30" s="31">
        <f t="shared" si="7"/>
        <v>3</v>
      </c>
      <c r="J30" s="31">
        <f t="shared" si="8"/>
        <v>4</v>
      </c>
      <c r="K30" s="31">
        <f t="shared" si="9"/>
        <v>7</v>
      </c>
      <c r="L30" s="31">
        <f t="shared" si="10"/>
        <v>10</v>
      </c>
      <c r="M30" s="31">
        <f t="shared" si="11"/>
        <v>16</v>
      </c>
      <c r="O30" s="38">
        <v>8</v>
      </c>
      <c r="P30" s="38">
        <v>10</v>
      </c>
      <c r="Q30" s="38">
        <v>12</v>
      </c>
      <c r="R30" s="38">
        <v>15</v>
      </c>
      <c r="S30" s="38">
        <v>18</v>
      </c>
      <c r="T30" s="38">
        <v>20</v>
      </c>
      <c r="V30" s="596">
        <v>1</v>
      </c>
      <c r="W30" s="596">
        <v>2</v>
      </c>
      <c r="X30" s="596">
        <v>3</v>
      </c>
      <c r="Y30" s="596">
        <v>5</v>
      </c>
      <c r="Z30" s="596">
        <v>7</v>
      </c>
      <c r="AA30" s="596"/>
      <c r="AC30" s="38"/>
      <c r="AD30" s="38"/>
      <c r="AE30" s="38"/>
      <c r="AF30" s="38"/>
      <c r="AG30" s="38"/>
      <c r="AH30" s="38"/>
      <c r="AJ30" s="38"/>
      <c r="AK30" s="38"/>
      <c r="AL30" s="38"/>
      <c r="AM30" s="38"/>
      <c r="AN30" s="38"/>
      <c r="AO30" s="38"/>
      <c r="AQ30" s="38">
        <v>4</v>
      </c>
      <c r="AR30" s="38">
        <v>5</v>
      </c>
      <c r="AS30" s="38">
        <v>8</v>
      </c>
      <c r="AT30" s="38">
        <v>12</v>
      </c>
      <c r="AU30" s="38">
        <v>15</v>
      </c>
      <c r="AV30" s="38">
        <v>18</v>
      </c>
      <c r="AX30" s="38">
        <v>0.75</v>
      </c>
      <c r="AY30" s="38">
        <v>1.125</v>
      </c>
      <c r="AZ30" s="38">
        <v>2.25</v>
      </c>
      <c r="BA30" s="38">
        <v>3</v>
      </c>
      <c r="BB30" s="38">
        <v>5</v>
      </c>
      <c r="BC30" s="38">
        <v>8</v>
      </c>
      <c r="BE30" s="37"/>
      <c r="BF30" s="37"/>
      <c r="BG30" s="37"/>
      <c r="BH30" s="37"/>
      <c r="BI30" s="37"/>
      <c r="BJ30" s="37"/>
      <c r="BL30" s="596">
        <v>2</v>
      </c>
      <c r="BM30" s="596">
        <v>2</v>
      </c>
      <c r="BN30" s="596">
        <v>4</v>
      </c>
      <c r="BO30" s="596">
        <v>4</v>
      </c>
      <c r="BP30" s="596">
        <v>6</v>
      </c>
      <c r="BQ30" s="596">
        <v>8</v>
      </c>
      <c r="BS30" s="226">
        <v>2</v>
      </c>
      <c r="BT30" s="226">
        <v>3</v>
      </c>
      <c r="BU30" s="226">
        <v>4</v>
      </c>
      <c r="BV30" s="226">
        <v>4.5</v>
      </c>
      <c r="BW30" s="226">
        <v>8</v>
      </c>
      <c r="BX30" s="226">
        <v>10</v>
      </c>
      <c r="BZ30" s="249">
        <v>2</v>
      </c>
      <c r="CA30" s="249">
        <v>4</v>
      </c>
      <c r="CB30" s="249">
        <v>8</v>
      </c>
      <c r="CC30" s="249">
        <v>16</v>
      </c>
      <c r="CD30" s="249">
        <v>24</v>
      </c>
      <c r="CE30" s="249"/>
      <c r="CG30" s="307">
        <v>1.35</v>
      </c>
      <c r="CH30" s="307">
        <v>1.8</v>
      </c>
      <c r="CI30" s="307">
        <v>3</v>
      </c>
      <c r="CJ30" s="307">
        <v>4.2</v>
      </c>
      <c r="CK30" s="307">
        <v>7.2</v>
      </c>
      <c r="CL30" s="307">
        <v>13.2</v>
      </c>
      <c r="CN30" s="38">
        <v>1.5</v>
      </c>
      <c r="CO30" s="38">
        <v>2</v>
      </c>
      <c r="CP30" s="38">
        <v>3</v>
      </c>
      <c r="CQ30" s="38">
        <v>5</v>
      </c>
      <c r="CR30" s="38">
        <v>10</v>
      </c>
      <c r="CS30" s="38">
        <v>16</v>
      </c>
      <c r="CU30" s="38"/>
      <c r="CV30" s="38"/>
      <c r="CW30" s="38"/>
      <c r="CX30" s="38"/>
      <c r="CY30" s="38"/>
      <c r="CZ30" s="38"/>
      <c r="DB30" s="350">
        <v>0.5</v>
      </c>
      <c r="DC30" s="350">
        <v>1</v>
      </c>
      <c r="DD30" s="350">
        <v>2</v>
      </c>
      <c r="DE30" s="350">
        <v>3.5</v>
      </c>
      <c r="DF30" s="350">
        <v>6</v>
      </c>
      <c r="DG30" s="350">
        <v>8</v>
      </c>
      <c r="DI30" s="38">
        <v>1.5</v>
      </c>
      <c r="DJ30" s="38">
        <v>3</v>
      </c>
      <c r="DK30" s="38">
        <v>4</v>
      </c>
      <c r="DL30" s="38">
        <v>8.125</v>
      </c>
      <c r="DM30" s="38">
        <v>14.0625</v>
      </c>
      <c r="DN30" s="38">
        <v>26.25</v>
      </c>
      <c r="DP30" s="401">
        <f t="shared" ref="DP30:DU30" si="19">MAX(DP12,DP18)</f>
        <v>5</v>
      </c>
      <c r="DQ30" s="401">
        <f t="shared" si="19"/>
        <v>7</v>
      </c>
      <c r="DR30" s="401">
        <f t="shared" si="19"/>
        <v>10</v>
      </c>
      <c r="DS30" s="401">
        <f t="shared" si="19"/>
        <v>18</v>
      </c>
      <c r="DT30" s="401">
        <f t="shared" si="19"/>
        <v>27</v>
      </c>
      <c r="DU30" s="401">
        <f t="shared" si="19"/>
        <v>37</v>
      </c>
      <c r="DW30" s="418">
        <v>1.5</v>
      </c>
      <c r="DX30" s="418">
        <v>3</v>
      </c>
      <c r="DY30" s="418">
        <v>5</v>
      </c>
      <c r="DZ30" s="418">
        <v>8</v>
      </c>
      <c r="EA30" s="418">
        <v>10</v>
      </c>
      <c r="EB30" s="418">
        <v>20</v>
      </c>
      <c r="ED30" s="597">
        <v>3</v>
      </c>
      <c r="EE30" s="597">
        <v>4</v>
      </c>
      <c r="EF30" s="597">
        <v>8</v>
      </c>
      <c r="EG30" s="597">
        <v>12</v>
      </c>
      <c r="EH30" s="597">
        <v>25</v>
      </c>
      <c r="EI30" s="597">
        <v>50</v>
      </c>
      <c r="EK30" s="38"/>
      <c r="EL30" s="38"/>
      <c r="EM30" s="38"/>
      <c r="EN30" s="38"/>
      <c r="EO30" s="38"/>
      <c r="EP30" s="38"/>
      <c r="ER30" s="515">
        <v>1.5</v>
      </c>
      <c r="ES30" s="515">
        <v>2.25</v>
      </c>
      <c r="ET30" s="515">
        <v>5</v>
      </c>
      <c r="EU30" s="515">
        <v>7</v>
      </c>
      <c r="EV30" s="515">
        <v>10.5</v>
      </c>
      <c r="EW30" s="515">
        <v>14</v>
      </c>
      <c r="EY30" s="38"/>
      <c r="EZ30" s="38"/>
      <c r="FA30" s="38"/>
      <c r="FB30" s="38"/>
      <c r="FC30" s="38"/>
      <c r="FD30" s="38"/>
      <c r="FF30" s="38"/>
      <c r="FG30" s="38"/>
      <c r="FH30" s="38"/>
      <c r="FI30" s="38"/>
      <c r="FJ30" s="38"/>
      <c r="FK30" s="38"/>
      <c r="FM30" s="38"/>
      <c r="FN30" s="38"/>
      <c r="FO30" s="38"/>
      <c r="FP30" s="38"/>
      <c r="FQ30" s="38"/>
      <c r="FR30" s="38"/>
    </row>
    <row r="31" spans="1:174" x14ac:dyDescent="0.3">
      <c r="A31" s="650"/>
      <c r="B31" s="2"/>
      <c r="C31" s="2"/>
      <c r="D31" s="2">
        <v>1</v>
      </c>
      <c r="E31" s="2"/>
      <c r="F31" s="2">
        <v>-1</v>
      </c>
      <c r="H31" s="30">
        <f t="shared" si="6"/>
        <v>2</v>
      </c>
      <c r="I31" s="30">
        <f t="shared" si="7"/>
        <v>4</v>
      </c>
      <c r="J31" s="30">
        <f t="shared" si="8"/>
        <v>6</v>
      </c>
      <c r="K31" s="30">
        <f t="shared" si="9"/>
        <v>8</v>
      </c>
      <c r="L31" s="30">
        <f t="shared" si="10"/>
        <v>12</v>
      </c>
      <c r="M31" s="30">
        <f t="shared" si="11"/>
        <v>17.5</v>
      </c>
      <c r="O31" s="37">
        <v>10</v>
      </c>
      <c r="P31" s="37">
        <v>12</v>
      </c>
      <c r="Q31" s="37">
        <v>14</v>
      </c>
      <c r="R31" s="37">
        <v>20</v>
      </c>
      <c r="S31" s="37">
        <v>25</v>
      </c>
      <c r="T31" s="37">
        <v>30</v>
      </c>
      <c r="V31" s="596">
        <v>1.5</v>
      </c>
      <c r="W31" s="596">
        <v>2.5</v>
      </c>
      <c r="X31" s="596">
        <v>4</v>
      </c>
      <c r="Y31" s="596">
        <v>6</v>
      </c>
      <c r="Z31" s="596">
        <v>8</v>
      </c>
      <c r="AA31" s="596"/>
      <c r="AC31" s="37"/>
      <c r="AD31" s="37"/>
      <c r="AE31" s="37"/>
      <c r="AF31" s="37"/>
      <c r="AG31" s="37"/>
      <c r="AH31" s="37"/>
      <c r="AJ31" s="37"/>
      <c r="AK31" s="37"/>
      <c r="AL31" s="37"/>
      <c r="AM31" s="37"/>
      <c r="AN31" s="37"/>
      <c r="AO31" s="37"/>
      <c r="AQ31" s="37">
        <v>6</v>
      </c>
      <c r="AR31" s="37">
        <v>8</v>
      </c>
      <c r="AS31" s="37">
        <v>10</v>
      </c>
      <c r="AT31" s="37">
        <v>15</v>
      </c>
      <c r="AU31" s="37">
        <v>20</v>
      </c>
      <c r="AV31" s="37">
        <v>30</v>
      </c>
      <c r="AX31" s="37">
        <v>1.125</v>
      </c>
      <c r="AY31" s="37">
        <v>1.875</v>
      </c>
      <c r="AZ31" s="37">
        <v>2.625</v>
      </c>
      <c r="BA31" s="37">
        <v>3.75</v>
      </c>
      <c r="BB31" s="37">
        <v>7</v>
      </c>
      <c r="BC31" s="37">
        <v>9</v>
      </c>
      <c r="BE31" s="37"/>
      <c r="BF31" s="37"/>
      <c r="BG31" s="37"/>
      <c r="BH31" s="37"/>
      <c r="BI31" s="37"/>
      <c r="BJ31" s="37"/>
      <c r="BL31" s="596">
        <v>2</v>
      </c>
      <c r="BM31" s="596">
        <v>2</v>
      </c>
      <c r="BN31" s="596">
        <v>4</v>
      </c>
      <c r="BO31" s="596">
        <v>4</v>
      </c>
      <c r="BP31" s="596">
        <v>6</v>
      </c>
      <c r="BQ31" s="596">
        <v>8</v>
      </c>
      <c r="BS31" s="225">
        <v>2</v>
      </c>
      <c r="BT31" s="225">
        <v>3</v>
      </c>
      <c r="BU31" s="225">
        <v>4</v>
      </c>
      <c r="BV31" s="225">
        <v>5</v>
      </c>
      <c r="BW31" s="225">
        <v>8</v>
      </c>
      <c r="BX31" s="225">
        <v>10</v>
      </c>
      <c r="BZ31" s="248">
        <v>3</v>
      </c>
      <c r="CA31" s="248">
        <v>6</v>
      </c>
      <c r="CB31" s="248">
        <v>12</v>
      </c>
      <c r="CC31" s="248">
        <v>24</v>
      </c>
      <c r="CD31" s="248">
        <v>36</v>
      </c>
      <c r="CE31" s="248"/>
      <c r="CG31" s="306">
        <v>1.8</v>
      </c>
      <c r="CH31" s="306">
        <v>2.4</v>
      </c>
      <c r="CI31" s="306">
        <v>4.8</v>
      </c>
      <c r="CJ31" s="306">
        <v>6</v>
      </c>
      <c r="CK31" s="306">
        <v>10.8</v>
      </c>
      <c r="CL31" s="306">
        <v>16.8</v>
      </c>
      <c r="CN31" s="37">
        <v>1.5</v>
      </c>
      <c r="CO31" s="37">
        <v>2</v>
      </c>
      <c r="CP31" s="37">
        <v>3</v>
      </c>
      <c r="CQ31" s="37">
        <v>5</v>
      </c>
      <c r="CR31" s="37">
        <v>10</v>
      </c>
      <c r="CS31" s="37">
        <v>16</v>
      </c>
      <c r="CU31" s="37"/>
      <c r="CV31" s="37"/>
      <c r="CW31" s="37"/>
      <c r="CX31" s="37"/>
      <c r="CY31" s="37"/>
      <c r="CZ31" s="37"/>
      <c r="DB31" s="349">
        <v>2</v>
      </c>
      <c r="DC31" s="349">
        <v>4</v>
      </c>
      <c r="DD31" s="349">
        <v>6</v>
      </c>
      <c r="DE31" s="349">
        <v>8</v>
      </c>
      <c r="DF31" s="349">
        <v>10</v>
      </c>
      <c r="DG31" s="349">
        <v>12</v>
      </c>
      <c r="DI31" s="37">
        <v>2.8125</v>
      </c>
      <c r="DJ31" s="37">
        <v>4.875</v>
      </c>
      <c r="DK31" s="37">
        <v>8</v>
      </c>
      <c r="DL31" s="37">
        <v>11.875</v>
      </c>
      <c r="DM31" s="37">
        <v>17.1875</v>
      </c>
      <c r="DN31" s="37">
        <v>30</v>
      </c>
      <c r="DP31" s="400">
        <f t="shared" ref="DP31:DU31" si="20">MAX(DP12,DP19)</f>
        <v>8</v>
      </c>
      <c r="DQ31" s="400">
        <f t="shared" si="20"/>
        <v>10</v>
      </c>
      <c r="DR31" s="400">
        <f t="shared" si="20"/>
        <v>12</v>
      </c>
      <c r="DS31" s="400">
        <f t="shared" si="20"/>
        <v>20</v>
      </c>
      <c r="DT31" s="400">
        <f t="shared" si="20"/>
        <v>30</v>
      </c>
      <c r="DU31" s="400">
        <f t="shared" si="20"/>
        <v>40</v>
      </c>
      <c r="DW31" s="417">
        <v>1.5</v>
      </c>
      <c r="DX31" s="417">
        <v>3.5</v>
      </c>
      <c r="DY31" s="417">
        <v>6</v>
      </c>
      <c r="DZ31" s="417">
        <v>8</v>
      </c>
      <c r="EA31" s="417">
        <v>12</v>
      </c>
      <c r="EB31" s="417">
        <v>25</v>
      </c>
      <c r="ED31" s="597">
        <v>6</v>
      </c>
      <c r="EE31" s="597">
        <v>8</v>
      </c>
      <c r="EF31" s="597">
        <v>16</v>
      </c>
      <c r="EG31" s="597">
        <v>24</v>
      </c>
      <c r="EH31" s="597">
        <v>50</v>
      </c>
      <c r="EI31" s="597">
        <v>100</v>
      </c>
      <c r="EK31" s="37"/>
      <c r="EL31" s="37"/>
      <c r="EM31" s="37"/>
      <c r="EN31" s="37"/>
      <c r="EO31" s="37"/>
      <c r="EP31" s="37"/>
      <c r="ER31" s="514">
        <v>1.75</v>
      </c>
      <c r="ES31" s="514">
        <v>4.25</v>
      </c>
      <c r="ET31" s="514">
        <v>5.6</v>
      </c>
      <c r="EU31" s="514">
        <v>10.5</v>
      </c>
      <c r="EV31" s="514">
        <v>14</v>
      </c>
      <c r="EW31" s="514">
        <v>17.5</v>
      </c>
      <c r="EY31" s="37"/>
      <c r="EZ31" s="37"/>
      <c r="FA31" s="37"/>
      <c r="FB31" s="37"/>
      <c r="FC31" s="37"/>
      <c r="FD31" s="37"/>
      <c r="FF31" s="37"/>
      <c r="FG31" s="37"/>
      <c r="FH31" s="37"/>
      <c r="FI31" s="37"/>
      <c r="FJ31" s="37"/>
      <c r="FK31" s="37"/>
      <c r="FM31" s="37"/>
      <c r="FN31" s="37"/>
      <c r="FO31" s="37"/>
      <c r="FP31" s="37"/>
      <c r="FQ31" s="37"/>
      <c r="FR31" s="37"/>
    </row>
    <row r="32" spans="1:174" x14ac:dyDescent="0.3">
      <c r="A32" s="651"/>
      <c r="B32" s="3"/>
      <c r="C32" s="3"/>
      <c r="D32" s="3"/>
      <c r="E32" s="3">
        <v>1</v>
      </c>
      <c r="F32" s="3">
        <v>-1</v>
      </c>
      <c r="H32" s="31">
        <f t="shared" si="6"/>
        <v>2.5</v>
      </c>
      <c r="I32" s="31">
        <f t="shared" si="7"/>
        <v>5</v>
      </c>
      <c r="J32" s="31">
        <f t="shared" si="8"/>
        <v>7</v>
      </c>
      <c r="K32" s="31">
        <f t="shared" si="9"/>
        <v>10</v>
      </c>
      <c r="L32" s="31">
        <f t="shared" si="10"/>
        <v>16.59375</v>
      </c>
      <c r="M32" s="31">
        <f t="shared" si="11"/>
        <v>25</v>
      </c>
      <c r="O32" s="38">
        <v>10</v>
      </c>
      <c r="P32" s="38">
        <v>12</v>
      </c>
      <c r="Q32" s="38">
        <v>14</v>
      </c>
      <c r="R32" s="38">
        <v>20</v>
      </c>
      <c r="S32" s="38">
        <v>25</v>
      </c>
      <c r="T32" s="38">
        <v>30</v>
      </c>
      <c r="V32" s="596">
        <v>3</v>
      </c>
      <c r="W32" s="596">
        <v>5</v>
      </c>
      <c r="X32" s="596">
        <v>7</v>
      </c>
      <c r="Y32" s="596">
        <v>9</v>
      </c>
      <c r="Z32" s="596"/>
      <c r="AA32" s="596"/>
      <c r="AC32" s="38"/>
      <c r="AD32" s="38"/>
      <c r="AE32" s="38"/>
      <c r="AF32" s="38"/>
      <c r="AG32" s="38"/>
      <c r="AH32" s="38"/>
      <c r="AJ32" s="38"/>
      <c r="AK32" s="38"/>
      <c r="AL32" s="38"/>
      <c r="AM32" s="38"/>
      <c r="AN32" s="38"/>
      <c r="AO32" s="38"/>
      <c r="AQ32" s="38">
        <v>6</v>
      </c>
      <c r="AR32" s="38">
        <v>8</v>
      </c>
      <c r="AS32" s="38">
        <v>10</v>
      </c>
      <c r="AT32" s="38">
        <v>15</v>
      </c>
      <c r="AU32" s="38">
        <v>20</v>
      </c>
      <c r="AV32" s="38">
        <v>30</v>
      </c>
      <c r="AX32" s="38">
        <v>0.75</v>
      </c>
      <c r="AY32" s="38">
        <v>1.125</v>
      </c>
      <c r="AZ32" s="38">
        <v>1.875</v>
      </c>
      <c r="BA32" s="38">
        <v>3</v>
      </c>
      <c r="BB32" s="38">
        <v>6</v>
      </c>
      <c r="BC32" s="38">
        <v>8</v>
      </c>
      <c r="BE32" s="37"/>
      <c r="BF32" s="37"/>
      <c r="BG32" s="37"/>
      <c r="BH32" s="37"/>
      <c r="BI32" s="37"/>
      <c r="BJ32" s="37"/>
      <c r="BL32" s="596">
        <v>2</v>
      </c>
      <c r="BM32" s="596">
        <v>2</v>
      </c>
      <c r="BN32" s="596">
        <v>4</v>
      </c>
      <c r="BO32" s="596">
        <v>4</v>
      </c>
      <c r="BP32" s="596">
        <v>6</v>
      </c>
      <c r="BQ32" s="596">
        <v>8</v>
      </c>
      <c r="BS32" s="226">
        <v>2</v>
      </c>
      <c r="BT32" s="226">
        <v>4</v>
      </c>
      <c r="BU32" s="226">
        <v>4</v>
      </c>
      <c r="BV32" s="226">
        <v>6</v>
      </c>
      <c r="BW32" s="226">
        <v>9</v>
      </c>
      <c r="BX32" s="226">
        <v>12</v>
      </c>
      <c r="BZ32" s="249">
        <v>2.5</v>
      </c>
      <c r="CA32" s="249">
        <v>5</v>
      </c>
      <c r="CB32" s="249">
        <v>10</v>
      </c>
      <c r="CC32" s="249">
        <v>20</v>
      </c>
      <c r="CD32" s="249">
        <v>30</v>
      </c>
      <c r="CE32" s="249"/>
      <c r="CG32" s="307">
        <v>1.8</v>
      </c>
      <c r="CH32" s="307">
        <v>2.4</v>
      </c>
      <c r="CI32" s="307">
        <v>3.6</v>
      </c>
      <c r="CJ32" s="307">
        <v>4.8</v>
      </c>
      <c r="CK32" s="307">
        <v>9.6</v>
      </c>
      <c r="CL32" s="307">
        <v>15.6</v>
      </c>
      <c r="CN32" s="38">
        <v>3.5</v>
      </c>
      <c r="CO32" s="38">
        <v>5</v>
      </c>
      <c r="CP32" s="38">
        <v>6</v>
      </c>
      <c r="CQ32" s="38">
        <v>10</v>
      </c>
      <c r="CR32" s="38">
        <v>16</v>
      </c>
      <c r="CS32" s="38">
        <v>25</v>
      </c>
      <c r="CU32" s="38"/>
      <c r="CV32" s="38"/>
      <c r="CW32" s="38"/>
      <c r="CX32" s="38"/>
      <c r="CY32" s="38"/>
      <c r="CZ32" s="38"/>
      <c r="DB32" s="350">
        <v>2</v>
      </c>
      <c r="DC32" s="350">
        <v>4</v>
      </c>
      <c r="DD32" s="350">
        <v>6</v>
      </c>
      <c r="DE32" s="350">
        <v>8</v>
      </c>
      <c r="DF32" s="350">
        <v>10</v>
      </c>
      <c r="DG32" s="350">
        <v>12</v>
      </c>
      <c r="DI32" s="38">
        <v>2.8125</v>
      </c>
      <c r="DJ32" s="38">
        <v>4.875</v>
      </c>
      <c r="DK32" s="38">
        <v>8</v>
      </c>
      <c r="DL32" s="38">
        <v>11.875</v>
      </c>
      <c r="DM32" s="38">
        <v>17.1875</v>
      </c>
      <c r="DN32" s="38">
        <v>30</v>
      </c>
      <c r="DP32" s="401">
        <f t="shared" ref="DP32:DU32" si="21">MAX(DP13,DP19)</f>
        <v>8</v>
      </c>
      <c r="DQ32" s="401">
        <f t="shared" si="21"/>
        <v>10</v>
      </c>
      <c r="DR32" s="401">
        <f t="shared" si="21"/>
        <v>12</v>
      </c>
      <c r="DS32" s="401">
        <f t="shared" si="21"/>
        <v>20</v>
      </c>
      <c r="DT32" s="401">
        <f t="shared" si="21"/>
        <v>30</v>
      </c>
      <c r="DU32" s="401">
        <f t="shared" si="21"/>
        <v>40</v>
      </c>
      <c r="DW32" s="418">
        <v>1.75</v>
      </c>
      <c r="DX32" s="418">
        <v>3.5</v>
      </c>
      <c r="DY32" s="418">
        <v>6</v>
      </c>
      <c r="DZ32" s="418">
        <v>8</v>
      </c>
      <c r="EA32" s="418">
        <v>12</v>
      </c>
      <c r="EB32" s="418">
        <v>25</v>
      </c>
      <c r="ED32" s="597">
        <v>6</v>
      </c>
      <c r="EE32" s="597">
        <v>8</v>
      </c>
      <c r="EF32" s="597">
        <v>16</v>
      </c>
      <c r="EG32" s="597">
        <v>24</v>
      </c>
      <c r="EH32" s="597">
        <v>50</v>
      </c>
      <c r="EI32" s="597">
        <v>100</v>
      </c>
      <c r="EK32" s="38"/>
      <c r="EL32" s="38"/>
      <c r="EM32" s="38"/>
      <c r="EN32" s="38"/>
      <c r="EO32" s="38"/>
      <c r="EP32" s="38"/>
      <c r="ER32" s="515">
        <v>2.25</v>
      </c>
      <c r="ES32" s="515">
        <v>5.25</v>
      </c>
      <c r="ET32" s="515">
        <v>7.0000000000000009</v>
      </c>
      <c r="EU32" s="515">
        <v>13.125</v>
      </c>
      <c r="EV32" s="515">
        <v>17.500000000000004</v>
      </c>
      <c r="EW32" s="515">
        <v>21.875000000000004</v>
      </c>
      <c r="EY32" s="38"/>
      <c r="EZ32" s="38"/>
      <c r="FA32" s="38"/>
      <c r="FB32" s="38"/>
      <c r="FC32" s="38"/>
      <c r="FD32" s="38"/>
      <c r="FF32" s="38"/>
      <c r="FG32" s="38"/>
      <c r="FH32" s="38"/>
      <c r="FI32" s="38"/>
      <c r="FJ32" s="38"/>
      <c r="FK32" s="38"/>
      <c r="FM32" s="38"/>
      <c r="FN32" s="38"/>
      <c r="FO32" s="38"/>
      <c r="FP32" s="38"/>
      <c r="FQ32" s="38"/>
      <c r="FR32" s="38"/>
    </row>
    <row r="33" spans="1:174" x14ac:dyDescent="0.3">
      <c r="H33" s="28"/>
      <c r="I33" s="28"/>
      <c r="J33" s="28"/>
      <c r="K33" s="28"/>
      <c r="L33" s="28"/>
      <c r="M33" s="28"/>
      <c r="O33" s="36"/>
      <c r="P33" s="36"/>
      <c r="Q33" s="36"/>
      <c r="R33" s="36"/>
      <c r="S33" s="36"/>
      <c r="T33" s="36"/>
      <c r="V33" s="161"/>
      <c r="W33" s="161"/>
      <c r="X33" s="161"/>
      <c r="Y33" s="161"/>
      <c r="Z33" s="161"/>
      <c r="AA33" s="161"/>
      <c r="AC33" s="36"/>
      <c r="AD33" s="36"/>
      <c r="AE33" s="36"/>
      <c r="AF33" s="36"/>
      <c r="AG33" s="36"/>
      <c r="AH33" s="36"/>
      <c r="AJ33" s="36"/>
      <c r="AK33" s="36"/>
      <c r="AL33" s="36"/>
      <c r="AM33" s="36"/>
      <c r="AN33" s="36"/>
      <c r="AO33" s="36"/>
      <c r="AQ33" s="36"/>
      <c r="AR33" s="36"/>
      <c r="AS33" s="36"/>
      <c r="AT33" s="36"/>
      <c r="AU33" s="36"/>
      <c r="AV33" s="36"/>
      <c r="AX33" s="36"/>
      <c r="AY33" s="36"/>
      <c r="AZ33" s="36"/>
      <c r="BA33" s="36"/>
      <c r="BB33" s="36"/>
      <c r="BC33" s="36"/>
      <c r="BE33" s="36"/>
      <c r="BF33" s="36"/>
      <c r="BG33" s="36"/>
      <c r="BH33" s="36"/>
      <c r="BI33" s="36"/>
      <c r="BJ33" s="36"/>
      <c r="BL33" s="144"/>
      <c r="BM33" s="144"/>
      <c r="BN33" s="144"/>
      <c r="BO33" s="144"/>
      <c r="BP33" s="144"/>
      <c r="BQ33" s="144"/>
      <c r="BS33" s="220"/>
      <c r="BT33" s="220"/>
      <c r="BU33" s="220"/>
      <c r="BV33" s="220"/>
      <c r="BW33" s="220"/>
      <c r="BX33" s="220"/>
      <c r="BZ33" s="247"/>
      <c r="CA33" s="247"/>
      <c r="CB33" s="247"/>
      <c r="CC33" s="247"/>
      <c r="CD33" s="247"/>
      <c r="CE33" s="247"/>
      <c r="CG33" s="305"/>
      <c r="CH33" s="305"/>
      <c r="CI33" s="305"/>
      <c r="CJ33" s="305"/>
      <c r="CK33" s="305"/>
      <c r="CL33" s="305"/>
      <c r="CN33" s="36"/>
      <c r="CO33" s="36"/>
      <c r="CP33" s="36"/>
      <c r="CQ33" s="36"/>
      <c r="CR33" s="36"/>
      <c r="CS33" s="36"/>
      <c r="CU33" s="36"/>
      <c r="CV33" s="36"/>
      <c r="CW33" s="36"/>
      <c r="CX33" s="36"/>
      <c r="CY33" s="36"/>
      <c r="CZ33" s="36"/>
      <c r="DB33" s="343"/>
      <c r="DC33" s="343"/>
      <c r="DD33" s="343"/>
      <c r="DE33" s="343"/>
      <c r="DF33" s="343"/>
      <c r="DG33" s="343"/>
      <c r="DI33" s="36"/>
      <c r="DJ33" s="36"/>
      <c r="DK33" s="36"/>
      <c r="DL33" s="36"/>
      <c r="DM33" s="36"/>
      <c r="DN33" s="36"/>
      <c r="DP33" s="396"/>
      <c r="DQ33" s="396"/>
      <c r="DR33" s="396"/>
      <c r="DS33" s="396"/>
      <c r="DT33" s="396"/>
      <c r="DU33" s="396"/>
      <c r="DW33" s="416"/>
      <c r="DX33" s="416"/>
      <c r="DY33" s="416"/>
      <c r="DZ33" s="416"/>
      <c r="EA33" s="416"/>
      <c r="EB33" s="416"/>
      <c r="ED33" s="465"/>
      <c r="EE33" s="465"/>
      <c r="EF33" s="465"/>
      <c r="EG33" s="465"/>
      <c r="EH33" s="465"/>
      <c r="EI33" s="465"/>
      <c r="EK33" s="36"/>
      <c r="EL33" s="36"/>
      <c r="EM33" s="36"/>
      <c r="EN33" s="36"/>
      <c r="EO33" s="36"/>
      <c r="EP33" s="36"/>
      <c r="ER33" s="513"/>
      <c r="ES33" s="513"/>
      <c r="ET33" s="513"/>
      <c r="EU33" s="513"/>
      <c r="EV33" s="513"/>
      <c r="EW33" s="513"/>
      <c r="EY33" s="36"/>
      <c r="EZ33" s="36"/>
      <c r="FA33" s="36"/>
      <c r="FB33" s="36"/>
      <c r="FC33" s="36"/>
      <c r="FD33" s="36"/>
      <c r="FF33" s="36"/>
      <c r="FG33" s="36"/>
      <c r="FH33" s="36"/>
      <c r="FI33" s="36"/>
      <c r="FJ33" s="36"/>
      <c r="FK33" s="36"/>
      <c r="FM33" s="36"/>
      <c r="FN33" s="36"/>
      <c r="FO33" s="36"/>
      <c r="FP33" s="36"/>
      <c r="FQ33" s="36"/>
      <c r="FR33" s="36"/>
    </row>
    <row r="34" spans="1:174" x14ac:dyDescent="0.3">
      <c r="A34" s="652" t="s">
        <v>17</v>
      </c>
      <c r="B34" s="652"/>
      <c r="C34" s="652"/>
      <c r="D34" s="652"/>
      <c r="E34" s="652"/>
      <c r="F34" s="652"/>
      <c r="H34" s="648" t="s">
        <v>28</v>
      </c>
      <c r="I34" s="648"/>
      <c r="J34" s="648"/>
      <c r="K34" s="648"/>
      <c r="L34" s="648"/>
      <c r="M34" s="648"/>
      <c r="O34" s="648" t="s">
        <v>28</v>
      </c>
      <c r="P34" s="648"/>
      <c r="Q34" s="648"/>
      <c r="R34" s="648"/>
      <c r="S34" s="648"/>
      <c r="T34" s="648"/>
      <c r="V34" s="648" t="s">
        <v>28</v>
      </c>
      <c r="W34" s="648"/>
      <c r="X34" s="648"/>
      <c r="Y34" s="648"/>
      <c r="Z34" s="648"/>
      <c r="AA34" s="648"/>
      <c r="AC34" s="648"/>
      <c r="AD34" s="648"/>
      <c r="AE34" s="648"/>
      <c r="AF34" s="648"/>
      <c r="AG34" s="648"/>
      <c r="AH34" s="648"/>
      <c r="AJ34" s="648"/>
      <c r="AK34" s="648"/>
      <c r="AL34" s="648"/>
      <c r="AM34" s="648"/>
      <c r="AN34" s="648"/>
      <c r="AO34" s="648"/>
      <c r="AQ34" s="648" t="s">
        <v>28</v>
      </c>
      <c r="AR34" s="648"/>
      <c r="AS34" s="648"/>
      <c r="AT34" s="648"/>
      <c r="AU34" s="648"/>
      <c r="AV34" s="648"/>
      <c r="AX34" s="648" t="s">
        <v>28</v>
      </c>
      <c r="AY34" s="648"/>
      <c r="AZ34" s="648"/>
      <c r="BA34" s="648"/>
      <c r="BB34" s="648"/>
      <c r="BC34" s="648"/>
      <c r="BE34" s="648" t="s">
        <v>28</v>
      </c>
      <c r="BF34" s="648"/>
      <c r="BG34" s="648"/>
      <c r="BH34" s="648"/>
      <c r="BI34" s="648"/>
      <c r="BJ34" s="648"/>
      <c r="BL34" s="648" t="s">
        <v>28</v>
      </c>
      <c r="BM34" s="648"/>
      <c r="BN34" s="648"/>
      <c r="BO34" s="648"/>
      <c r="BP34" s="648"/>
      <c r="BQ34" s="648"/>
      <c r="BS34" s="648" t="s">
        <v>28</v>
      </c>
      <c r="BT34" s="648"/>
      <c r="BU34" s="648"/>
      <c r="BV34" s="648"/>
      <c r="BW34" s="648"/>
      <c r="BX34" s="648"/>
      <c r="BZ34" s="648" t="s">
        <v>28</v>
      </c>
      <c r="CA34" s="648"/>
      <c r="CB34" s="648"/>
      <c r="CC34" s="648"/>
      <c r="CD34" s="648"/>
      <c r="CE34" s="648"/>
      <c r="CG34" s="648" t="s">
        <v>28</v>
      </c>
      <c r="CH34" s="648"/>
      <c r="CI34" s="648"/>
      <c r="CJ34" s="648"/>
      <c r="CK34" s="648"/>
      <c r="CL34" s="648"/>
      <c r="CN34" s="648" t="s">
        <v>28</v>
      </c>
      <c r="CO34" s="648"/>
      <c r="CP34" s="648"/>
      <c r="CQ34" s="648"/>
      <c r="CR34" s="648"/>
      <c r="CS34" s="648"/>
      <c r="CU34" s="648"/>
      <c r="CV34" s="648"/>
      <c r="CW34" s="648"/>
      <c r="CX34" s="648"/>
      <c r="CY34" s="648"/>
      <c r="CZ34" s="648"/>
      <c r="DB34" s="648" t="s">
        <v>28</v>
      </c>
      <c r="DC34" s="648"/>
      <c r="DD34" s="648"/>
      <c r="DE34" s="648"/>
      <c r="DF34" s="648"/>
      <c r="DG34" s="648"/>
      <c r="DI34" s="648" t="s">
        <v>28</v>
      </c>
      <c r="DJ34" s="648"/>
      <c r="DK34" s="648"/>
      <c r="DL34" s="648"/>
      <c r="DM34" s="648"/>
      <c r="DN34" s="648"/>
      <c r="DP34" s="648" t="s">
        <v>28</v>
      </c>
      <c r="DQ34" s="648"/>
      <c r="DR34" s="648"/>
      <c r="DS34" s="648"/>
      <c r="DT34" s="648"/>
      <c r="DU34" s="648"/>
      <c r="DW34" s="648" t="s">
        <v>28</v>
      </c>
      <c r="DX34" s="648"/>
      <c r="DY34" s="648"/>
      <c r="DZ34" s="648"/>
      <c r="EA34" s="648"/>
      <c r="EB34" s="648"/>
      <c r="ED34" s="648" t="s">
        <v>28</v>
      </c>
      <c r="EE34" s="648"/>
      <c r="EF34" s="648"/>
      <c r="EG34" s="648"/>
      <c r="EH34" s="648"/>
      <c r="EI34" s="648"/>
      <c r="EK34" s="648"/>
      <c r="EL34" s="648"/>
      <c r="EM34" s="648"/>
      <c r="EN34" s="648"/>
      <c r="EO34" s="648"/>
      <c r="EP34" s="648"/>
      <c r="ER34" s="648" t="s">
        <v>28</v>
      </c>
      <c r="ES34" s="648"/>
      <c r="ET34" s="648"/>
      <c r="EU34" s="648"/>
      <c r="EV34" s="648"/>
      <c r="EW34" s="648"/>
      <c r="EY34" s="648"/>
      <c r="EZ34" s="648"/>
      <c r="FA34" s="648"/>
      <c r="FB34" s="648"/>
      <c r="FC34" s="648"/>
      <c r="FD34" s="648"/>
      <c r="FF34" s="648"/>
      <c r="FG34" s="648"/>
      <c r="FH34" s="648"/>
      <c r="FI34" s="648"/>
      <c r="FJ34" s="648"/>
      <c r="FK34" s="648"/>
      <c r="FM34" s="648"/>
      <c r="FN34" s="648"/>
      <c r="FO34" s="648"/>
      <c r="FP34" s="648"/>
      <c r="FQ34" s="648"/>
      <c r="FR34" s="648"/>
    </row>
    <row r="35" spans="1:174" x14ac:dyDescent="0.3">
      <c r="A35" s="11"/>
      <c r="B35" s="1" t="s">
        <v>27</v>
      </c>
      <c r="C35" s="1" t="s">
        <v>3</v>
      </c>
      <c r="D35" s="1" t="s">
        <v>4</v>
      </c>
      <c r="E35" s="1" t="s">
        <v>5</v>
      </c>
      <c r="F35" s="1" t="s">
        <v>6</v>
      </c>
      <c r="H35" s="29" t="s">
        <v>26</v>
      </c>
      <c r="I35" s="29" t="s">
        <v>12</v>
      </c>
      <c r="J35" s="29" t="s">
        <v>13</v>
      </c>
      <c r="K35" s="29" t="s">
        <v>14</v>
      </c>
      <c r="L35" s="29" t="s">
        <v>15</v>
      </c>
      <c r="M35" s="29" t="s">
        <v>16</v>
      </c>
      <c r="O35" s="29" t="s">
        <v>26</v>
      </c>
      <c r="P35" s="29" t="s">
        <v>12</v>
      </c>
      <c r="Q35" s="29" t="s">
        <v>13</v>
      </c>
      <c r="R35" s="29" t="s">
        <v>14</v>
      </c>
      <c r="S35" s="29" t="s">
        <v>15</v>
      </c>
      <c r="T35" s="29" t="s">
        <v>16</v>
      </c>
      <c r="V35" s="160" t="s">
        <v>26</v>
      </c>
      <c r="W35" s="160" t="s">
        <v>12</v>
      </c>
      <c r="X35" s="160" t="s">
        <v>13</v>
      </c>
      <c r="Y35" s="160" t="s">
        <v>14</v>
      </c>
      <c r="Z35" s="160" t="s">
        <v>15</v>
      </c>
      <c r="AA35" s="160" t="s">
        <v>16</v>
      </c>
      <c r="AC35" s="29"/>
      <c r="AD35" s="29"/>
      <c r="AE35" s="29"/>
      <c r="AF35" s="29"/>
      <c r="AG35" s="29"/>
      <c r="AH35" s="29"/>
      <c r="AJ35" s="29"/>
      <c r="AK35" s="29"/>
      <c r="AL35" s="29"/>
      <c r="AM35" s="29"/>
      <c r="AN35" s="29"/>
      <c r="AO35" s="29"/>
      <c r="AQ35" s="29" t="s">
        <v>26</v>
      </c>
      <c r="AR35" s="29" t="s">
        <v>12</v>
      </c>
      <c r="AS35" s="29" t="s">
        <v>13</v>
      </c>
      <c r="AT35" s="29" t="s">
        <v>14</v>
      </c>
      <c r="AU35" s="29" t="s">
        <v>15</v>
      </c>
      <c r="AV35" s="29" t="s">
        <v>16</v>
      </c>
      <c r="AX35" s="29" t="s">
        <v>26</v>
      </c>
      <c r="AY35" s="29" t="s">
        <v>12</v>
      </c>
      <c r="AZ35" s="29" t="s">
        <v>13</v>
      </c>
      <c r="BA35" s="29" t="s">
        <v>14</v>
      </c>
      <c r="BB35" s="29" t="s">
        <v>15</v>
      </c>
      <c r="BC35" s="29" t="s">
        <v>16</v>
      </c>
      <c r="BE35" s="29" t="s">
        <v>26</v>
      </c>
      <c r="BF35" s="29" t="s">
        <v>12</v>
      </c>
      <c r="BG35" s="29" t="s">
        <v>13</v>
      </c>
      <c r="BH35" s="29" t="s">
        <v>14</v>
      </c>
      <c r="BI35" s="29" t="s">
        <v>15</v>
      </c>
      <c r="BJ35" s="29" t="s">
        <v>16</v>
      </c>
      <c r="BL35" s="141" t="s">
        <v>26</v>
      </c>
      <c r="BM35" s="141" t="s">
        <v>12</v>
      </c>
      <c r="BN35" s="141" t="s">
        <v>13</v>
      </c>
      <c r="BO35" s="141" t="s">
        <v>14</v>
      </c>
      <c r="BP35" s="141" t="s">
        <v>15</v>
      </c>
      <c r="BQ35" s="141" t="s">
        <v>16</v>
      </c>
      <c r="BS35" s="224" t="s">
        <v>26</v>
      </c>
      <c r="BT35" s="224" t="s">
        <v>12</v>
      </c>
      <c r="BU35" s="224" t="s">
        <v>13</v>
      </c>
      <c r="BV35" s="224" t="s">
        <v>14</v>
      </c>
      <c r="BW35" s="224" t="s">
        <v>15</v>
      </c>
      <c r="BX35" s="224" t="s">
        <v>16</v>
      </c>
      <c r="BZ35" s="246" t="s">
        <v>26</v>
      </c>
      <c r="CA35" s="246" t="s">
        <v>12</v>
      </c>
      <c r="CB35" s="246" t="s">
        <v>13</v>
      </c>
      <c r="CC35" s="246" t="s">
        <v>14</v>
      </c>
      <c r="CD35" s="246" t="s">
        <v>15</v>
      </c>
      <c r="CE35" s="246" t="s">
        <v>16</v>
      </c>
      <c r="CG35" s="304" t="s">
        <v>26</v>
      </c>
      <c r="CH35" s="304" t="s">
        <v>12</v>
      </c>
      <c r="CI35" s="304" t="s">
        <v>13</v>
      </c>
      <c r="CJ35" s="304" t="s">
        <v>14</v>
      </c>
      <c r="CK35" s="304" t="s">
        <v>15</v>
      </c>
      <c r="CL35" s="304" t="s">
        <v>16</v>
      </c>
      <c r="CN35" s="29" t="s">
        <v>26</v>
      </c>
      <c r="CO35" s="29" t="s">
        <v>12</v>
      </c>
      <c r="CP35" s="29" t="s">
        <v>13</v>
      </c>
      <c r="CQ35" s="29" t="s">
        <v>14</v>
      </c>
      <c r="CR35" s="29" t="s">
        <v>15</v>
      </c>
      <c r="CS35" s="29" t="s">
        <v>16</v>
      </c>
      <c r="CU35" s="29"/>
      <c r="CV35" s="29"/>
      <c r="CW35" s="29"/>
      <c r="CX35" s="29"/>
      <c r="CY35" s="29"/>
      <c r="CZ35" s="29"/>
      <c r="DB35" s="348" t="s">
        <v>26</v>
      </c>
      <c r="DC35" s="348" t="s">
        <v>12</v>
      </c>
      <c r="DD35" s="348" t="s">
        <v>13</v>
      </c>
      <c r="DE35" s="348" t="s">
        <v>14</v>
      </c>
      <c r="DF35" s="348" t="s">
        <v>15</v>
      </c>
      <c r="DG35" s="348" t="s">
        <v>16</v>
      </c>
      <c r="DI35" s="29" t="s">
        <v>26</v>
      </c>
      <c r="DJ35" s="29" t="s">
        <v>12</v>
      </c>
      <c r="DK35" s="29" t="s">
        <v>13</v>
      </c>
      <c r="DL35" s="29" t="s">
        <v>14</v>
      </c>
      <c r="DM35" s="29" t="s">
        <v>15</v>
      </c>
      <c r="DN35" s="29" t="s">
        <v>16</v>
      </c>
      <c r="DP35" s="399" t="s">
        <v>26</v>
      </c>
      <c r="DQ35" s="399" t="s">
        <v>12</v>
      </c>
      <c r="DR35" s="399" t="s">
        <v>13</v>
      </c>
      <c r="DS35" s="399" t="s">
        <v>14</v>
      </c>
      <c r="DT35" s="399" t="s">
        <v>15</v>
      </c>
      <c r="DU35" s="399" t="s">
        <v>16</v>
      </c>
      <c r="DW35" s="415" t="s">
        <v>26</v>
      </c>
      <c r="DX35" s="415" t="s">
        <v>12</v>
      </c>
      <c r="DY35" s="415" t="s">
        <v>13</v>
      </c>
      <c r="DZ35" s="415" t="s">
        <v>14</v>
      </c>
      <c r="EA35" s="415" t="s">
        <v>15</v>
      </c>
      <c r="EB35" s="415" t="s">
        <v>16</v>
      </c>
      <c r="ED35" s="464" t="s">
        <v>26</v>
      </c>
      <c r="EE35" s="464" t="s">
        <v>12</v>
      </c>
      <c r="EF35" s="464" t="s">
        <v>13</v>
      </c>
      <c r="EG35" s="464" t="s">
        <v>14</v>
      </c>
      <c r="EH35" s="464" t="s">
        <v>15</v>
      </c>
      <c r="EI35" s="464" t="s">
        <v>16</v>
      </c>
      <c r="EK35" s="29"/>
      <c r="EL35" s="29"/>
      <c r="EM35" s="29"/>
      <c r="EN35" s="29"/>
      <c r="EO35" s="29"/>
      <c r="EP35" s="29"/>
      <c r="ER35" s="512" t="s">
        <v>26</v>
      </c>
      <c r="ES35" s="512" t="s">
        <v>12</v>
      </c>
      <c r="ET35" s="512" t="s">
        <v>13</v>
      </c>
      <c r="EU35" s="512" t="s">
        <v>14</v>
      </c>
      <c r="EV35" s="512" t="s">
        <v>15</v>
      </c>
      <c r="EW35" s="512" t="s">
        <v>16</v>
      </c>
      <c r="EY35" s="29"/>
      <c r="EZ35" s="29"/>
      <c r="FA35" s="29"/>
      <c r="FB35" s="29"/>
      <c r="FC35" s="29"/>
      <c r="FD35" s="29"/>
      <c r="FF35" s="29"/>
      <c r="FG35" s="29"/>
      <c r="FH35" s="29"/>
      <c r="FI35" s="29"/>
      <c r="FJ35" s="29"/>
      <c r="FK35" s="29"/>
      <c r="FM35" s="29"/>
      <c r="FN35" s="29"/>
      <c r="FO35" s="29"/>
      <c r="FP35" s="29"/>
      <c r="FQ35" s="29"/>
      <c r="FR35" s="29"/>
    </row>
    <row r="36" spans="1:174" ht="15" customHeight="1" x14ac:dyDescent="0.3">
      <c r="A36" s="649" t="s">
        <v>22</v>
      </c>
      <c r="B36" s="2">
        <v>0.5</v>
      </c>
      <c r="C36" s="2">
        <v>-1</v>
      </c>
      <c r="D36" s="2">
        <v>0.5</v>
      </c>
      <c r="E36" s="2"/>
      <c r="F36" s="2"/>
      <c r="H36" s="30">
        <f t="shared" ref="H36:H45" si="22">MEDIAN(O36,V36,AC36,AJ36,AQ36,AX36,BE36,BL36,BS36,BZ36,CG36,CN36,CU36,DB36,DI36,DP36,DW36,ED36,EK36,ER36,EY36,FF36,FM36)</f>
        <v>2</v>
      </c>
      <c r="I36" s="30">
        <f t="shared" ref="I36:I45" si="23">MEDIAN(P36,W36,AD36,AK36,AR36,AY36,BF36,BM36,BT36,CA36,CH36,CO36,CV36,DC36,DJ36,DQ36,DX36,EE36,EL36,ES36,EZ36,FG36,FN36)</f>
        <v>2.25</v>
      </c>
      <c r="J36" s="30">
        <f t="shared" ref="J36:J45" si="24">MEDIAN(Q36,X36,AE36,AL36,AS36,AZ36,BG36,BN36,BU36,CB36,CI36,CP36,CW36,DD36,DK36,DR36,DY36,EF36,EM36,ET36,FA36,FH36,FO36)</f>
        <v>4</v>
      </c>
      <c r="K36" s="30">
        <f t="shared" ref="K36:K45" si="25">MEDIAN(R36,Y36,AF36,AM36,AT36,BA36,BH36,BO36,BV36,CC36,CJ36,CQ36,CX36,DE36,DL36,DS36,DZ36,EG36,EN36,EU36,FB36,FI36,FP36)</f>
        <v>5</v>
      </c>
      <c r="L36" s="30">
        <f t="shared" ref="L36:L45" si="26">MEDIAN(S36,Z36,AG36,AN36,AU36,BB36,BI36,BP36,BW36,CD36,CK36,CR36,CY36,DF36,DM36,DT36,EA36,EH36,EO36,EV36,FC36,FJ36,FQ36)</f>
        <v>7</v>
      </c>
      <c r="M36" s="30">
        <f t="shared" ref="M36:M45" si="27">MEDIAN(T36,AA36,AH36,AO36,AV36,BC36,BJ36,BQ36,BX36,CE36,CL36,CS36,CZ36,DG36,DN36,DU36,EB36,EI36,EP36,EW36,FD36,FK36,FR36)</f>
        <v>9</v>
      </c>
      <c r="O36" s="37">
        <v>3</v>
      </c>
      <c r="P36" s="37">
        <v>4</v>
      </c>
      <c r="Q36" s="37">
        <v>5</v>
      </c>
      <c r="R36" s="37">
        <v>6</v>
      </c>
      <c r="S36" s="37">
        <v>8</v>
      </c>
      <c r="T36" s="37">
        <v>10</v>
      </c>
      <c r="V36" s="596">
        <v>1</v>
      </c>
      <c r="W36" s="596">
        <v>2</v>
      </c>
      <c r="X36" s="596">
        <v>2.5</v>
      </c>
      <c r="Y36" s="596">
        <v>3</v>
      </c>
      <c r="Z36" s="596">
        <v>4</v>
      </c>
      <c r="AA36" s="596">
        <v>5</v>
      </c>
      <c r="AC36" s="37"/>
      <c r="AD36" s="37"/>
      <c r="AE36" s="37"/>
      <c r="AF36" s="37"/>
      <c r="AG36" s="37"/>
      <c r="AH36" s="37"/>
      <c r="AJ36" s="37"/>
      <c r="AK36" s="37"/>
      <c r="AL36" s="37"/>
      <c r="AM36" s="37"/>
      <c r="AN36" s="37"/>
      <c r="AO36" s="37"/>
      <c r="AQ36" s="37">
        <v>4</v>
      </c>
      <c r="AR36" s="37">
        <v>5</v>
      </c>
      <c r="AS36" s="37">
        <v>8</v>
      </c>
      <c r="AT36" s="37">
        <v>12</v>
      </c>
      <c r="AU36" s="37">
        <v>15</v>
      </c>
      <c r="AV36" s="37">
        <v>18</v>
      </c>
      <c r="AX36" s="37">
        <v>0.5</v>
      </c>
      <c r="AY36" s="37">
        <v>0.5</v>
      </c>
      <c r="AZ36" s="37">
        <v>1.25</v>
      </c>
      <c r="BA36" s="37">
        <v>3.75</v>
      </c>
      <c r="BB36" s="37">
        <v>5</v>
      </c>
      <c r="BC36" s="37">
        <v>7.5</v>
      </c>
      <c r="BE36" s="37"/>
      <c r="BF36" s="37"/>
      <c r="BG36" s="37"/>
      <c r="BH36" s="37"/>
      <c r="BI36" s="37"/>
      <c r="BJ36" s="37"/>
      <c r="BL36" s="596">
        <v>2</v>
      </c>
      <c r="BM36" s="596">
        <v>2</v>
      </c>
      <c r="BN36" s="596">
        <v>4</v>
      </c>
      <c r="BO36" s="596">
        <v>4</v>
      </c>
      <c r="BP36" s="596">
        <v>6</v>
      </c>
      <c r="BQ36" s="596">
        <v>8</v>
      </c>
      <c r="BS36" s="225">
        <v>1</v>
      </c>
      <c r="BT36" s="225">
        <v>1</v>
      </c>
      <c r="BU36" s="225">
        <v>1.5</v>
      </c>
      <c r="BV36" s="225">
        <v>2</v>
      </c>
      <c r="BW36" s="225">
        <v>2</v>
      </c>
      <c r="BX36" s="225">
        <v>2.5</v>
      </c>
      <c r="BZ36" s="248">
        <v>2</v>
      </c>
      <c r="CA36" s="248">
        <v>4</v>
      </c>
      <c r="CB36" s="248">
        <v>8</v>
      </c>
      <c r="CC36" s="248">
        <v>16</v>
      </c>
      <c r="CD36" s="248">
        <v>24</v>
      </c>
      <c r="CE36" s="248"/>
      <c r="CG36" s="306">
        <v>1.35</v>
      </c>
      <c r="CH36" s="306">
        <v>1.35</v>
      </c>
      <c r="CI36" s="306">
        <v>1.8</v>
      </c>
      <c r="CJ36" s="306">
        <v>3</v>
      </c>
      <c r="CK36" s="306">
        <v>4.2</v>
      </c>
      <c r="CL36" s="306">
        <v>7.2</v>
      </c>
      <c r="CN36" s="37">
        <v>1.5</v>
      </c>
      <c r="CO36" s="37">
        <v>2</v>
      </c>
      <c r="CP36" s="37">
        <v>3</v>
      </c>
      <c r="CQ36" s="37">
        <v>5</v>
      </c>
      <c r="CR36" s="37">
        <v>10</v>
      </c>
      <c r="CS36" s="37">
        <v>16</v>
      </c>
      <c r="CU36" s="37"/>
      <c r="CV36" s="37"/>
      <c r="CW36" s="37"/>
      <c r="CX36" s="37"/>
      <c r="CY36" s="37"/>
      <c r="CZ36" s="37"/>
      <c r="DB36" s="349">
        <v>0.5</v>
      </c>
      <c r="DC36" s="349">
        <v>1</v>
      </c>
      <c r="DD36" s="349">
        <v>1.5</v>
      </c>
      <c r="DE36" s="349">
        <v>3</v>
      </c>
      <c r="DF36" s="349">
        <v>4</v>
      </c>
      <c r="DG36" s="349">
        <v>5</v>
      </c>
      <c r="DI36" s="37">
        <v>2.25</v>
      </c>
      <c r="DJ36" s="37">
        <v>3.375</v>
      </c>
      <c r="DK36" s="37">
        <v>5</v>
      </c>
      <c r="DL36" s="37">
        <v>8.125</v>
      </c>
      <c r="DM36" s="37">
        <v>14.0625</v>
      </c>
      <c r="DN36" s="37">
        <v>19.6875</v>
      </c>
      <c r="DP36" s="400">
        <f>MAX(DP9,DP12,DP15)</f>
        <v>5</v>
      </c>
      <c r="DQ36" s="400">
        <f>MAX(DQ10,DQ12,DQ16)</f>
        <v>7</v>
      </c>
      <c r="DR36" s="400">
        <f>MAX(DR10,DR12,DR16)</f>
        <v>10</v>
      </c>
      <c r="DS36" s="400">
        <f>MAX(DS10,DS12,DS16)</f>
        <v>18</v>
      </c>
      <c r="DT36" s="400">
        <f>MAX(DT10,DT12,DT16)</f>
        <v>27</v>
      </c>
      <c r="DU36" s="400">
        <f>MAX(DU10,DU12,DU16)</f>
        <v>37</v>
      </c>
      <c r="DW36" s="417">
        <v>2</v>
      </c>
      <c r="DX36" s="417">
        <v>3</v>
      </c>
      <c r="DY36" s="417">
        <v>4</v>
      </c>
      <c r="DZ36" s="417">
        <v>5</v>
      </c>
      <c r="EA36" s="417">
        <v>7</v>
      </c>
      <c r="EB36" s="417">
        <v>10</v>
      </c>
      <c r="ED36" s="597">
        <v>3</v>
      </c>
      <c r="EE36" s="597">
        <v>6</v>
      </c>
      <c r="EF36" s="597">
        <v>12</v>
      </c>
      <c r="EG36" s="597">
        <v>16</v>
      </c>
      <c r="EH36" s="597">
        <v>32</v>
      </c>
      <c r="EI36" s="597">
        <v>50</v>
      </c>
      <c r="EK36" s="37"/>
      <c r="EL36" s="37"/>
      <c r="EM36" s="37"/>
      <c r="EN36" s="37"/>
      <c r="EO36" s="37"/>
      <c r="EP36" s="37"/>
      <c r="ER36" s="514">
        <v>1.75</v>
      </c>
      <c r="ES36" s="514">
        <v>2.25</v>
      </c>
      <c r="ET36" s="514">
        <v>3.25</v>
      </c>
      <c r="EU36" s="514">
        <v>4.25</v>
      </c>
      <c r="EV36" s="514">
        <v>5.25</v>
      </c>
      <c r="EW36" s="514">
        <v>8</v>
      </c>
      <c r="EY36" s="37"/>
      <c r="EZ36" s="37"/>
      <c r="FA36" s="37"/>
      <c r="FB36" s="37"/>
      <c r="FC36" s="37"/>
      <c r="FD36" s="37"/>
      <c r="FF36" s="37"/>
      <c r="FG36" s="37"/>
      <c r="FH36" s="37"/>
      <c r="FI36" s="37"/>
      <c r="FJ36" s="37"/>
      <c r="FK36" s="37"/>
      <c r="FM36" s="37"/>
      <c r="FN36" s="37"/>
      <c r="FO36" s="37"/>
      <c r="FP36" s="37"/>
      <c r="FQ36" s="37"/>
      <c r="FR36" s="37"/>
    </row>
    <row r="37" spans="1:174" ht="15.75" customHeight="1" x14ac:dyDescent="0.3">
      <c r="A37" s="650"/>
      <c r="B37" s="3">
        <v>0.5</v>
      </c>
      <c r="C37" s="3">
        <v>-1</v>
      </c>
      <c r="D37" s="3"/>
      <c r="E37" s="3">
        <v>0.5</v>
      </c>
      <c r="F37" s="3"/>
      <c r="H37" s="31">
        <f t="shared" si="22"/>
        <v>2</v>
      </c>
      <c r="I37" s="31">
        <f t="shared" si="23"/>
        <v>3.375</v>
      </c>
      <c r="J37" s="31">
        <f t="shared" si="24"/>
        <v>5</v>
      </c>
      <c r="K37" s="31">
        <f t="shared" si="25"/>
        <v>7</v>
      </c>
      <c r="L37" s="31">
        <f t="shared" si="26"/>
        <v>10</v>
      </c>
      <c r="M37" s="31">
        <f t="shared" si="27"/>
        <v>14</v>
      </c>
      <c r="O37" s="38">
        <v>4</v>
      </c>
      <c r="P37" s="38">
        <v>6</v>
      </c>
      <c r="Q37" s="38">
        <v>8</v>
      </c>
      <c r="R37" s="38">
        <v>10</v>
      </c>
      <c r="S37" s="38">
        <v>13</v>
      </c>
      <c r="T37" s="38">
        <v>16</v>
      </c>
      <c r="V37" s="596">
        <v>1.5</v>
      </c>
      <c r="W37" s="596">
        <v>2.5</v>
      </c>
      <c r="X37" s="596">
        <v>3.5</v>
      </c>
      <c r="Y37" s="596">
        <v>4</v>
      </c>
      <c r="Z37" s="596">
        <v>5</v>
      </c>
      <c r="AA37" s="596"/>
      <c r="AC37" s="38"/>
      <c r="AD37" s="38"/>
      <c r="AE37" s="38"/>
      <c r="AF37" s="38"/>
      <c r="AG37" s="38"/>
      <c r="AH37" s="38"/>
      <c r="AJ37" s="38"/>
      <c r="AK37" s="38"/>
      <c r="AL37" s="38"/>
      <c r="AM37" s="38"/>
      <c r="AN37" s="38"/>
      <c r="AO37" s="38"/>
      <c r="AQ37" s="38">
        <v>4</v>
      </c>
      <c r="AR37" s="38">
        <v>5</v>
      </c>
      <c r="AS37" s="38">
        <v>8</v>
      </c>
      <c r="AT37" s="38">
        <v>12</v>
      </c>
      <c r="AU37" s="38">
        <v>15</v>
      </c>
      <c r="AV37" s="38">
        <v>18</v>
      </c>
      <c r="AX37" s="38">
        <v>1</v>
      </c>
      <c r="AY37" s="38">
        <v>1.5</v>
      </c>
      <c r="AZ37" s="38">
        <v>2.5</v>
      </c>
      <c r="BA37" s="38">
        <v>3.75</v>
      </c>
      <c r="BB37" s="38">
        <v>5</v>
      </c>
      <c r="BC37" s="38">
        <v>7.5</v>
      </c>
      <c r="BE37" s="38"/>
      <c r="BF37" s="38"/>
      <c r="BG37" s="38"/>
      <c r="BH37" s="38"/>
      <c r="BI37" s="38"/>
      <c r="BJ37" s="38"/>
      <c r="BL37" s="596">
        <v>2</v>
      </c>
      <c r="BM37" s="596">
        <v>2</v>
      </c>
      <c r="BN37" s="596">
        <v>4</v>
      </c>
      <c r="BO37" s="596">
        <v>4</v>
      </c>
      <c r="BP37" s="596">
        <v>6</v>
      </c>
      <c r="BQ37" s="596">
        <v>8</v>
      </c>
      <c r="BS37" s="226">
        <v>2</v>
      </c>
      <c r="BT37" s="226">
        <v>2</v>
      </c>
      <c r="BU37" s="226">
        <v>3</v>
      </c>
      <c r="BV37" s="226">
        <v>4</v>
      </c>
      <c r="BW37" s="226">
        <v>4</v>
      </c>
      <c r="BX37" s="226">
        <v>5</v>
      </c>
      <c r="BZ37" s="249">
        <v>2</v>
      </c>
      <c r="CA37" s="249">
        <v>4</v>
      </c>
      <c r="CB37" s="249">
        <v>8</v>
      </c>
      <c r="CC37" s="249">
        <v>16</v>
      </c>
      <c r="CD37" s="249">
        <v>24</v>
      </c>
      <c r="CE37" s="249"/>
      <c r="CG37" s="307">
        <v>2.25</v>
      </c>
      <c r="CH37" s="307">
        <v>2.25</v>
      </c>
      <c r="CI37" s="307">
        <v>3</v>
      </c>
      <c r="CJ37" s="307">
        <v>4.5</v>
      </c>
      <c r="CK37" s="307">
        <v>6</v>
      </c>
      <c r="CL37" s="307">
        <v>10.8</v>
      </c>
      <c r="CN37" s="38">
        <v>1.5</v>
      </c>
      <c r="CO37" s="38">
        <v>2</v>
      </c>
      <c r="CP37" s="38">
        <v>3</v>
      </c>
      <c r="CQ37" s="38">
        <v>5</v>
      </c>
      <c r="CR37" s="38">
        <v>10</v>
      </c>
      <c r="CS37" s="38">
        <v>16</v>
      </c>
      <c r="CU37" s="38"/>
      <c r="CV37" s="38"/>
      <c r="CW37" s="38"/>
      <c r="CX37" s="38"/>
      <c r="CY37" s="38"/>
      <c r="CZ37" s="38"/>
      <c r="DB37" s="350">
        <v>1</v>
      </c>
      <c r="DC37" s="350">
        <v>2</v>
      </c>
      <c r="DD37" s="350">
        <v>4</v>
      </c>
      <c r="DE37" s="350">
        <v>6</v>
      </c>
      <c r="DF37" s="350">
        <v>7</v>
      </c>
      <c r="DG37" s="350">
        <v>8</v>
      </c>
      <c r="DI37" s="38">
        <v>2.25</v>
      </c>
      <c r="DJ37" s="38">
        <v>3.375</v>
      </c>
      <c r="DK37" s="38">
        <v>5</v>
      </c>
      <c r="DL37" s="38">
        <v>8.125</v>
      </c>
      <c r="DM37" s="38">
        <v>14.0625</v>
      </c>
      <c r="DN37" s="38">
        <v>19.6875</v>
      </c>
      <c r="DP37" s="401">
        <f>MAX(DP10,DP13,DP16)</f>
        <v>5</v>
      </c>
      <c r="DQ37" s="401">
        <f>MAX(DQ10,DQ13,DQ16)</f>
        <v>7</v>
      </c>
      <c r="DR37" s="401">
        <f>MAX(DR10,DR13,DR16)</f>
        <v>10</v>
      </c>
      <c r="DS37" s="401">
        <f>MAX(DS10,DS13,DS16)</f>
        <v>18</v>
      </c>
      <c r="DT37" s="401">
        <f>MAX(DT10,DT13,DT16)</f>
        <v>27</v>
      </c>
      <c r="DU37" s="401">
        <f>MAX(DU10,DU13,DU16)</f>
        <v>37</v>
      </c>
      <c r="DW37" s="418">
        <v>2</v>
      </c>
      <c r="DX37" s="418">
        <v>4</v>
      </c>
      <c r="DY37" s="418">
        <v>5</v>
      </c>
      <c r="DZ37" s="418">
        <v>7</v>
      </c>
      <c r="EA37" s="418">
        <v>9</v>
      </c>
      <c r="EB37" s="418">
        <v>12</v>
      </c>
      <c r="ED37" s="597">
        <v>3</v>
      </c>
      <c r="EE37" s="597">
        <v>6</v>
      </c>
      <c r="EF37" s="597">
        <v>12</v>
      </c>
      <c r="EG37" s="597">
        <v>16</v>
      </c>
      <c r="EH37" s="597">
        <v>32</v>
      </c>
      <c r="EI37" s="597">
        <v>50</v>
      </c>
      <c r="EK37" s="38"/>
      <c r="EL37" s="38"/>
      <c r="EM37" s="38"/>
      <c r="EN37" s="38"/>
      <c r="EO37" s="38"/>
      <c r="EP37" s="38"/>
      <c r="ER37" s="515">
        <v>2.75</v>
      </c>
      <c r="ES37" s="515">
        <v>4</v>
      </c>
      <c r="ET37" s="515">
        <v>6.25</v>
      </c>
      <c r="EU37" s="515">
        <v>8.5</v>
      </c>
      <c r="EV37" s="515">
        <v>10.5</v>
      </c>
      <c r="EW37" s="515">
        <v>14</v>
      </c>
      <c r="EY37" s="38"/>
      <c r="EZ37" s="38"/>
      <c r="FA37" s="38"/>
      <c r="FB37" s="38"/>
      <c r="FC37" s="38"/>
      <c r="FD37" s="38"/>
      <c r="FF37" s="38"/>
      <c r="FG37" s="38"/>
      <c r="FH37" s="38"/>
      <c r="FI37" s="38"/>
      <c r="FJ37" s="38"/>
      <c r="FK37" s="38"/>
      <c r="FM37" s="38"/>
      <c r="FN37" s="38"/>
      <c r="FO37" s="38"/>
      <c r="FP37" s="38"/>
      <c r="FQ37" s="38"/>
      <c r="FR37" s="38"/>
    </row>
    <row r="38" spans="1:174" ht="15.75" customHeight="1" x14ac:dyDescent="0.3">
      <c r="A38" s="650"/>
      <c r="B38" s="2">
        <v>0.5</v>
      </c>
      <c r="C38" s="2"/>
      <c r="D38" s="2">
        <v>-1</v>
      </c>
      <c r="E38" s="2">
        <v>0.5</v>
      </c>
      <c r="F38" s="2"/>
      <c r="H38" s="30">
        <f t="shared" si="22"/>
        <v>2</v>
      </c>
      <c r="I38" s="30">
        <f t="shared" si="23"/>
        <v>3.375</v>
      </c>
      <c r="J38" s="30">
        <f t="shared" si="24"/>
        <v>5</v>
      </c>
      <c r="K38" s="30">
        <f t="shared" si="25"/>
        <v>8</v>
      </c>
      <c r="L38" s="30">
        <f t="shared" si="26"/>
        <v>10.25</v>
      </c>
      <c r="M38" s="30">
        <f t="shared" si="27"/>
        <v>15</v>
      </c>
      <c r="O38" s="37">
        <v>5</v>
      </c>
      <c r="P38" s="37">
        <v>8</v>
      </c>
      <c r="Q38" s="37">
        <v>10</v>
      </c>
      <c r="R38" s="37">
        <v>13</v>
      </c>
      <c r="S38" s="37">
        <v>16</v>
      </c>
      <c r="T38" s="37">
        <v>20</v>
      </c>
      <c r="V38" s="596">
        <v>2</v>
      </c>
      <c r="W38" s="596">
        <v>3</v>
      </c>
      <c r="X38" s="596">
        <v>4</v>
      </c>
      <c r="Y38" s="596">
        <v>5</v>
      </c>
      <c r="Z38" s="596"/>
      <c r="AA38" s="596"/>
      <c r="AC38" s="37"/>
      <c r="AD38" s="37"/>
      <c r="AE38" s="37"/>
      <c r="AF38" s="37"/>
      <c r="AG38" s="37"/>
      <c r="AH38" s="37"/>
      <c r="AJ38" s="37"/>
      <c r="AK38" s="37"/>
      <c r="AL38" s="37"/>
      <c r="AM38" s="37"/>
      <c r="AN38" s="37"/>
      <c r="AO38" s="37"/>
      <c r="AQ38" s="37">
        <v>4</v>
      </c>
      <c r="AR38" s="37">
        <v>5</v>
      </c>
      <c r="AS38" s="37">
        <v>8</v>
      </c>
      <c r="AT38" s="37">
        <v>12</v>
      </c>
      <c r="AU38" s="37">
        <v>15</v>
      </c>
      <c r="AV38" s="37">
        <v>18</v>
      </c>
      <c r="AX38" s="37">
        <v>1</v>
      </c>
      <c r="AY38" s="37">
        <v>1.5</v>
      </c>
      <c r="AZ38" s="37">
        <v>2.5</v>
      </c>
      <c r="BA38" s="37">
        <v>3.75</v>
      </c>
      <c r="BB38" s="37">
        <v>5</v>
      </c>
      <c r="BC38" s="37">
        <v>7.5</v>
      </c>
      <c r="BE38" s="37"/>
      <c r="BF38" s="37"/>
      <c r="BG38" s="37"/>
      <c r="BH38" s="37"/>
      <c r="BI38" s="37"/>
      <c r="BJ38" s="37"/>
      <c r="BL38" s="596">
        <v>2</v>
      </c>
      <c r="BM38" s="596">
        <v>2</v>
      </c>
      <c r="BN38" s="596">
        <v>4</v>
      </c>
      <c r="BO38" s="596">
        <v>4</v>
      </c>
      <c r="BP38" s="596">
        <v>6</v>
      </c>
      <c r="BQ38" s="596">
        <v>8</v>
      </c>
      <c r="BS38" s="225">
        <v>2</v>
      </c>
      <c r="BT38" s="225">
        <v>2</v>
      </c>
      <c r="BU38" s="225">
        <v>3</v>
      </c>
      <c r="BV38" s="225">
        <v>4</v>
      </c>
      <c r="BW38" s="225">
        <v>4</v>
      </c>
      <c r="BX38" s="225">
        <v>5</v>
      </c>
      <c r="BZ38" s="248">
        <v>2</v>
      </c>
      <c r="CA38" s="248">
        <v>4</v>
      </c>
      <c r="CB38" s="248">
        <v>8</v>
      </c>
      <c r="CC38" s="248">
        <v>16</v>
      </c>
      <c r="CD38" s="248">
        <v>24</v>
      </c>
      <c r="CE38" s="248"/>
      <c r="CG38" s="306">
        <v>1.8</v>
      </c>
      <c r="CH38" s="306">
        <v>1.8</v>
      </c>
      <c r="CI38" s="306">
        <v>2.4</v>
      </c>
      <c r="CJ38" s="306">
        <v>3.6</v>
      </c>
      <c r="CK38" s="306">
        <v>4.8</v>
      </c>
      <c r="CL38" s="306">
        <v>8.4</v>
      </c>
      <c r="CN38" s="37">
        <v>1.5</v>
      </c>
      <c r="CO38" s="37">
        <v>2</v>
      </c>
      <c r="CP38" s="37">
        <v>3</v>
      </c>
      <c r="CQ38" s="37">
        <v>5</v>
      </c>
      <c r="CR38" s="37">
        <v>10</v>
      </c>
      <c r="CS38" s="37">
        <v>16</v>
      </c>
      <c r="CU38" s="37"/>
      <c r="CV38" s="37"/>
      <c r="CW38" s="37"/>
      <c r="CX38" s="37"/>
      <c r="CY38" s="37"/>
      <c r="CZ38" s="37"/>
      <c r="DB38" s="349">
        <v>1</v>
      </c>
      <c r="DC38" s="349">
        <v>2</v>
      </c>
      <c r="DD38" s="349">
        <v>4</v>
      </c>
      <c r="DE38" s="349">
        <v>6</v>
      </c>
      <c r="DF38" s="349">
        <v>7</v>
      </c>
      <c r="DG38" s="349">
        <v>8</v>
      </c>
      <c r="DI38" s="37">
        <v>2.25</v>
      </c>
      <c r="DJ38" s="37">
        <v>3.375</v>
      </c>
      <c r="DK38" s="37">
        <v>5</v>
      </c>
      <c r="DL38" s="37">
        <v>8.125</v>
      </c>
      <c r="DM38" s="37">
        <v>14.0625</v>
      </c>
      <c r="DN38" s="37">
        <v>20.625</v>
      </c>
      <c r="DP38" s="400">
        <f t="shared" ref="DP38:DU38" si="28">MAX(DP10,DP13,DP17)</f>
        <v>5</v>
      </c>
      <c r="DQ38" s="400">
        <f t="shared" si="28"/>
        <v>7</v>
      </c>
      <c r="DR38" s="400">
        <f t="shared" si="28"/>
        <v>10</v>
      </c>
      <c r="DS38" s="400">
        <f t="shared" si="28"/>
        <v>18</v>
      </c>
      <c r="DT38" s="400">
        <f t="shared" si="28"/>
        <v>27</v>
      </c>
      <c r="DU38" s="400">
        <f t="shared" si="28"/>
        <v>37</v>
      </c>
      <c r="DW38" s="417">
        <v>3</v>
      </c>
      <c r="DX38" s="417">
        <v>4</v>
      </c>
      <c r="DY38" s="417">
        <v>6</v>
      </c>
      <c r="DZ38" s="417">
        <v>8</v>
      </c>
      <c r="EA38" s="417">
        <v>10</v>
      </c>
      <c r="EB38" s="417">
        <v>15</v>
      </c>
      <c r="ED38" s="597">
        <v>3</v>
      </c>
      <c r="EE38" s="597">
        <v>6</v>
      </c>
      <c r="EF38" s="597">
        <v>12</v>
      </c>
      <c r="EG38" s="597">
        <v>16</v>
      </c>
      <c r="EH38" s="597">
        <v>32</v>
      </c>
      <c r="EI38" s="597">
        <v>50</v>
      </c>
      <c r="EK38" s="37"/>
      <c r="EL38" s="37"/>
      <c r="EM38" s="37"/>
      <c r="EN38" s="37"/>
      <c r="EO38" s="37"/>
      <c r="EP38" s="37"/>
      <c r="ER38" s="514">
        <v>2.75</v>
      </c>
      <c r="ES38" s="514">
        <v>4</v>
      </c>
      <c r="ET38" s="514">
        <v>6.25</v>
      </c>
      <c r="EU38" s="514">
        <v>8.5</v>
      </c>
      <c r="EV38" s="514">
        <v>10.5</v>
      </c>
      <c r="EW38" s="514">
        <v>14</v>
      </c>
      <c r="EY38" s="37"/>
      <c r="EZ38" s="37"/>
      <c r="FA38" s="37"/>
      <c r="FB38" s="37"/>
      <c r="FC38" s="37"/>
      <c r="FD38" s="37"/>
      <c r="FF38" s="37"/>
      <c r="FG38" s="37"/>
      <c r="FH38" s="37"/>
      <c r="FI38" s="37"/>
      <c r="FJ38" s="37"/>
      <c r="FK38" s="37"/>
      <c r="FM38" s="37"/>
      <c r="FN38" s="37"/>
      <c r="FO38" s="37"/>
      <c r="FP38" s="37"/>
      <c r="FQ38" s="37"/>
      <c r="FR38" s="37"/>
    </row>
    <row r="39" spans="1:174" ht="15.75" customHeight="1" x14ac:dyDescent="0.3">
      <c r="A39" s="650"/>
      <c r="B39" s="3">
        <v>0.5</v>
      </c>
      <c r="C39" s="3">
        <v>-1</v>
      </c>
      <c r="D39" s="3"/>
      <c r="E39" s="3"/>
      <c r="F39" s="3">
        <v>0.5</v>
      </c>
      <c r="H39" s="31">
        <f t="shared" si="22"/>
        <v>2.75</v>
      </c>
      <c r="I39" s="31">
        <f t="shared" si="23"/>
        <v>4</v>
      </c>
      <c r="J39" s="31">
        <f t="shared" si="24"/>
        <v>6.25</v>
      </c>
      <c r="K39" s="31">
        <f t="shared" si="25"/>
        <v>8.5</v>
      </c>
      <c r="L39" s="31">
        <f t="shared" si="26"/>
        <v>13.5</v>
      </c>
      <c r="M39" s="31">
        <f t="shared" si="27"/>
        <v>18</v>
      </c>
      <c r="O39" s="38">
        <v>5</v>
      </c>
      <c r="P39" s="38">
        <v>8</v>
      </c>
      <c r="Q39" s="38">
        <v>10</v>
      </c>
      <c r="R39" s="38">
        <v>13</v>
      </c>
      <c r="S39" s="38">
        <v>16</v>
      </c>
      <c r="T39" s="38">
        <v>20</v>
      </c>
      <c r="V39" s="596">
        <v>2</v>
      </c>
      <c r="W39" s="596">
        <v>4</v>
      </c>
      <c r="X39" s="596">
        <v>5</v>
      </c>
      <c r="Y39" s="596">
        <v>7</v>
      </c>
      <c r="Z39" s="596"/>
      <c r="AA39" s="596"/>
      <c r="AC39" s="38"/>
      <c r="AD39" s="38"/>
      <c r="AE39" s="38"/>
      <c r="AF39" s="38"/>
      <c r="AG39" s="38"/>
      <c r="AH39" s="38"/>
      <c r="AJ39" s="38"/>
      <c r="AK39" s="38"/>
      <c r="AL39" s="38"/>
      <c r="AM39" s="38"/>
      <c r="AN39" s="38"/>
      <c r="AO39" s="38"/>
      <c r="AQ39" s="38">
        <v>6</v>
      </c>
      <c r="AR39" s="38">
        <v>8</v>
      </c>
      <c r="AS39" s="38">
        <v>10</v>
      </c>
      <c r="AT39" s="38">
        <v>15</v>
      </c>
      <c r="AU39" s="38">
        <v>20</v>
      </c>
      <c r="AV39" s="38">
        <v>30</v>
      </c>
      <c r="AX39" s="38">
        <v>1</v>
      </c>
      <c r="AY39" s="38">
        <v>1.5</v>
      </c>
      <c r="AZ39" s="38">
        <v>2.5</v>
      </c>
      <c r="BA39" s="38">
        <v>3.75</v>
      </c>
      <c r="BB39" s="38">
        <v>5</v>
      </c>
      <c r="BC39" s="38">
        <v>9</v>
      </c>
      <c r="BE39" s="38"/>
      <c r="BF39" s="38"/>
      <c r="BG39" s="38"/>
      <c r="BH39" s="38"/>
      <c r="BI39" s="38"/>
      <c r="BJ39" s="38"/>
      <c r="BL39" s="596">
        <v>2</v>
      </c>
      <c r="BM39" s="596">
        <v>2</v>
      </c>
      <c r="BN39" s="596">
        <v>4</v>
      </c>
      <c r="BO39" s="596">
        <v>4</v>
      </c>
      <c r="BP39" s="596">
        <v>6</v>
      </c>
      <c r="BQ39" s="596">
        <v>8</v>
      </c>
      <c r="BS39" s="226">
        <v>2</v>
      </c>
      <c r="BT39" s="226">
        <v>3</v>
      </c>
      <c r="BU39" s="226">
        <v>4</v>
      </c>
      <c r="BV39" s="226">
        <v>5</v>
      </c>
      <c r="BW39" s="226">
        <v>8</v>
      </c>
      <c r="BX39" s="226">
        <v>10</v>
      </c>
      <c r="BZ39" s="249">
        <v>3</v>
      </c>
      <c r="CA39" s="249">
        <v>6</v>
      </c>
      <c r="CB39" s="249">
        <v>12</v>
      </c>
      <c r="CC39" s="249">
        <v>24</v>
      </c>
      <c r="CD39" s="249">
        <v>36</v>
      </c>
      <c r="CE39" s="249"/>
      <c r="CG39" s="307">
        <v>2.7</v>
      </c>
      <c r="CH39" s="307">
        <v>2.7</v>
      </c>
      <c r="CI39" s="307">
        <v>3.6</v>
      </c>
      <c r="CJ39" s="307">
        <v>8.4</v>
      </c>
      <c r="CK39" s="307">
        <v>12</v>
      </c>
      <c r="CL39" s="307">
        <v>18</v>
      </c>
      <c r="CN39" s="38">
        <v>1.5</v>
      </c>
      <c r="CO39" s="38">
        <v>2</v>
      </c>
      <c r="CP39" s="38">
        <v>3</v>
      </c>
      <c r="CQ39" s="38">
        <v>5</v>
      </c>
      <c r="CR39" s="38">
        <v>10</v>
      </c>
      <c r="CS39" s="38">
        <v>16</v>
      </c>
      <c r="CU39" s="38"/>
      <c r="CV39" s="38"/>
      <c r="CW39" s="38"/>
      <c r="CX39" s="38"/>
      <c r="CY39" s="38"/>
      <c r="CZ39" s="38"/>
      <c r="DB39" s="350">
        <v>2</v>
      </c>
      <c r="DC39" s="350">
        <v>3</v>
      </c>
      <c r="DD39" s="350">
        <v>5</v>
      </c>
      <c r="DE39" s="350">
        <v>7</v>
      </c>
      <c r="DF39" s="350">
        <v>9</v>
      </c>
      <c r="DG39" s="350">
        <v>10</v>
      </c>
      <c r="DI39" s="38">
        <v>2.8125</v>
      </c>
      <c r="DJ39" s="38">
        <v>4.875</v>
      </c>
      <c r="DK39" s="38">
        <v>8</v>
      </c>
      <c r="DL39" s="38">
        <v>11.875</v>
      </c>
      <c r="DM39" s="38">
        <v>17.1875</v>
      </c>
      <c r="DN39" s="38">
        <v>30</v>
      </c>
      <c r="DP39" s="401">
        <f t="shared" ref="DP39:DU39" si="29">MAX(DP10,DP14,DP16)</f>
        <v>8</v>
      </c>
      <c r="DQ39" s="401">
        <f t="shared" si="29"/>
        <v>10</v>
      </c>
      <c r="DR39" s="401">
        <f t="shared" si="29"/>
        <v>12</v>
      </c>
      <c r="DS39" s="401">
        <f t="shared" si="29"/>
        <v>20</v>
      </c>
      <c r="DT39" s="401">
        <f t="shared" si="29"/>
        <v>30</v>
      </c>
      <c r="DU39" s="401">
        <f t="shared" si="29"/>
        <v>40</v>
      </c>
      <c r="DW39" s="418">
        <v>3</v>
      </c>
      <c r="DX39" s="418">
        <v>4</v>
      </c>
      <c r="DY39" s="418">
        <v>8</v>
      </c>
      <c r="DZ39" s="418">
        <v>12</v>
      </c>
      <c r="EA39" s="418">
        <v>15</v>
      </c>
      <c r="EB39" s="418">
        <v>25</v>
      </c>
      <c r="ED39" s="597">
        <v>6</v>
      </c>
      <c r="EE39" s="597">
        <v>12</v>
      </c>
      <c r="EF39" s="597">
        <v>24</v>
      </c>
      <c r="EG39" s="597">
        <v>32</v>
      </c>
      <c r="EH39" s="597">
        <v>64</v>
      </c>
      <c r="EI39" s="597">
        <v>100</v>
      </c>
      <c r="EK39" s="38"/>
      <c r="EL39" s="38"/>
      <c r="EM39" s="38"/>
      <c r="EN39" s="38"/>
      <c r="EO39" s="38"/>
      <c r="EP39" s="38"/>
      <c r="ER39" s="515">
        <v>2.75</v>
      </c>
      <c r="ES39" s="515">
        <v>4</v>
      </c>
      <c r="ET39" s="515">
        <v>6.25</v>
      </c>
      <c r="EU39" s="515">
        <v>8.5</v>
      </c>
      <c r="EV39" s="515">
        <v>10.5</v>
      </c>
      <c r="EW39" s="515">
        <v>14</v>
      </c>
      <c r="EY39" s="38"/>
      <c r="EZ39" s="38"/>
      <c r="FA39" s="38"/>
      <c r="FB39" s="38"/>
      <c r="FC39" s="38"/>
      <c r="FD39" s="38"/>
      <c r="FF39" s="38"/>
      <c r="FG39" s="38"/>
      <c r="FH39" s="38"/>
      <c r="FI39" s="38"/>
      <c r="FJ39" s="38"/>
      <c r="FK39" s="38"/>
      <c r="FM39" s="38"/>
      <c r="FN39" s="38"/>
      <c r="FO39" s="38"/>
      <c r="FP39" s="38"/>
      <c r="FQ39" s="38"/>
      <c r="FR39" s="38"/>
    </row>
    <row r="40" spans="1:174" ht="15.75" customHeight="1" x14ac:dyDescent="0.3">
      <c r="A40" s="650"/>
      <c r="B40" s="2">
        <v>0.5</v>
      </c>
      <c r="C40" s="2"/>
      <c r="D40" s="2">
        <v>-1</v>
      </c>
      <c r="E40" s="2"/>
      <c r="F40" s="2">
        <v>0.5</v>
      </c>
      <c r="H40" s="30">
        <f t="shared" si="22"/>
        <v>2.8125</v>
      </c>
      <c r="I40" s="30">
        <f t="shared" si="23"/>
        <v>4</v>
      </c>
      <c r="J40" s="30">
        <f t="shared" si="24"/>
        <v>6.25</v>
      </c>
      <c r="K40" s="30">
        <f t="shared" si="25"/>
        <v>10</v>
      </c>
      <c r="L40" s="30">
        <f t="shared" si="26"/>
        <v>15.5</v>
      </c>
      <c r="M40" s="30">
        <f t="shared" si="27"/>
        <v>20</v>
      </c>
      <c r="O40" s="118">
        <v>5</v>
      </c>
      <c r="P40" s="118">
        <v>8</v>
      </c>
      <c r="Q40" s="118">
        <v>10</v>
      </c>
      <c r="R40" s="37">
        <v>13</v>
      </c>
      <c r="S40" s="37">
        <v>16</v>
      </c>
      <c r="T40" s="37">
        <v>20</v>
      </c>
      <c r="V40" s="596">
        <v>2</v>
      </c>
      <c r="W40" s="596">
        <v>4</v>
      </c>
      <c r="X40" s="596">
        <v>5</v>
      </c>
      <c r="Y40" s="596">
        <v>7</v>
      </c>
      <c r="Z40" s="596"/>
      <c r="AA40" s="596"/>
      <c r="AC40" s="37"/>
      <c r="AD40" s="37"/>
      <c r="AE40" s="37"/>
      <c r="AF40" s="37"/>
      <c r="AG40" s="37"/>
      <c r="AH40" s="37"/>
      <c r="AJ40" s="37"/>
      <c r="AK40" s="37"/>
      <c r="AL40" s="37"/>
      <c r="AM40" s="37"/>
      <c r="AN40" s="37"/>
      <c r="AO40" s="37"/>
      <c r="AQ40" s="37">
        <v>6</v>
      </c>
      <c r="AR40" s="37">
        <v>8</v>
      </c>
      <c r="AS40" s="37">
        <v>10</v>
      </c>
      <c r="AT40" s="37">
        <v>15</v>
      </c>
      <c r="AU40" s="37">
        <v>20</v>
      </c>
      <c r="AV40" s="37">
        <v>30</v>
      </c>
      <c r="AX40" s="37">
        <v>1</v>
      </c>
      <c r="AY40" s="37">
        <v>1.5</v>
      </c>
      <c r="AZ40" s="37">
        <v>2.5</v>
      </c>
      <c r="BA40" s="37">
        <v>3.75</v>
      </c>
      <c r="BB40" s="37">
        <v>5</v>
      </c>
      <c r="BC40" s="37">
        <v>9</v>
      </c>
      <c r="BE40" s="37"/>
      <c r="BF40" s="37"/>
      <c r="BG40" s="37"/>
      <c r="BH40" s="37"/>
      <c r="BI40" s="37"/>
      <c r="BJ40" s="37"/>
      <c r="BL40" s="596">
        <v>2</v>
      </c>
      <c r="BM40" s="596">
        <v>2</v>
      </c>
      <c r="BN40" s="596">
        <v>4</v>
      </c>
      <c r="BO40" s="596">
        <v>4</v>
      </c>
      <c r="BP40" s="596">
        <v>6</v>
      </c>
      <c r="BQ40" s="596">
        <v>8</v>
      </c>
      <c r="BS40" s="225">
        <v>2</v>
      </c>
      <c r="BT40" s="225">
        <v>3</v>
      </c>
      <c r="BU40" s="225">
        <v>4</v>
      </c>
      <c r="BV40" s="225">
        <v>5</v>
      </c>
      <c r="BW40" s="225">
        <v>8</v>
      </c>
      <c r="BX40" s="225">
        <v>10</v>
      </c>
      <c r="BZ40" s="248">
        <v>3</v>
      </c>
      <c r="CA40" s="248">
        <v>6</v>
      </c>
      <c r="CB40" s="248">
        <v>12</v>
      </c>
      <c r="CC40" s="248">
        <v>24</v>
      </c>
      <c r="CD40" s="248">
        <v>36</v>
      </c>
      <c r="CE40" s="248"/>
      <c r="CG40" s="306">
        <v>2.7</v>
      </c>
      <c r="CH40" s="306">
        <v>2.7</v>
      </c>
      <c r="CI40" s="306">
        <v>3.6</v>
      </c>
      <c r="CJ40" s="306">
        <v>5.4</v>
      </c>
      <c r="CK40" s="306">
        <v>8.4</v>
      </c>
      <c r="CL40" s="306">
        <v>14.4</v>
      </c>
      <c r="CN40" s="37">
        <v>3.5</v>
      </c>
      <c r="CO40" s="37">
        <v>5</v>
      </c>
      <c r="CP40" s="37">
        <v>6</v>
      </c>
      <c r="CQ40" s="37">
        <v>10</v>
      </c>
      <c r="CR40" s="37">
        <v>16</v>
      </c>
      <c r="CS40" s="37">
        <v>25</v>
      </c>
      <c r="CU40" s="37"/>
      <c r="CV40" s="37"/>
      <c r="CW40" s="37"/>
      <c r="CX40" s="37"/>
      <c r="CY40" s="37"/>
      <c r="CZ40" s="37"/>
      <c r="DB40" s="349">
        <v>2</v>
      </c>
      <c r="DC40" s="349">
        <v>3</v>
      </c>
      <c r="DD40" s="349">
        <v>5</v>
      </c>
      <c r="DE40" s="349">
        <v>7</v>
      </c>
      <c r="DF40" s="349">
        <v>9</v>
      </c>
      <c r="DG40" s="349">
        <v>10</v>
      </c>
      <c r="DI40" s="37">
        <v>2.8125</v>
      </c>
      <c r="DJ40" s="37">
        <v>4.875</v>
      </c>
      <c r="DK40" s="37">
        <v>8</v>
      </c>
      <c r="DL40" s="37">
        <v>11.875</v>
      </c>
      <c r="DM40" s="37">
        <v>17.1875</v>
      </c>
      <c r="DN40" s="37">
        <v>30</v>
      </c>
      <c r="DP40" s="400">
        <f t="shared" ref="DP40:DU40" si="30">MAX(DP10,DP14,DP17)</f>
        <v>8</v>
      </c>
      <c r="DQ40" s="400">
        <f t="shared" si="30"/>
        <v>10</v>
      </c>
      <c r="DR40" s="400">
        <f t="shared" si="30"/>
        <v>12</v>
      </c>
      <c r="DS40" s="400">
        <f t="shared" si="30"/>
        <v>20</v>
      </c>
      <c r="DT40" s="400">
        <f t="shared" si="30"/>
        <v>30</v>
      </c>
      <c r="DU40" s="400">
        <f t="shared" si="30"/>
        <v>40</v>
      </c>
      <c r="DW40" s="417">
        <v>3</v>
      </c>
      <c r="DX40" s="417">
        <v>4</v>
      </c>
      <c r="DY40" s="417">
        <v>8</v>
      </c>
      <c r="DZ40" s="417">
        <v>12</v>
      </c>
      <c r="EA40" s="417">
        <v>15</v>
      </c>
      <c r="EB40" s="417">
        <v>25</v>
      </c>
      <c r="ED40" s="597">
        <v>6</v>
      </c>
      <c r="EE40" s="597">
        <v>12</v>
      </c>
      <c r="EF40" s="597">
        <v>24</v>
      </c>
      <c r="EG40" s="597">
        <v>32</v>
      </c>
      <c r="EH40" s="597">
        <v>64</v>
      </c>
      <c r="EI40" s="597">
        <v>100</v>
      </c>
      <c r="EK40" s="37"/>
      <c r="EL40" s="37"/>
      <c r="EM40" s="37"/>
      <c r="EN40" s="37"/>
      <c r="EO40" s="37"/>
      <c r="EP40" s="37"/>
      <c r="ER40" s="514">
        <v>2.75</v>
      </c>
      <c r="ES40" s="514">
        <v>4</v>
      </c>
      <c r="ET40" s="514">
        <v>6.25</v>
      </c>
      <c r="EU40" s="514">
        <v>8.5</v>
      </c>
      <c r="EV40" s="514">
        <v>10.5</v>
      </c>
      <c r="EW40" s="514">
        <v>14</v>
      </c>
      <c r="EY40" s="37"/>
      <c r="EZ40" s="37"/>
      <c r="FA40" s="37"/>
      <c r="FB40" s="37"/>
      <c r="FC40" s="37"/>
      <c r="FD40" s="37"/>
      <c r="FF40" s="37"/>
      <c r="FG40" s="37"/>
      <c r="FH40" s="37"/>
      <c r="FI40" s="37"/>
      <c r="FJ40" s="37"/>
      <c r="FK40" s="37"/>
      <c r="FM40" s="37"/>
      <c r="FN40" s="37"/>
      <c r="FO40" s="37"/>
      <c r="FP40" s="37"/>
      <c r="FQ40" s="37"/>
      <c r="FR40" s="37"/>
    </row>
    <row r="41" spans="1:174" ht="15.75" customHeight="1" x14ac:dyDescent="0.3">
      <c r="A41" s="650"/>
      <c r="B41" s="3">
        <v>0.5</v>
      </c>
      <c r="C41" s="3"/>
      <c r="D41" s="3"/>
      <c r="E41" s="3">
        <v>-1</v>
      </c>
      <c r="F41" s="3">
        <v>0.5</v>
      </c>
      <c r="H41" s="31">
        <f t="shared" si="22"/>
        <v>2.78125</v>
      </c>
      <c r="I41" s="31">
        <f t="shared" si="23"/>
        <v>4</v>
      </c>
      <c r="J41" s="31">
        <f t="shared" si="24"/>
        <v>7.125</v>
      </c>
      <c r="K41" s="31">
        <f t="shared" si="25"/>
        <v>10.1875</v>
      </c>
      <c r="L41" s="31">
        <f t="shared" si="26"/>
        <v>12.75</v>
      </c>
      <c r="M41" s="31">
        <f t="shared" si="27"/>
        <v>16</v>
      </c>
      <c r="O41" s="38">
        <v>5</v>
      </c>
      <c r="P41" s="38">
        <v>8</v>
      </c>
      <c r="Q41" s="38">
        <v>10</v>
      </c>
      <c r="R41" s="38">
        <v>13</v>
      </c>
      <c r="S41" s="38">
        <v>16</v>
      </c>
      <c r="T41" s="38">
        <v>20</v>
      </c>
      <c r="V41" s="596"/>
      <c r="W41" s="596"/>
      <c r="X41" s="596"/>
      <c r="Y41" s="596"/>
      <c r="Z41" s="596"/>
      <c r="AA41" s="596"/>
      <c r="AC41" s="38"/>
      <c r="AD41" s="38"/>
      <c r="AE41" s="38"/>
      <c r="AF41" s="38"/>
      <c r="AG41" s="38"/>
      <c r="AH41" s="38"/>
      <c r="AJ41" s="38"/>
      <c r="AK41" s="38"/>
      <c r="AL41" s="38"/>
      <c r="AM41" s="38"/>
      <c r="AN41" s="38"/>
      <c r="AO41" s="38"/>
      <c r="AQ41" s="38">
        <v>6</v>
      </c>
      <c r="AR41" s="38">
        <v>8</v>
      </c>
      <c r="AS41" s="38">
        <v>10</v>
      </c>
      <c r="AT41" s="38">
        <v>15</v>
      </c>
      <c r="AU41" s="38">
        <v>20</v>
      </c>
      <c r="AV41" s="38">
        <v>30</v>
      </c>
      <c r="AX41" s="38">
        <v>1</v>
      </c>
      <c r="AY41" s="38">
        <v>1.5</v>
      </c>
      <c r="AZ41" s="38">
        <v>2.5</v>
      </c>
      <c r="BA41" s="38">
        <v>3.75</v>
      </c>
      <c r="BB41" s="38">
        <v>5</v>
      </c>
      <c r="BC41" s="38">
        <v>9</v>
      </c>
      <c r="BE41" s="38"/>
      <c r="BF41" s="38"/>
      <c r="BG41" s="38"/>
      <c r="BH41" s="38"/>
      <c r="BI41" s="38"/>
      <c r="BJ41" s="38"/>
      <c r="BL41" s="596">
        <v>2</v>
      </c>
      <c r="BM41" s="596">
        <v>2</v>
      </c>
      <c r="BN41" s="596">
        <v>4</v>
      </c>
      <c r="BO41" s="596">
        <v>4</v>
      </c>
      <c r="BP41" s="596">
        <v>6</v>
      </c>
      <c r="BQ41" s="596">
        <v>8</v>
      </c>
      <c r="BS41" s="226">
        <v>2</v>
      </c>
      <c r="BT41" s="226">
        <v>3</v>
      </c>
      <c r="BU41" s="226">
        <v>4</v>
      </c>
      <c r="BV41" s="226">
        <v>5</v>
      </c>
      <c r="BW41" s="226">
        <v>8</v>
      </c>
      <c r="BX41" s="226">
        <v>10</v>
      </c>
      <c r="BZ41" s="249">
        <v>3</v>
      </c>
      <c r="CA41" s="249">
        <v>6</v>
      </c>
      <c r="CB41" s="249">
        <v>12</v>
      </c>
      <c r="CC41" s="249">
        <v>24</v>
      </c>
      <c r="CD41" s="249">
        <v>36</v>
      </c>
      <c r="CE41" s="249"/>
      <c r="CG41" s="307">
        <v>2.7</v>
      </c>
      <c r="CH41" s="307">
        <v>2.7</v>
      </c>
      <c r="CI41" s="307">
        <v>3.6</v>
      </c>
      <c r="CJ41" s="307">
        <v>5.4</v>
      </c>
      <c r="CK41" s="307">
        <v>8.4</v>
      </c>
      <c r="CL41" s="307">
        <v>14.4</v>
      </c>
      <c r="CN41" s="38">
        <v>1.5</v>
      </c>
      <c r="CO41" s="38">
        <v>2</v>
      </c>
      <c r="CP41" s="38">
        <v>3</v>
      </c>
      <c r="CQ41" s="38">
        <v>5</v>
      </c>
      <c r="CR41" s="38">
        <v>10</v>
      </c>
      <c r="CS41" s="38">
        <v>16</v>
      </c>
      <c r="CU41" s="38"/>
      <c r="CV41" s="38"/>
      <c r="CW41" s="38"/>
      <c r="CX41" s="38"/>
      <c r="CY41" s="38"/>
      <c r="CZ41" s="38"/>
      <c r="DB41" s="350">
        <v>2</v>
      </c>
      <c r="DC41" s="350">
        <v>3</v>
      </c>
      <c r="DD41" s="350">
        <v>5</v>
      </c>
      <c r="DE41" s="350">
        <v>7</v>
      </c>
      <c r="DF41" s="350">
        <v>9</v>
      </c>
      <c r="DG41" s="350">
        <v>10</v>
      </c>
      <c r="DI41" s="38">
        <v>2.8125</v>
      </c>
      <c r="DJ41" s="38">
        <v>4.875</v>
      </c>
      <c r="DK41" s="38">
        <v>8</v>
      </c>
      <c r="DL41" s="38">
        <v>11.875</v>
      </c>
      <c r="DM41" s="38">
        <v>17.1875</v>
      </c>
      <c r="DN41" s="38">
        <v>30</v>
      </c>
      <c r="DP41" s="401">
        <f t="shared" ref="DP41:DU41" si="31">MAX(DP10,DP14,DP18)</f>
        <v>8</v>
      </c>
      <c r="DQ41" s="401">
        <f t="shared" si="31"/>
        <v>10</v>
      </c>
      <c r="DR41" s="401">
        <f t="shared" si="31"/>
        <v>12</v>
      </c>
      <c r="DS41" s="401">
        <f t="shared" si="31"/>
        <v>20</v>
      </c>
      <c r="DT41" s="401">
        <f t="shared" si="31"/>
        <v>30</v>
      </c>
      <c r="DU41" s="401">
        <f t="shared" si="31"/>
        <v>40</v>
      </c>
      <c r="DW41" s="418">
        <v>3</v>
      </c>
      <c r="DX41" s="418">
        <v>4</v>
      </c>
      <c r="DY41" s="418">
        <v>8</v>
      </c>
      <c r="DZ41" s="418">
        <v>12</v>
      </c>
      <c r="EA41" s="418">
        <v>15</v>
      </c>
      <c r="EB41" s="418">
        <v>25</v>
      </c>
      <c r="ED41" s="597">
        <v>6</v>
      </c>
      <c r="EE41" s="597">
        <v>12</v>
      </c>
      <c r="EF41" s="597">
        <v>24</v>
      </c>
      <c r="EG41" s="597">
        <v>32</v>
      </c>
      <c r="EH41" s="597">
        <v>64</v>
      </c>
      <c r="EI41" s="597">
        <v>100</v>
      </c>
      <c r="EK41" s="38"/>
      <c r="EL41" s="38"/>
      <c r="EM41" s="38"/>
      <c r="EN41" s="38"/>
      <c r="EO41" s="38"/>
      <c r="EP41" s="38"/>
      <c r="ER41" s="515">
        <v>2.75</v>
      </c>
      <c r="ES41" s="515">
        <v>4</v>
      </c>
      <c r="ET41" s="515">
        <v>6.25</v>
      </c>
      <c r="EU41" s="515">
        <v>8.5</v>
      </c>
      <c r="EV41" s="515">
        <v>10.5</v>
      </c>
      <c r="EW41" s="515">
        <v>14</v>
      </c>
      <c r="EY41" s="38"/>
      <c r="EZ41" s="38"/>
      <c r="FA41" s="38"/>
      <c r="FB41" s="38"/>
      <c r="FC41" s="38"/>
      <c r="FD41" s="38"/>
      <c r="FF41" s="38"/>
      <c r="FG41" s="38"/>
      <c r="FH41" s="38"/>
      <c r="FI41" s="38"/>
      <c r="FJ41" s="38"/>
      <c r="FK41" s="38"/>
      <c r="FM41" s="38"/>
      <c r="FN41" s="38"/>
      <c r="FO41" s="38"/>
      <c r="FP41" s="38"/>
      <c r="FQ41" s="38"/>
      <c r="FR41" s="38"/>
    </row>
    <row r="42" spans="1:174" ht="15.75" customHeight="1" x14ac:dyDescent="0.3">
      <c r="A42" s="650"/>
      <c r="B42" s="2"/>
      <c r="C42" s="2">
        <v>0.5</v>
      </c>
      <c r="D42" s="2">
        <v>-1</v>
      </c>
      <c r="E42" s="2">
        <v>0.5</v>
      </c>
      <c r="F42" s="2"/>
      <c r="H42" s="30">
        <f t="shared" si="22"/>
        <v>2</v>
      </c>
      <c r="I42" s="30">
        <f t="shared" si="23"/>
        <v>3.375</v>
      </c>
      <c r="J42" s="30">
        <f t="shared" si="24"/>
        <v>5</v>
      </c>
      <c r="K42" s="30">
        <f t="shared" si="25"/>
        <v>8</v>
      </c>
      <c r="L42" s="30">
        <f t="shared" si="26"/>
        <v>10</v>
      </c>
      <c r="M42" s="30">
        <f t="shared" si="27"/>
        <v>16</v>
      </c>
      <c r="O42" s="118">
        <v>4</v>
      </c>
      <c r="P42" s="118">
        <v>6</v>
      </c>
      <c r="Q42" s="118">
        <v>8</v>
      </c>
      <c r="R42" s="118">
        <v>10</v>
      </c>
      <c r="S42" s="37">
        <v>13</v>
      </c>
      <c r="T42" s="37">
        <v>16</v>
      </c>
      <c r="V42" s="596">
        <v>1.5</v>
      </c>
      <c r="W42" s="596">
        <v>2.5</v>
      </c>
      <c r="X42" s="596">
        <v>3</v>
      </c>
      <c r="Y42" s="596">
        <v>4</v>
      </c>
      <c r="Z42" s="596">
        <v>4.5</v>
      </c>
      <c r="AA42" s="596"/>
      <c r="AC42" s="37"/>
      <c r="AD42" s="37"/>
      <c r="AE42" s="37"/>
      <c r="AF42" s="37"/>
      <c r="AG42" s="37"/>
      <c r="AH42" s="37"/>
      <c r="AJ42" s="37"/>
      <c r="AK42" s="37"/>
      <c r="AL42" s="37"/>
      <c r="AM42" s="37"/>
      <c r="AN42" s="37"/>
      <c r="AO42" s="37"/>
      <c r="AQ42" s="37">
        <v>4</v>
      </c>
      <c r="AR42" s="37">
        <v>5</v>
      </c>
      <c r="AS42" s="37">
        <v>8</v>
      </c>
      <c r="AT42" s="37">
        <v>12</v>
      </c>
      <c r="AU42" s="37">
        <v>15</v>
      </c>
      <c r="AV42" s="37">
        <v>18</v>
      </c>
      <c r="AX42" s="37">
        <v>0.5</v>
      </c>
      <c r="AY42" s="37">
        <v>0.5</v>
      </c>
      <c r="AZ42" s="37">
        <v>1.25</v>
      </c>
      <c r="BA42" s="37">
        <v>3.75</v>
      </c>
      <c r="BB42" s="37">
        <v>5</v>
      </c>
      <c r="BC42" s="37">
        <v>7.5</v>
      </c>
      <c r="BE42" s="37"/>
      <c r="BF42" s="37"/>
      <c r="BG42" s="37"/>
      <c r="BH42" s="37"/>
      <c r="BI42" s="37"/>
      <c r="BJ42" s="37"/>
      <c r="BL42" s="596">
        <v>2</v>
      </c>
      <c r="BM42" s="596">
        <v>2</v>
      </c>
      <c r="BN42" s="596">
        <v>4</v>
      </c>
      <c r="BO42" s="596">
        <v>4</v>
      </c>
      <c r="BP42" s="596">
        <v>6</v>
      </c>
      <c r="BQ42" s="596">
        <v>8</v>
      </c>
      <c r="BS42" s="225">
        <v>1</v>
      </c>
      <c r="BT42" s="225">
        <v>1</v>
      </c>
      <c r="BU42" s="225">
        <v>2</v>
      </c>
      <c r="BV42" s="225">
        <v>3</v>
      </c>
      <c r="BW42" s="225">
        <v>3</v>
      </c>
      <c r="BX42" s="225">
        <v>5</v>
      </c>
      <c r="BZ42" s="248">
        <v>2</v>
      </c>
      <c r="CA42" s="248">
        <v>4</v>
      </c>
      <c r="CB42" s="248">
        <v>8</v>
      </c>
      <c r="CC42" s="248">
        <v>16</v>
      </c>
      <c r="CD42" s="248">
        <v>24</v>
      </c>
      <c r="CE42" s="248"/>
      <c r="CG42" s="306">
        <v>1.8</v>
      </c>
      <c r="CH42" s="306">
        <v>1.8</v>
      </c>
      <c r="CI42" s="306">
        <v>2.4</v>
      </c>
      <c r="CJ42" s="306">
        <v>3.6</v>
      </c>
      <c r="CK42" s="306">
        <v>4.8</v>
      </c>
      <c r="CL42" s="306">
        <v>8.4</v>
      </c>
      <c r="CN42" s="37">
        <v>1.5</v>
      </c>
      <c r="CO42" s="37">
        <v>2</v>
      </c>
      <c r="CP42" s="37">
        <v>3</v>
      </c>
      <c r="CQ42" s="37">
        <v>5</v>
      </c>
      <c r="CR42" s="37">
        <v>10</v>
      </c>
      <c r="CS42" s="37">
        <v>16</v>
      </c>
      <c r="CU42" s="37"/>
      <c r="CV42" s="37"/>
      <c r="CW42" s="37"/>
      <c r="CX42" s="37"/>
      <c r="CY42" s="37"/>
      <c r="CZ42" s="37"/>
      <c r="DB42" s="349">
        <v>1</v>
      </c>
      <c r="DC42" s="349">
        <v>3</v>
      </c>
      <c r="DD42" s="349">
        <v>5</v>
      </c>
      <c r="DE42" s="349">
        <v>7</v>
      </c>
      <c r="DF42" s="349">
        <v>9</v>
      </c>
      <c r="DG42" s="349">
        <v>10</v>
      </c>
      <c r="DI42" s="37">
        <v>2.25</v>
      </c>
      <c r="DJ42" s="37">
        <v>3.375</v>
      </c>
      <c r="DK42" s="37">
        <v>5</v>
      </c>
      <c r="DL42" s="37">
        <v>8.125</v>
      </c>
      <c r="DM42" s="37">
        <v>14.0625</v>
      </c>
      <c r="DN42" s="37">
        <v>20.625</v>
      </c>
      <c r="DP42" s="400">
        <f t="shared" ref="DP42:DU43" si="32">MAX(DP11,DP13,DP17)</f>
        <v>5</v>
      </c>
      <c r="DQ42" s="400">
        <f t="shared" si="32"/>
        <v>7</v>
      </c>
      <c r="DR42" s="400">
        <f t="shared" si="32"/>
        <v>10</v>
      </c>
      <c r="DS42" s="400">
        <f t="shared" si="32"/>
        <v>18</v>
      </c>
      <c r="DT42" s="400">
        <f t="shared" si="32"/>
        <v>27</v>
      </c>
      <c r="DU42" s="400">
        <f t="shared" si="32"/>
        <v>37</v>
      </c>
      <c r="DW42" s="417">
        <v>3</v>
      </c>
      <c r="DX42" s="417">
        <v>4</v>
      </c>
      <c r="DY42" s="417">
        <v>6</v>
      </c>
      <c r="DZ42" s="417">
        <v>8</v>
      </c>
      <c r="EA42" s="417">
        <v>10</v>
      </c>
      <c r="EB42" s="417">
        <v>20</v>
      </c>
      <c r="ED42" s="597">
        <v>3</v>
      </c>
      <c r="EE42" s="597">
        <v>6</v>
      </c>
      <c r="EF42" s="597">
        <v>12</v>
      </c>
      <c r="EG42" s="597">
        <v>16</v>
      </c>
      <c r="EH42" s="597">
        <v>32</v>
      </c>
      <c r="EI42" s="597">
        <v>50</v>
      </c>
      <c r="EK42" s="37"/>
      <c r="EL42" s="37"/>
      <c r="EM42" s="37"/>
      <c r="EN42" s="37"/>
      <c r="EO42" s="37"/>
      <c r="EP42" s="37"/>
      <c r="ER42" s="514">
        <v>2.75</v>
      </c>
      <c r="ES42" s="514">
        <v>4</v>
      </c>
      <c r="ET42" s="514">
        <v>6.25</v>
      </c>
      <c r="EU42" s="514">
        <v>8.5</v>
      </c>
      <c r="EV42" s="514">
        <v>10.5</v>
      </c>
      <c r="EW42" s="514">
        <v>14</v>
      </c>
      <c r="EY42" s="37"/>
      <c r="EZ42" s="37"/>
      <c r="FA42" s="37"/>
      <c r="FB42" s="37"/>
      <c r="FC42" s="37"/>
      <c r="FD42" s="37"/>
      <c r="FF42" s="37"/>
      <c r="FG42" s="37"/>
      <c r="FH42" s="37"/>
      <c r="FI42" s="37"/>
      <c r="FJ42" s="37"/>
      <c r="FK42" s="37"/>
      <c r="FM42" s="37"/>
      <c r="FN42" s="37"/>
      <c r="FO42" s="37"/>
      <c r="FP42" s="37"/>
      <c r="FQ42" s="37"/>
      <c r="FR42" s="37"/>
    </row>
    <row r="43" spans="1:174" ht="15.75" customHeight="1" x14ac:dyDescent="0.3">
      <c r="A43" s="650"/>
      <c r="B43" s="3"/>
      <c r="C43" s="3">
        <v>0.5</v>
      </c>
      <c r="D43" s="3">
        <v>-1</v>
      </c>
      <c r="E43" s="3"/>
      <c r="F43" s="3">
        <v>0.5</v>
      </c>
      <c r="H43" s="31">
        <f t="shared" si="22"/>
        <v>2.75</v>
      </c>
      <c r="I43" s="31">
        <f t="shared" si="23"/>
        <v>4</v>
      </c>
      <c r="J43" s="31">
        <f t="shared" si="24"/>
        <v>6.25</v>
      </c>
      <c r="K43" s="31">
        <f t="shared" si="25"/>
        <v>8.5</v>
      </c>
      <c r="L43" s="31">
        <f t="shared" si="26"/>
        <v>12.75</v>
      </c>
      <c r="M43" s="31">
        <f t="shared" si="27"/>
        <v>16</v>
      </c>
      <c r="O43" s="38">
        <v>6</v>
      </c>
      <c r="P43" s="38">
        <v>8</v>
      </c>
      <c r="Q43" s="38">
        <v>10</v>
      </c>
      <c r="R43" s="38">
        <v>13</v>
      </c>
      <c r="S43" s="38">
        <v>16</v>
      </c>
      <c r="T43" s="38">
        <v>20</v>
      </c>
      <c r="V43" s="596">
        <v>1.5</v>
      </c>
      <c r="W43" s="596">
        <v>2.5</v>
      </c>
      <c r="X43" s="596">
        <v>3.5</v>
      </c>
      <c r="Y43" s="596">
        <v>4.5</v>
      </c>
      <c r="Z43" s="596"/>
      <c r="AA43" s="596"/>
      <c r="AC43" s="38"/>
      <c r="AD43" s="38"/>
      <c r="AE43" s="38"/>
      <c r="AF43" s="38"/>
      <c r="AG43" s="38"/>
      <c r="AH43" s="38"/>
      <c r="AJ43" s="38"/>
      <c r="AK43" s="38"/>
      <c r="AL43" s="38"/>
      <c r="AM43" s="38"/>
      <c r="AN43" s="38"/>
      <c r="AO43" s="38"/>
      <c r="AQ43" s="38">
        <v>6</v>
      </c>
      <c r="AR43" s="38">
        <v>8</v>
      </c>
      <c r="AS43" s="38">
        <v>10</v>
      </c>
      <c r="AT43" s="38">
        <v>15</v>
      </c>
      <c r="AU43" s="38">
        <v>20</v>
      </c>
      <c r="AV43" s="38">
        <v>30</v>
      </c>
      <c r="AX43" s="38">
        <v>1</v>
      </c>
      <c r="AY43" s="38">
        <v>1.5</v>
      </c>
      <c r="AZ43" s="38">
        <v>2.5</v>
      </c>
      <c r="BA43" s="38">
        <v>3.75</v>
      </c>
      <c r="BB43" s="38">
        <v>5</v>
      </c>
      <c r="BC43" s="38">
        <v>9</v>
      </c>
      <c r="BE43" s="38"/>
      <c r="BF43" s="38"/>
      <c r="BG43" s="38"/>
      <c r="BH43" s="38"/>
      <c r="BI43" s="38"/>
      <c r="BJ43" s="38"/>
      <c r="BL43" s="596">
        <v>2</v>
      </c>
      <c r="BM43" s="596">
        <v>2</v>
      </c>
      <c r="BN43" s="596">
        <v>4</v>
      </c>
      <c r="BO43" s="596">
        <v>4</v>
      </c>
      <c r="BP43" s="596">
        <v>6</v>
      </c>
      <c r="BQ43" s="596">
        <v>8</v>
      </c>
      <c r="BS43" s="226">
        <v>2</v>
      </c>
      <c r="BT43" s="226">
        <v>3</v>
      </c>
      <c r="BU43" s="226">
        <v>4</v>
      </c>
      <c r="BV43" s="226">
        <v>5</v>
      </c>
      <c r="BW43" s="226">
        <v>8</v>
      </c>
      <c r="BX43" s="226">
        <v>10</v>
      </c>
      <c r="BZ43" s="249">
        <v>3</v>
      </c>
      <c r="CA43" s="249">
        <v>6</v>
      </c>
      <c r="CB43" s="249">
        <v>12</v>
      </c>
      <c r="CC43" s="249">
        <v>24</v>
      </c>
      <c r="CD43" s="249">
        <v>36</v>
      </c>
      <c r="CE43" s="249"/>
      <c r="CG43" s="307">
        <v>2.25</v>
      </c>
      <c r="CH43" s="307">
        <v>2.25</v>
      </c>
      <c r="CI43" s="307">
        <v>3</v>
      </c>
      <c r="CJ43" s="307">
        <v>4.5</v>
      </c>
      <c r="CK43" s="307">
        <v>6</v>
      </c>
      <c r="CL43" s="307">
        <v>10.8</v>
      </c>
      <c r="CN43" s="38">
        <v>1.5</v>
      </c>
      <c r="CO43" s="38">
        <v>2</v>
      </c>
      <c r="CP43" s="38">
        <v>3</v>
      </c>
      <c r="CQ43" s="38">
        <v>5</v>
      </c>
      <c r="CR43" s="38">
        <v>10</v>
      </c>
      <c r="CS43" s="38">
        <v>16</v>
      </c>
      <c r="CU43" s="38"/>
      <c r="CV43" s="38"/>
      <c r="CW43" s="38"/>
      <c r="CX43" s="38"/>
      <c r="CY43" s="38"/>
      <c r="CZ43" s="38"/>
      <c r="DB43" s="350">
        <v>1</v>
      </c>
      <c r="DC43" s="350">
        <v>3</v>
      </c>
      <c r="DD43" s="350">
        <v>5</v>
      </c>
      <c r="DE43" s="350">
        <v>7</v>
      </c>
      <c r="DF43" s="350">
        <v>9</v>
      </c>
      <c r="DG43" s="350">
        <v>10</v>
      </c>
      <c r="DI43" s="38">
        <v>2.8125</v>
      </c>
      <c r="DJ43" s="38">
        <v>4.875</v>
      </c>
      <c r="DK43" s="38">
        <v>8</v>
      </c>
      <c r="DL43" s="38">
        <v>11.875</v>
      </c>
      <c r="DM43" s="38">
        <v>17.1875</v>
      </c>
      <c r="DN43" s="38">
        <v>30</v>
      </c>
      <c r="DP43" s="401">
        <f t="shared" si="32"/>
        <v>8</v>
      </c>
      <c r="DQ43" s="401">
        <f t="shared" si="32"/>
        <v>10</v>
      </c>
      <c r="DR43" s="401">
        <f t="shared" si="32"/>
        <v>12</v>
      </c>
      <c r="DS43" s="401">
        <f t="shared" si="32"/>
        <v>20</v>
      </c>
      <c r="DT43" s="401">
        <f t="shared" si="32"/>
        <v>30</v>
      </c>
      <c r="DU43" s="401">
        <f t="shared" si="32"/>
        <v>40</v>
      </c>
      <c r="DW43" s="418">
        <v>3</v>
      </c>
      <c r="DX43" s="418">
        <v>4</v>
      </c>
      <c r="DY43" s="418">
        <v>8</v>
      </c>
      <c r="DZ43" s="418">
        <v>12</v>
      </c>
      <c r="EA43" s="418">
        <v>15</v>
      </c>
      <c r="EB43" s="418">
        <v>25</v>
      </c>
      <c r="ED43" s="597">
        <v>6</v>
      </c>
      <c r="EE43" s="597">
        <v>12</v>
      </c>
      <c r="EF43" s="597">
        <v>24</v>
      </c>
      <c r="EG43" s="597">
        <v>32</v>
      </c>
      <c r="EH43" s="597">
        <v>64</v>
      </c>
      <c r="EI43" s="597">
        <v>100</v>
      </c>
      <c r="EK43" s="38"/>
      <c r="EL43" s="38"/>
      <c r="EM43" s="38"/>
      <c r="EN43" s="38"/>
      <c r="EO43" s="38"/>
      <c r="EP43" s="38"/>
      <c r="ER43" s="515">
        <v>2.75</v>
      </c>
      <c r="ES43" s="515">
        <v>4</v>
      </c>
      <c r="ET43" s="515">
        <v>6.25</v>
      </c>
      <c r="EU43" s="515">
        <v>8.5</v>
      </c>
      <c r="EV43" s="515">
        <v>10.5</v>
      </c>
      <c r="EW43" s="515">
        <v>14</v>
      </c>
      <c r="EY43" s="38"/>
      <c r="EZ43" s="38"/>
      <c r="FA43" s="38"/>
      <c r="FB43" s="38"/>
      <c r="FC43" s="38"/>
      <c r="FD43" s="38"/>
      <c r="FF43" s="38"/>
      <c r="FG43" s="38"/>
      <c r="FH43" s="38"/>
      <c r="FI43" s="38"/>
      <c r="FJ43" s="38"/>
      <c r="FK43" s="38"/>
      <c r="FM43" s="38"/>
      <c r="FN43" s="38"/>
      <c r="FO43" s="38"/>
      <c r="FP43" s="38"/>
      <c r="FQ43" s="38"/>
      <c r="FR43" s="38"/>
    </row>
    <row r="44" spans="1:174" x14ac:dyDescent="0.3">
      <c r="A44" s="650"/>
      <c r="B44" s="2"/>
      <c r="C44" s="2">
        <v>0.5</v>
      </c>
      <c r="D44" s="2"/>
      <c r="E44" s="2">
        <v>-1</v>
      </c>
      <c r="F44" s="2">
        <v>0.5</v>
      </c>
      <c r="H44" s="30">
        <f t="shared" si="22"/>
        <v>2.8125</v>
      </c>
      <c r="I44" s="30">
        <f t="shared" si="23"/>
        <v>4</v>
      </c>
      <c r="J44" s="30">
        <f t="shared" si="24"/>
        <v>6.25</v>
      </c>
      <c r="K44" s="30">
        <f t="shared" si="25"/>
        <v>8.5</v>
      </c>
      <c r="L44" s="30">
        <f t="shared" si="26"/>
        <v>12.75</v>
      </c>
      <c r="M44" s="30">
        <f t="shared" si="27"/>
        <v>16</v>
      </c>
      <c r="O44" s="37">
        <v>6</v>
      </c>
      <c r="P44" s="37">
        <v>8</v>
      </c>
      <c r="Q44" s="37">
        <v>10</v>
      </c>
      <c r="R44" s="37">
        <v>13</v>
      </c>
      <c r="S44" s="37">
        <v>16</v>
      </c>
      <c r="T44" s="37">
        <v>20</v>
      </c>
      <c r="V44" s="596">
        <v>2</v>
      </c>
      <c r="W44" s="596">
        <v>3.5</v>
      </c>
      <c r="X44" s="596">
        <v>4.5</v>
      </c>
      <c r="Y44" s="596">
        <v>5.5</v>
      </c>
      <c r="Z44" s="596"/>
      <c r="AA44" s="596"/>
      <c r="AC44" s="37"/>
      <c r="AD44" s="37"/>
      <c r="AE44" s="37"/>
      <c r="AF44" s="37"/>
      <c r="AG44" s="37"/>
      <c r="AH44" s="37"/>
      <c r="AJ44" s="37"/>
      <c r="AK44" s="37"/>
      <c r="AL44" s="37"/>
      <c r="AM44" s="37"/>
      <c r="AN44" s="37"/>
      <c r="AO44" s="37"/>
      <c r="AQ44" s="37">
        <v>6</v>
      </c>
      <c r="AR44" s="37">
        <v>8</v>
      </c>
      <c r="AS44" s="37">
        <v>10</v>
      </c>
      <c r="AT44" s="37">
        <v>15</v>
      </c>
      <c r="AU44" s="37">
        <v>20</v>
      </c>
      <c r="AV44" s="37">
        <v>30</v>
      </c>
      <c r="AX44" s="37">
        <v>1</v>
      </c>
      <c r="AY44" s="37">
        <v>1.5</v>
      </c>
      <c r="AZ44" s="37">
        <v>2.5</v>
      </c>
      <c r="BA44" s="37">
        <v>3.75</v>
      </c>
      <c r="BB44" s="37">
        <v>5</v>
      </c>
      <c r="BC44" s="37">
        <v>9</v>
      </c>
      <c r="BE44" s="37"/>
      <c r="BF44" s="37"/>
      <c r="BG44" s="37"/>
      <c r="BH44" s="37"/>
      <c r="BI44" s="37"/>
      <c r="BJ44" s="37"/>
      <c r="BL44" s="596">
        <v>2</v>
      </c>
      <c r="BM44" s="596">
        <v>2</v>
      </c>
      <c r="BN44" s="596">
        <v>4</v>
      </c>
      <c r="BO44" s="596">
        <v>4</v>
      </c>
      <c r="BP44" s="596">
        <v>6</v>
      </c>
      <c r="BQ44" s="596">
        <v>8</v>
      </c>
      <c r="BS44" s="225">
        <v>2</v>
      </c>
      <c r="BT44" s="225">
        <v>3</v>
      </c>
      <c r="BU44" s="225">
        <v>4</v>
      </c>
      <c r="BV44" s="225">
        <v>5</v>
      </c>
      <c r="BW44" s="225">
        <v>8</v>
      </c>
      <c r="BX44" s="225">
        <v>10</v>
      </c>
      <c r="BZ44" s="248">
        <v>3</v>
      </c>
      <c r="CA44" s="248">
        <v>6</v>
      </c>
      <c r="CB44" s="248">
        <v>12</v>
      </c>
      <c r="CC44" s="248">
        <v>24</v>
      </c>
      <c r="CD44" s="248">
        <v>36</v>
      </c>
      <c r="CE44" s="248"/>
      <c r="CG44" s="306">
        <v>3.15</v>
      </c>
      <c r="CH44" s="306">
        <v>3.15</v>
      </c>
      <c r="CI44" s="306">
        <v>4.2</v>
      </c>
      <c r="CJ44" s="306">
        <v>6.3</v>
      </c>
      <c r="CK44" s="306">
        <v>8.4</v>
      </c>
      <c r="CL44" s="306">
        <v>14.4</v>
      </c>
      <c r="CN44" s="37">
        <v>1.5</v>
      </c>
      <c r="CO44" s="37">
        <v>2</v>
      </c>
      <c r="CP44" s="37">
        <v>3</v>
      </c>
      <c r="CQ44" s="37">
        <v>5</v>
      </c>
      <c r="CR44" s="37">
        <v>10</v>
      </c>
      <c r="CS44" s="37">
        <v>16</v>
      </c>
      <c r="CU44" s="37"/>
      <c r="CV44" s="37"/>
      <c r="CW44" s="37"/>
      <c r="CX44" s="37"/>
      <c r="CY44" s="37"/>
      <c r="CZ44" s="37"/>
      <c r="DB44" s="349">
        <v>1</v>
      </c>
      <c r="DC44" s="349">
        <v>3</v>
      </c>
      <c r="DD44" s="349">
        <v>5</v>
      </c>
      <c r="DE44" s="349">
        <v>7</v>
      </c>
      <c r="DF44" s="349">
        <v>9</v>
      </c>
      <c r="DG44" s="349">
        <v>10</v>
      </c>
      <c r="DI44" s="37">
        <v>2.8125</v>
      </c>
      <c r="DJ44" s="37">
        <v>4.875</v>
      </c>
      <c r="DK44" s="37">
        <v>8</v>
      </c>
      <c r="DL44" s="37">
        <v>11.875</v>
      </c>
      <c r="DM44" s="37">
        <v>17.1875</v>
      </c>
      <c r="DN44" s="37">
        <v>30</v>
      </c>
      <c r="DP44" s="400">
        <f t="shared" ref="DP44:DU44" si="33">MAX(DP11,DP14,DP17)</f>
        <v>8</v>
      </c>
      <c r="DQ44" s="400">
        <f t="shared" si="33"/>
        <v>10</v>
      </c>
      <c r="DR44" s="400">
        <f t="shared" si="33"/>
        <v>12</v>
      </c>
      <c r="DS44" s="400">
        <f t="shared" si="33"/>
        <v>20</v>
      </c>
      <c r="DT44" s="400">
        <f t="shared" si="33"/>
        <v>30</v>
      </c>
      <c r="DU44" s="400">
        <f t="shared" si="33"/>
        <v>40</v>
      </c>
      <c r="DW44" s="417">
        <v>3</v>
      </c>
      <c r="DX44" s="417">
        <v>4</v>
      </c>
      <c r="DY44" s="417">
        <v>8</v>
      </c>
      <c r="DZ44" s="417">
        <v>12</v>
      </c>
      <c r="EA44" s="417">
        <v>15</v>
      </c>
      <c r="EB44" s="417">
        <v>25</v>
      </c>
      <c r="ED44" s="597">
        <v>6</v>
      </c>
      <c r="EE44" s="597">
        <v>12</v>
      </c>
      <c r="EF44" s="597">
        <v>24</v>
      </c>
      <c r="EG44" s="597">
        <v>32</v>
      </c>
      <c r="EH44" s="597">
        <v>64</v>
      </c>
      <c r="EI44" s="597">
        <v>100</v>
      </c>
      <c r="EK44" s="37"/>
      <c r="EL44" s="37"/>
      <c r="EM44" s="37"/>
      <c r="EN44" s="37"/>
      <c r="EO44" s="37"/>
      <c r="EP44" s="37"/>
      <c r="ER44" s="514">
        <v>2.75</v>
      </c>
      <c r="ES44" s="514">
        <v>4</v>
      </c>
      <c r="ET44" s="514">
        <v>6.25</v>
      </c>
      <c r="EU44" s="514">
        <v>8.5</v>
      </c>
      <c r="EV44" s="514">
        <v>10.5</v>
      </c>
      <c r="EW44" s="514">
        <v>14</v>
      </c>
      <c r="EY44" s="37"/>
      <c r="EZ44" s="37"/>
      <c r="FA44" s="37"/>
      <c r="FB44" s="37"/>
      <c r="FC44" s="37"/>
      <c r="FD44" s="37"/>
      <c r="FF44" s="37"/>
      <c r="FG44" s="37"/>
      <c r="FH44" s="37"/>
      <c r="FI44" s="37"/>
      <c r="FJ44" s="37"/>
      <c r="FK44" s="37"/>
      <c r="FM44" s="37"/>
      <c r="FN44" s="37"/>
      <c r="FO44" s="37"/>
      <c r="FP44" s="37"/>
      <c r="FQ44" s="37"/>
      <c r="FR44" s="37"/>
    </row>
    <row r="45" spans="1:174" x14ac:dyDescent="0.3">
      <c r="A45" s="651"/>
      <c r="B45" s="3"/>
      <c r="C45" s="3"/>
      <c r="D45" s="3">
        <v>0.5</v>
      </c>
      <c r="E45" s="3">
        <v>-1</v>
      </c>
      <c r="F45" s="3">
        <v>0.5</v>
      </c>
      <c r="H45" s="31">
        <f t="shared" si="22"/>
        <v>2.8125</v>
      </c>
      <c r="I45" s="31">
        <f t="shared" si="23"/>
        <v>4</v>
      </c>
      <c r="J45" s="31">
        <f t="shared" si="24"/>
        <v>6.25</v>
      </c>
      <c r="K45" s="31">
        <f t="shared" si="25"/>
        <v>10</v>
      </c>
      <c r="L45" s="31">
        <f t="shared" si="26"/>
        <v>15</v>
      </c>
      <c r="M45" s="31">
        <f t="shared" si="27"/>
        <v>20</v>
      </c>
      <c r="O45" s="38">
        <v>6</v>
      </c>
      <c r="P45" s="38">
        <v>8</v>
      </c>
      <c r="Q45" s="38">
        <v>10</v>
      </c>
      <c r="R45" s="38">
        <v>13</v>
      </c>
      <c r="S45" s="38">
        <v>16</v>
      </c>
      <c r="T45" s="38">
        <v>20</v>
      </c>
      <c r="V45" s="596">
        <v>2</v>
      </c>
      <c r="W45" s="596">
        <v>3.5</v>
      </c>
      <c r="X45" s="596">
        <v>4.5</v>
      </c>
      <c r="Y45" s="596">
        <v>5.5</v>
      </c>
      <c r="Z45" s="596"/>
      <c r="AA45" s="596"/>
      <c r="AC45" s="38"/>
      <c r="AD45" s="38"/>
      <c r="AE45" s="38"/>
      <c r="AF45" s="38"/>
      <c r="AG45" s="38"/>
      <c r="AH45" s="38"/>
      <c r="AJ45" s="38"/>
      <c r="AK45" s="38"/>
      <c r="AL45" s="38"/>
      <c r="AM45" s="38"/>
      <c r="AN45" s="38"/>
      <c r="AO45" s="38"/>
      <c r="AQ45" s="38">
        <v>6</v>
      </c>
      <c r="AR45" s="38">
        <v>8</v>
      </c>
      <c r="AS45" s="38">
        <v>10</v>
      </c>
      <c r="AT45" s="38">
        <v>15</v>
      </c>
      <c r="AU45" s="38">
        <v>20</v>
      </c>
      <c r="AV45" s="38">
        <v>30</v>
      </c>
      <c r="AX45" s="38">
        <v>1</v>
      </c>
      <c r="AY45" s="38">
        <v>1</v>
      </c>
      <c r="AZ45" s="38">
        <v>2.5</v>
      </c>
      <c r="BA45" s="38">
        <v>3.75</v>
      </c>
      <c r="BB45" s="38">
        <v>5</v>
      </c>
      <c r="BC45" s="38">
        <v>8</v>
      </c>
      <c r="BE45" s="38"/>
      <c r="BF45" s="38"/>
      <c r="BG45" s="38"/>
      <c r="BH45" s="38"/>
      <c r="BI45" s="38"/>
      <c r="BJ45" s="38"/>
      <c r="BL45" s="596">
        <v>2</v>
      </c>
      <c r="BM45" s="596">
        <v>2</v>
      </c>
      <c r="BN45" s="596">
        <v>4</v>
      </c>
      <c r="BO45" s="596">
        <v>4</v>
      </c>
      <c r="BP45" s="596">
        <v>6</v>
      </c>
      <c r="BQ45" s="596">
        <v>8</v>
      </c>
      <c r="BS45" s="226">
        <v>2</v>
      </c>
      <c r="BT45" s="226">
        <v>3</v>
      </c>
      <c r="BU45" s="226">
        <v>4</v>
      </c>
      <c r="BV45" s="226">
        <v>5</v>
      </c>
      <c r="BW45" s="226">
        <v>8</v>
      </c>
      <c r="BX45" s="226">
        <v>10</v>
      </c>
      <c r="BZ45" s="249">
        <v>3</v>
      </c>
      <c r="CA45" s="249">
        <v>6</v>
      </c>
      <c r="CB45" s="249">
        <v>12</v>
      </c>
      <c r="CC45" s="249">
        <v>24</v>
      </c>
      <c r="CD45" s="249"/>
      <c r="CE45" s="249"/>
      <c r="CG45" s="307">
        <v>2.7</v>
      </c>
      <c r="CH45" s="307">
        <v>2.7</v>
      </c>
      <c r="CI45" s="307">
        <v>3.6</v>
      </c>
      <c r="CJ45" s="307">
        <v>5.4</v>
      </c>
      <c r="CK45" s="307">
        <v>8.4</v>
      </c>
      <c r="CL45" s="307">
        <v>14.4</v>
      </c>
      <c r="CN45" s="38">
        <v>3.5</v>
      </c>
      <c r="CO45" s="38">
        <v>5</v>
      </c>
      <c r="CP45" s="38">
        <v>6</v>
      </c>
      <c r="CQ45" s="38">
        <v>10</v>
      </c>
      <c r="CR45" s="38">
        <v>16</v>
      </c>
      <c r="CS45" s="38">
        <v>25</v>
      </c>
      <c r="CU45" s="38"/>
      <c r="CV45" s="38"/>
      <c r="CW45" s="38"/>
      <c r="CX45" s="38"/>
      <c r="CY45" s="38"/>
      <c r="CZ45" s="38"/>
      <c r="DB45" s="350">
        <v>1</v>
      </c>
      <c r="DC45" s="350">
        <v>3</v>
      </c>
      <c r="DD45" s="350">
        <v>5</v>
      </c>
      <c r="DE45" s="350">
        <v>7</v>
      </c>
      <c r="DF45" s="350">
        <v>9</v>
      </c>
      <c r="DG45" s="350">
        <v>10</v>
      </c>
      <c r="DI45" s="38">
        <v>2.8125</v>
      </c>
      <c r="DJ45" s="38">
        <v>4.875</v>
      </c>
      <c r="DK45" s="38">
        <v>8</v>
      </c>
      <c r="DL45" s="38">
        <v>11.875</v>
      </c>
      <c r="DM45" s="38">
        <v>17.1875</v>
      </c>
      <c r="DN45" s="38">
        <v>30</v>
      </c>
      <c r="DP45" s="401">
        <f t="shared" ref="DP45:DU45" si="34">MAX(DP11,DP14,DP18)</f>
        <v>8</v>
      </c>
      <c r="DQ45" s="401">
        <f t="shared" si="34"/>
        <v>10</v>
      </c>
      <c r="DR45" s="401">
        <f t="shared" si="34"/>
        <v>12</v>
      </c>
      <c r="DS45" s="401">
        <f t="shared" si="34"/>
        <v>20</v>
      </c>
      <c r="DT45" s="401">
        <f t="shared" si="34"/>
        <v>30</v>
      </c>
      <c r="DU45" s="401">
        <f t="shared" si="34"/>
        <v>40</v>
      </c>
      <c r="DW45" s="418">
        <v>3</v>
      </c>
      <c r="DX45" s="418">
        <v>4</v>
      </c>
      <c r="DY45" s="418">
        <v>8</v>
      </c>
      <c r="DZ45" s="418">
        <v>12</v>
      </c>
      <c r="EA45" s="418">
        <v>15</v>
      </c>
      <c r="EB45" s="418">
        <v>25</v>
      </c>
      <c r="ED45" s="597">
        <v>6</v>
      </c>
      <c r="EE45" s="597">
        <v>12</v>
      </c>
      <c r="EF45" s="597">
        <v>24</v>
      </c>
      <c r="EG45" s="597">
        <v>32</v>
      </c>
      <c r="EH45" s="597">
        <v>64</v>
      </c>
      <c r="EI45" s="597">
        <v>100</v>
      </c>
      <c r="EK45" s="38"/>
      <c r="EL45" s="38"/>
      <c r="EM45" s="38"/>
      <c r="EN45" s="38"/>
      <c r="EO45" s="38"/>
      <c r="EP45" s="38"/>
      <c r="ER45" s="515">
        <v>2.75</v>
      </c>
      <c r="ES45" s="515">
        <v>4</v>
      </c>
      <c r="ET45" s="515">
        <v>6.25</v>
      </c>
      <c r="EU45" s="515">
        <v>8.5</v>
      </c>
      <c r="EV45" s="515">
        <v>10.5</v>
      </c>
      <c r="EW45" s="515">
        <v>14</v>
      </c>
      <c r="EY45" s="38"/>
      <c r="EZ45" s="38"/>
      <c r="FA45" s="38"/>
      <c r="FB45" s="38"/>
      <c r="FC45" s="38"/>
      <c r="FD45" s="38"/>
      <c r="FF45" s="38"/>
      <c r="FG45" s="38"/>
      <c r="FH45" s="38"/>
      <c r="FI45" s="38"/>
      <c r="FJ45" s="38"/>
      <c r="FK45" s="38"/>
      <c r="FM45" s="38"/>
      <c r="FN45" s="38"/>
      <c r="FO45" s="38"/>
      <c r="FP45" s="38"/>
      <c r="FQ45" s="38"/>
      <c r="FR45" s="38"/>
    </row>
    <row r="46" spans="1:174" x14ac:dyDescent="0.3">
      <c r="O46" s="36"/>
      <c r="P46" s="36"/>
      <c r="Q46" s="36"/>
      <c r="R46" s="36"/>
      <c r="S46" s="36"/>
      <c r="T46" s="36"/>
      <c r="V46" s="157"/>
      <c r="W46" s="157"/>
      <c r="X46" s="157"/>
      <c r="Y46" s="157"/>
      <c r="Z46" s="157"/>
      <c r="AA46" s="157"/>
      <c r="AC46" s="36"/>
      <c r="AD46" s="36"/>
      <c r="AE46" s="36"/>
      <c r="AF46" s="36"/>
      <c r="AG46" s="36"/>
      <c r="AH46" s="36"/>
      <c r="AJ46" s="36"/>
      <c r="AK46" s="36"/>
      <c r="AL46" s="36"/>
      <c r="AM46" s="36"/>
      <c r="AN46" s="36"/>
      <c r="AO46" s="36"/>
      <c r="AQ46" s="36"/>
      <c r="AR46" s="36"/>
      <c r="AS46" s="36"/>
      <c r="AT46" s="36"/>
      <c r="AU46" s="36"/>
      <c r="AV46" s="36"/>
      <c r="AX46" s="36"/>
      <c r="AY46" s="36"/>
      <c r="AZ46" s="36"/>
      <c r="BA46" s="36"/>
      <c r="BB46" s="36"/>
      <c r="BC46" s="36"/>
      <c r="BE46" s="36"/>
      <c r="BF46" s="36"/>
      <c r="BG46" s="36"/>
      <c r="BH46" s="36"/>
      <c r="BI46" s="36"/>
      <c r="BJ46" s="36"/>
      <c r="BL46" s="144"/>
      <c r="BM46" s="144"/>
      <c r="BN46" s="144"/>
      <c r="BO46" s="144"/>
      <c r="BP46" s="144"/>
      <c r="BQ46" s="144"/>
      <c r="BS46" s="220"/>
      <c r="BT46" s="220"/>
      <c r="BU46" s="220"/>
      <c r="BV46" s="220"/>
      <c r="BW46" s="220"/>
      <c r="BX46" s="220"/>
      <c r="BZ46" s="241"/>
      <c r="CA46" s="241"/>
      <c r="CB46" s="241"/>
      <c r="CC46" s="241"/>
      <c r="CD46" s="241"/>
      <c r="CE46" s="241"/>
      <c r="CG46" s="301"/>
      <c r="CH46" s="301"/>
      <c r="CI46" s="301"/>
      <c r="CJ46" s="301"/>
      <c r="CK46" s="301"/>
      <c r="CL46" s="301"/>
      <c r="CN46" s="36"/>
      <c r="CO46" s="36"/>
      <c r="CP46" s="36"/>
      <c r="CQ46" s="36"/>
      <c r="CR46" s="36"/>
      <c r="CS46" s="36"/>
      <c r="CU46" s="36"/>
      <c r="CV46" s="36"/>
      <c r="CW46" s="36"/>
      <c r="CX46" s="36"/>
      <c r="CY46" s="36"/>
      <c r="CZ46" s="36"/>
      <c r="DB46" s="343"/>
      <c r="DC46" s="343"/>
      <c r="DD46" s="343"/>
      <c r="DE46" s="343"/>
      <c r="DF46" s="343"/>
      <c r="DG46" s="343"/>
      <c r="DI46" s="36"/>
      <c r="DJ46" s="36"/>
      <c r="DK46" s="36"/>
      <c r="DL46" s="36"/>
      <c r="DM46" s="36"/>
      <c r="DN46" s="36"/>
      <c r="DP46" s="396"/>
      <c r="DQ46" s="396"/>
      <c r="DR46" s="396"/>
      <c r="DS46" s="396"/>
      <c r="DT46" s="396"/>
      <c r="DU46" s="396"/>
      <c r="DW46" s="410"/>
      <c r="DX46" s="410"/>
      <c r="DY46" s="410"/>
      <c r="DZ46" s="410"/>
      <c r="EA46" s="410"/>
      <c r="EB46" s="410"/>
      <c r="ED46" s="465"/>
      <c r="EE46" s="465"/>
      <c r="EF46" s="465"/>
      <c r="EG46" s="465"/>
      <c r="EH46" s="465"/>
      <c r="EI46" s="465"/>
      <c r="EK46" s="36"/>
      <c r="EL46" s="36"/>
      <c r="EM46" s="36"/>
      <c r="EN46" s="36"/>
      <c r="EO46" s="36"/>
      <c r="EP46" s="36"/>
      <c r="ER46" s="510"/>
      <c r="ES46" s="510"/>
      <c r="ET46" s="510"/>
      <c r="EU46" s="510"/>
      <c r="EV46" s="510"/>
      <c r="EW46" s="510"/>
      <c r="EY46" s="36"/>
      <c r="EZ46" s="36"/>
      <c r="FA46" s="36"/>
      <c r="FB46" s="36"/>
      <c r="FC46" s="36"/>
      <c r="FD46" s="36"/>
      <c r="FF46" s="36"/>
      <c r="FG46" s="36"/>
      <c r="FH46" s="36"/>
      <c r="FI46" s="36"/>
      <c r="FJ46" s="36"/>
      <c r="FK46" s="36"/>
      <c r="FM46" s="36"/>
      <c r="FN46" s="36"/>
      <c r="FO46" s="36"/>
      <c r="FP46" s="36"/>
      <c r="FQ46" s="36"/>
      <c r="FR46" s="36"/>
    </row>
    <row r="47" spans="1:174" s="36" customFormat="1" x14ac:dyDescent="0.3">
      <c r="A47" s="652" t="s">
        <v>18</v>
      </c>
      <c r="B47" s="652"/>
      <c r="C47" s="652"/>
      <c r="D47" s="652"/>
      <c r="E47" s="652"/>
      <c r="F47" s="652"/>
      <c r="H47" s="648" t="s">
        <v>32</v>
      </c>
      <c r="I47" s="648"/>
      <c r="J47" s="648"/>
      <c r="K47" s="648"/>
      <c r="L47" s="648"/>
      <c r="M47" s="648"/>
      <c r="O47" s="648" t="s">
        <v>32</v>
      </c>
      <c r="P47" s="648"/>
      <c r="Q47" s="648"/>
      <c r="R47" s="648"/>
      <c r="S47" s="648"/>
      <c r="T47" s="648"/>
      <c r="V47" s="648" t="s">
        <v>32</v>
      </c>
      <c r="W47" s="648"/>
      <c r="X47" s="648"/>
      <c r="Y47" s="648"/>
      <c r="Z47" s="648"/>
      <c r="AA47" s="648"/>
      <c r="AC47" s="648"/>
      <c r="AD47" s="648"/>
      <c r="AE47" s="648"/>
      <c r="AF47" s="648"/>
      <c r="AG47" s="648"/>
      <c r="AH47" s="648"/>
      <c r="AJ47" s="648"/>
      <c r="AK47" s="648"/>
      <c r="AL47" s="648"/>
      <c r="AM47" s="648"/>
      <c r="AN47" s="648"/>
      <c r="AO47" s="648"/>
      <c r="AQ47" s="648" t="s">
        <v>32</v>
      </c>
      <c r="AR47" s="648"/>
      <c r="AS47" s="648"/>
      <c r="AT47" s="648"/>
      <c r="AU47" s="648"/>
      <c r="AV47" s="648"/>
      <c r="AX47" s="648" t="s">
        <v>32</v>
      </c>
      <c r="AY47" s="648"/>
      <c r="AZ47" s="648"/>
      <c r="BA47" s="648"/>
      <c r="BB47" s="648"/>
      <c r="BC47" s="648"/>
      <c r="BE47" s="648" t="s">
        <v>32</v>
      </c>
      <c r="BF47" s="648"/>
      <c r="BG47" s="648"/>
      <c r="BH47" s="648"/>
      <c r="BI47" s="648"/>
      <c r="BJ47" s="648"/>
      <c r="BL47" s="648" t="s">
        <v>32</v>
      </c>
      <c r="BM47" s="648"/>
      <c r="BN47" s="648"/>
      <c r="BO47" s="648"/>
      <c r="BP47" s="648"/>
      <c r="BQ47" s="648"/>
      <c r="BS47" s="648" t="s">
        <v>32</v>
      </c>
      <c r="BT47" s="648"/>
      <c r="BU47" s="648"/>
      <c r="BV47" s="648"/>
      <c r="BW47" s="648"/>
      <c r="BX47" s="648"/>
      <c r="BZ47" s="648" t="s">
        <v>32</v>
      </c>
      <c r="CA47" s="648"/>
      <c r="CB47" s="648"/>
      <c r="CC47" s="648"/>
      <c r="CD47" s="648"/>
      <c r="CE47" s="648"/>
      <c r="CG47" s="648" t="s">
        <v>32</v>
      </c>
      <c r="CH47" s="648"/>
      <c r="CI47" s="648"/>
      <c r="CJ47" s="648"/>
      <c r="CK47" s="648"/>
      <c r="CL47" s="648"/>
      <c r="CN47" s="648" t="s">
        <v>32</v>
      </c>
      <c r="CO47" s="648"/>
      <c r="CP47" s="648"/>
      <c r="CQ47" s="648"/>
      <c r="CR47" s="648"/>
      <c r="CS47" s="648"/>
      <c r="CU47" s="648"/>
      <c r="CV47" s="648"/>
      <c r="CW47" s="648"/>
      <c r="CX47" s="648"/>
      <c r="CY47" s="648"/>
      <c r="CZ47" s="648"/>
      <c r="DB47" s="648" t="s">
        <v>32</v>
      </c>
      <c r="DC47" s="648"/>
      <c r="DD47" s="648"/>
      <c r="DE47" s="648"/>
      <c r="DF47" s="648"/>
      <c r="DG47" s="648"/>
      <c r="DI47" s="648" t="s">
        <v>32</v>
      </c>
      <c r="DJ47" s="648"/>
      <c r="DK47" s="648"/>
      <c r="DL47" s="648"/>
      <c r="DM47" s="648"/>
      <c r="DN47" s="648"/>
      <c r="DP47" s="648" t="s">
        <v>32</v>
      </c>
      <c r="DQ47" s="648"/>
      <c r="DR47" s="648"/>
      <c r="DS47" s="648"/>
      <c r="DT47" s="648"/>
      <c r="DU47" s="648"/>
      <c r="DW47" s="648" t="s">
        <v>32</v>
      </c>
      <c r="DX47" s="648"/>
      <c r="DY47" s="648"/>
      <c r="DZ47" s="648"/>
      <c r="EA47" s="648"/>
      <c r="EB47" s="648"/>
      <c r="ED47" s="648" t="s">
        <v>32</v>
      </c>
      <c r="EE47" s="648"/>
      <c r="EF47" s="648"/>
      <c r="EG47" s="648"/>
      <c r="EH47" s="648"/>
      <c r="EI47" s="648"/>
      <c r="EK47" s="648"/>
      <c r="EL47" s="648"/>
      <c r="EM47" s="648"/>
      <c r="EN47" s="648"/>
      <c r="EO47" s="648"/>
      <c r="EP47" s="648"/>
      <c r="ER47" s="648" t="s">
        <v>32</v>
      </c>
      <c r="ES47" s="648"/>
      <c r="ET47" s="648"/>
      <c r="EU47" s="648"/>
      <c r="EV47" s="648"/>
      <c r="EW47" s="648"/>
      <c r="EY47" s="648"/>
      <c r="EZ47" s="648"/>
      <c r="FA47" s="648"/>
      <c r="FB47" s="648"/>
      <c r="FC47" s="648"/>
      <c r="FD47" s="648"/>
      <c r="FF47" s="648"/>
      <c r="FG47" s="648"/>
      <c r="FH47" s="648"/>
      <c r="FI47" s="648"/>
      <c r="FJ47" s="648"/>
      <c r="FK47" s="648"/>
      <c r="FM47" s="648"/>
      <c r="FN47" s="648"/>
      <c r="FO47" s="648"/>
      <c r="FP47" s="648"/>
      <c r="FQ47" s="648"/>
      <c r="FR47" s="648"/>
    </row>
    <row r="48" spans="1:174" s="36" customFormat="1" x14ac:dyDescent="0.3">
      <c r="A48" s="11"/>
      <c r="B48" s="29" t="s">
        <v>27</v>
      </c>
      <c r="C48" s="29" t="s">
        <v>3</v>
      </c>
      <c r="D48" s="29" t="s">
        <v>4</v>
      </c>
      <c r="E48" s="29" t="s">
        <v>5</v>
      </c>
      <c r="F48" s="29" t="s">
        <v>6</v>
      </c>
      <c r="H48" s="29" t="s">
        <v>26</v>
      </c>
      <c r="I48" s="29" t="s">
        <v>12</v>
      </c>
      <c r="J48" s="29" t="s">
        <v>13</v>
      </c>
      <c r="K48" s="29" t="s">
        <v>14</v>
      </c>
      <c r="L48" s="29" t="s">
        <v>15</v>
      </c>
      <c r="M48" s="29" t="s">
        <v>16</v>
      </c>
      <c r="O48" s="29" t="s">
        <v>26</v>
      </c>
      <c r="P48" s="29" t="s">
        <v>12</v>
      </c>
      <c r="Q48" s="29" t="s">
        <v>13</v>
      </c>
      <c r="R48" s="29" t="s">
        <v>14</v>
      </c>
      <c r="S48" s="29" t="s">
        <v>15</v>
      </c>
      <c r="T48" s="29" t="s">
        <v>16</v>
      </c>
      <c r="V48" s="160" t="s">
        <v>26</v>
      </c>
      <c r="W48" s="160" t="s">
        <v>12</v>
      </c>
      <c r="X48" s="160" t="s">
        <v>13</v>
      </c>
      <c r="Y48" s="160" t="s">
        <v>14</v>
      </c>
      <c r="Z48" s="160" t="s">
        <v>15</v>
      </c>
      <c r="AA48" s="160" t="s">
        <v>16</v>
      </c>
      <c r="AC48" s="29"/>
      <c r="AD48" s="29"/>
      <c r="AE48" s="29"/>
      <c r="AF48" s="29"/>
      <c r="AG48" s="29"/>
      <c r="AH48" s="29"/>
      <c r="AJ48" s="29"/>
      <c r="AK48" s="29"/>
      <c r="AL48" s="29"/>
      <c r="AM48" s="29"/>
      <c r="AN48" s="29"/>
      <c r="AO48" s="29"/>
      <c r="AQ48" s="29" t="s">
        <v>26</v>
      </c>
      <c r="AR48" s="29" t="s">
        <v>12</v>
      </c>
      <c r="AS48" s="29" t="s">
        <v>13</v>
      </c>
      <c r="AT48" s="29" t="s">
        <v>14</v>
      </c>
      <c r="AU48" s="29" t="s">
        <v>15</v>
      </c>
      <c r="AV48" s="29" t="s">
        <v>16</v>
      </c>
      <c r="AX48" s="29" t="s">
        <v>26</v>
      </c>
      <c r="AY48" s="29" t="s">
        <v>12</v>
      </c>
      <c r="AZ48" s="29" t="s">
        <v>13</v>
      </c>
      <c r="BA48" s="29" t="s">
        <v>14</v>
      </c>
      <c r="BB48" s="29" t="s">
        <v>15</v>
      </c>
      <c r="BC48" s="29" t="s">
        <v>16</v>
      </c>
      <c r="BE48" s="29" t="s">
        <v>26</v>
      </c>
      <c r="BF48" s="29" t="s">
        <v>12</v>
      </c>
      <c r="BG48" s="29" t="s">
        <v>13</v>
      </c>
      <c r="BH48" s="29" t="s">
        <v>14</v>
      </c>
      <c r="BI48" s="29" t="s">
        <v>15</v>
      </c>
      <c r="BJ48" s="29" t="s">
        <v>16</v>
      </c>
      <c r="BL48" s="141" t="s">
        <v>26</v>
      </c>
      <c r="BM48" s="141" t="s">
        <v>12</v>
      </c>
      <c r="BN48" s="141" t="s">
        <v>13</v>
      </c>
      <c r="BO48" s="141" t="s">
        <v>14</v>
      </c>
      <c r="BP48" s="141" t="s">
        <v>15</v>
      </c>
      <c r="BQ48" s="141" t="s">
        <v>16</v>
      </c>
      <c r="BS48" s="224" t="s">
        <v>26</v>
      </c>
      <c r="BT48" s="224" t="s">
        <v>12</v>
      </c>
      <c r="BU48" s="224" t="s">
        <v>13</v>
      </c>
      <c r="BV48" s="224" t="s">
        <v>14</v>
      </c>
      <c r="BW48" s="224" t="s">
        <v>15</v>
      </c>
      <c r="BX48" s="224" t="s">
        <v>16</v>
      </c>
      <c r="BZ48" s="246" t="s">
        <v>26</v>
      </c>
      <c r="CA48" s="246" t="s">
        <v>12</v>
      </c>
      <c r="CB48" s="246" t="s">
        <v>13</v>
      </c>
      <c r="CC48" s="246" t="s">
        <v>14</v>
      </c>
      <c r="CD48" s="246" t="s">
        <v>15</v>
      </c>
      <c r="CE48" s="246" t="s">
        <v>16</v>
      </c>
      <c r="CG48" s="304" t="s">
        <v>26</v>
      </c>
      <c r="CH48" s="304" t="s">
        <v>12</v>
      </c>
      <c r="CI48" s="304" t="s">
        <v>13</v>
      </c>
      <c r="CJ48" s="304" t="s">
        <v>14</v>
      </c>
      <c r="CK48" s="304" t="s">
        <v>15</v>
      </c>
      <c r="CL48" s="304" t="s">
        <v>16</v>
      </c>
      <c r="CN48" s="29" t="s">
        <v>26</v>
      </c>
      <c r="CO48" s="29" t="s">
        <v>12</v>
      </c>
      <c r="CP48" s="29" t="s">
        <v>13</v>
      </c>
      <c r="CQ48" s="29" t="s">
        <v>14</v>
      </c>
      <c r="CR48" s="29" t="s">
        <v>15</v>
      </c>
      <c r="CS48" s="29" t="s">
        <v>16</v>
      </c>
      <c r="CU48" s="29"/>
      <c r="CV48" s="29"/>
      <c r="CW48" s="29"/>
      <c r="CX48" s="29"/>
      <c r="CY48" s="29"/>
      <c r="CZ48" s="29"/>
      <c r="DB48" s="348" t="s">
        <v>26</v>
      </c>
      <c r="DC48" s="348" t="s">
        <v>12</v>
      </c>
      <c r="DD48" s="348" t="s">
        <v>13</v>
      </c>
      <c r="DE48" s="348" t="s">
        <v>14</v>
      </c>
      <c r="DF48" s="348" t="s">
        <v>15</v>
      </c>
      <c r="DG48" s="348" t="s">
        <v>16</v>
      </c>
      <c r="DI48" s="29" t="s">
        <v>26</v>
      </c>
      <c r="DJ48" s="29" t="s">
        <v>12</v>
      </c>
      <c r="DK48" s="29" t="s">
        <v>13</v>
      </c>
      <c r="DL48" s="29" t="s">
        <v>14</v>
      </c>
      <c r="DM48" s="29" t="s">
        <v>15</v>
      </c>
      <c r="DN48" s="29" t="s">
        <v>16</v>
      </c>
      <c r="DP48" s="399" t="s">
        <v>26</v>
      </c>
      <c r="DQ48" s="399" t="s">
        <v>12</v>
      </c>
      <c r="DR48" s="399" t="s">
        <v>13</v>
      </c>
      <c r="DS48" s="399" t="s">
        <v>14</v>
      </c>
      <c r="DT48" s="399" t="s">
        <v>15</v>
      </c>
      <c r="DU48" s="399" t="s">
        <v>16</v>
      </c>
      <c r="DW48" s="415" t="s">
        <v>26</v>
      </c>
      <c r="DX48" s="415" t="s">
        <v>12</v>
      </c>
      <c r="DY48" s="415" t="s">
        <v>13</v>
      </c>
      <c r="DZ48" s="415" t="s">
        <v>14</v>
      </c>
      <c r="EA48" s="415" t="s">
        <v>15</v>
      </c>
      <c r="EB48" s="415" t="s">
        <v>16</v>
      </c>
      <c r="ED48" s="464" t="s">
        <v>26</v>
      </c>
      <c r="EE48" s="464" t="s">
        <v>12</v>
      </c>
      <c r="EF48" s="464" t="s">
        <v>13</v>
      </c>
      <c r="EG48" s="464" t="s">
        <v>14</v>
      </c>
      <c r="EH48" s="464" t="s">
        <v>15</v>
      </c>
      <c r="EI48" s="464" t="s">
        <v>16</v>
      </c>
      <c r="EK48" s="29"/>
      <c r="EL48" s="29"/>
      <c r="EM48" s="29"/>
      <c r="EN48" s="29"/>
      <c r="EO48" s="29"/>
      <c r="EP48" s="29"/>
      <c r="ER48" s="512" t="s">
        <v>26</v>
      </c>
      <c r="ES48" s="512" t="s">
        <v>12</v>
      </c>
      <c r="ET48" s="512" t="s">
        <v>13</v>
      </c>
      <c r="EU48" s="512" t="s">
        <v>14</v>
      </c>
      <c r="EV48" s="512" t="s">
        <v>15</v>
      </c>
      <c r="EW48" s="512" t="s">
        <v>16</v>
      </c>
      <c r="EY48" s="29"/>
      <c r="EZ48" s="29"/>
      <c r="FA48" s="29"/>
      <c r="FB48" s="29"/>
      <c r="FC48" s="29"/>
      <c r="FD48" s="29"/>
      <c r="FF48" s="29"/>
      <c r="FG48" s="29"/>
      <c r="FH48" s="29"/>
      <c r="FI48" s="29"/>
      <c r="FJ48" s="29"/>
      <c r="FK48" s="29"/>
      <c r="FM48" s="29"/>
      <c r="FN48" s="29"/>
      <c r="FO48" s="29"/>
      <c r="FP48" s="29"/>
      <c r="FQ48" s="29"/>
      <c r="FR48" s="29"/>
    </row>
    <row r="49" spans="1:174" s="36" customFormat="1" ht="15" customHeight="1" x14ac:dyDescent="0.3">
      <c r="A49" s="649" t="s">
        <v>9</v>
      </c>
      <c r="B49" s="2">
        <v>0.5</v>
      </c>
      <c r="C49" s="2"/>
      <c r="D49" s="2"/>
      <c r="E49" s="2"/>
      <c r="F49" s="2"/>
      <c r="H49" s="37">
        <f t="shared" ref="H49:H58" si="35">MEDIAN(O49,V49,AC49,AJ49,AQ49,AX49,BE49,BL49,BS49,BZ49,CG49,CN49,CU49,DB49,DI49,DP49,DW49,ED49,EK49,ER49,EY49,FF49,FM49)</f>
        <v>3</v>
      </c>
      <c r="I49" s="37">
        <f t="shared" ref="I49:I58" si="36">MEDIAN(P49,W49,AD49,AK49,AR49,AY49,BF49,BM49,BT49,CA49,CH49,CO49,CV49,DC49,DJ49,DQ49,DX49,EE49,EL49,ES49,EZ49,FG49,FN49)</f>
        <v>4.875</v>
      </c>
      <c r="J49" s="37">
        <f t="shared" ref="J49:J58" si="37">MEDIAN(Q49,X49,AE49,AL49,AS49,AZ49,BG49,BN49,BU49,CB49,CI49,CP49,CW49,DD49,DK49,DR49,DY49,EF49,EM49,ET49,FA49,FH49,FO49)</f>
        <v>6</v>
      </c>
      <c r="K49" s="37">
        <f t="shared" ref="K49:K58" si="38">MEDIAN(R49,Y49,AF49,AM49,AT49,BA49,BH49,BO49,BV49,CC49,CJ49,CQ49,CX49,DE49,DL49,DS49,DZ49,EG49,EN49,EU49,FB49,FI49,FP49)</f>
        <v>8</v>
      </c>
      <c r="L49" s="37">
        <f t="shared" ref="L49:L58" si="39">MEDIAN(S49,Z49,AG49,AN49,AU49,BB49,BI49,BP49,BW49,CD49,CK49,CR49,CY49,DF49,DM49,DT49,EA49,EH49,EO49,EV49,FC49,FJ49,FQ49)</f>
        <v>15</v>
      </c>
      <c r="M49" s="37">
        <f t="shared" ref="M49:M58" si="40">MEDIAN(T49,AA49,AH49,AO49,AV49,BC49,BJ49,BQ49,BX49,CE49,CL49,CS49,CZ49,DG49,DN49,DU49,EB49,EI49,EP49,EW49,FD49,FK49,FR49)</f>
        <v>17.2</v>
      </c>
      <c r="O49" s="37">
        <v>5</v>
      </c>
      <c r="P49" s="37">
        <v>8</v>
      </c>
      <c r="Q49" s="37">
        <v>10</v>
      </c>
      <c r="R49" s="37">
        <v>13</v>
      </c>
      <c r="S49" s="37">
        <v>16</v>
      </c>
      <c r="T49" s="37">
        <v>20</v>
      </c>
      <c r="V49" s="596">
        <v>1</v>
      </c>
      <c r="W49" s="596">
        <v>1.5</v>
      </c>
      <c r="X49" s="596">
        <v>2</v>
      </c>
      <c r="Y49" s="596">
        <v>2.5</v>
      </c>
      <c r="Z49" s="596">
        <v>2.5</v>
      </c>
      <c r="AA49" s="596">
        <v>3</v>
      </c>
      <c r="AC49" s="37"/>
      <c r="AD49" s="37"/>
      <c r="AE49" s="37"/>
      <c r="AF49" s="37"/>
      <c r="AG49" s="37"/>
      <c r="AH49" s="37"/>
      <c r="AJ49" s="37"/>
      <c r="AK49" s="37"/>
      <c r="AL49" s="37"/>
      <c r="AM49" s="37"/>
      <c r="AN49" s="37"/>
      <c r="AO49" s="37"/>
      <c r="AQ49" s="37">
        <v>6</v>
      </c>
      <c r="AR49" s="37">
        <v>7.5</v>
      </c>
      <c r="AS49" s="37">
        <v>12</v>
      </c>
      <c r="AT49" s="37">
        <v>18</v>
      </c>
      <c r="AU49" s="37">
        <v>22.5</v>
      </c>
      <c r="AV49" s="37">
        <v>27</v>
      </c>
      <c r="AX49" s="37">
        <v>0.75</v>
      </c>
      <c r="AY49" s="37">
        <v>1.125</v>
      </c>
      <c r="AZ49" s="37">
        <v>1.5</v>
      </c>
      <c r="BA49" s="37">
        <v>2.25</v>
      </c>
      <c r="BB49" s="37">
        <v>3.75</v>
      </c>
      <c r="BC49" s="37">
        <v>7.5</v>
      </c>
      <c r="BE49" s="37"/>
      <c r="BF49" s="37"/>
      <c r="BG49" s="37"/>
      <c r="BH49" s="37"/>
      <c r="BI49" s="37"/>
      <c r="BJ49" s="37"/>
      <c r="BL49" s="596">
        <v>4</v>
      </c>
      <c r="BM49" s="596">
        <v>4</v>
      </c>
      <c r="BN49" s="596">
        <v>6</v>
      </c>
      <c r="BO49" s="596">
        <v>6</v>
      </c>
      <c r="BP49" s="596">
        <v>8</v>
      </c>
      <c r="BQ49" s="596">
        <v>10</v>
      </c>
      <c r="BS49" s="225">
        <v>2</v>
      </c>
      <c r="BT49" s="225">
        <v>2</v>
      </c>
      <c r="BU49" s="225">
        <v>3</v>
      </c>
      <c r="BV49" s="225">
        <v>4</v>
      </c>
      <c r="BW49" s="225">
        <v>5</v>
      </c>
      <c r="BX49" s="225">
        <v>7.5</v>
      </c>
      <c r="BZ49" s="250">
        <v>2.5</v>
      </c>
      <c r="CA49" s="248">
        <v>5</v>
      </c>
      <c r="CB49" s="248">
        <v>10</v>
      </c>
      <c r="CC49" s="248">
        <v>20</v>
      </c>
      <c r="CD49" s="248">
        <v>30</v>
      </c>
      <c r="CE49" s="248"/>
      <c r="CG49" s="306">
        <v>1.2</v>
      </c>
      <c r="CH49" s="306">
        <v>1.92</v>
      </c>
      <c r="CI49" s="306">
        <v>2.8800000000000003</v>
      </c>
      <c r="CJ49" s="306">
        <v>3.84</v>
      </c>
      <c r="CK49" s="306">
        <v>6.72</v>
      </c>
      <c r="CL49" s="306">
        <v>14.4</v>
      </c>
      <c r="CN49" s="37">
        <v>4</v>
      </c>
      <c r="CO49" s="37">
        <v>5</v>
      </c>
      <c r="CP49" s="37">
        <v>7</v>
      </c>
      <c r="CQ49" s="37">
        <v>10</v>
      </c>
      <c r="CR49" s="37">
        <v>15</v>
      </c>
      <c r="CS49" s="37">
        <v>20</v>
      </c>
      <c r="CU49" s="37"/>
      <c r="CV49" s="37"/>
      <c r="CW49" s="37"/>
      <c r="CX49" s="37"/>
      <c r="CY49" s="37"/>
      <c r="CZ49" s="37"/>
      <c r="DB49" s="349">
        <v>1</v>
      </c>
      <c r="DC49" s="349">
        <v>2</v>
      </c>
      <c r="DD49" s="349">
        <v>3</v>
      </c>
      <c r="DE49" s="349">
        <v>5</v>
      </c>
      <c r="DF49" s="349">
        <v>7</v>
      </c>
      <c r="DG49" s="349">
        <v>10</v>
      </c>
      <c r="DI49" s="37">
        <v>3</v>
      </c>
      <c r="DJ49" s="37">
        <v>6</v>
      </c>
      <c r="DK49" s="37">
        <v>6</v>
      </c>
      <c r="DL49" s="37">
        <v>8</v>
      </c>
      <c r="DM49" s="37">
        <v>15</v>
      </c>
      <c r="DN49" s="37">
        <v>24</v>
      </c>
      <c r="DP49" s="400">
        <v>4</v>
      </c>
      <c r="DQ49" s="400">
        <v>8</v>
      </c>
      <c r="DR49" s="400">
        <v>12</v>
      </c>
      <c r="DS49" s="400">
        <v>16</v>
      </c>
      <c r="DT49" s="400">
        <v>20</v>
      </c>
      <c r="DU49" s="400">
        <v>25</v>
      </c>
      <c r="DW49" s="417">
        <v>2</v>
      </c>
      <c r="DX49" s="417">
        <v>2</v>
      </c>
      <c r="DY49" s="417">
        <v>3</v>
      </c>
      <c r="DZ49" s="417">
        <v>4</v>
      </c>
      <c r="EA49" s="417">
        <v>6</v>
      </c>
      <c r="EB49" s="417">
        <v>8</v>
      </c>
      <c r="ED49" s="597">
        <v>4</v>
      </c>
      <c r="EE49" s="597">
        <v>5</v>
      </c>
      <c r="EF49" s="597">
        <v>8</v>
      </c>
      <c r="EG49" s="597">
        <v>12</v>
      </c>
      <c r="EH49" s="597">
        <v>25</v>
      </c>
      <c r="EI49" s="597">
        <v>50</v>
      </c>
      <c r="EK49" s="37"/>
      <c r="EL49" s="37"/>
      <c r="EM49" s="37"/>
      <c r="EN49" s="37"/>
      <c r="EO49" s="37"/>
      <c r="EP49" s="37"/>
      <c r="ER49" s="514">
        <v>3.375</v>
      </c>
      <c r="ES49" s="514">
        <v>4.875</v>
      </c>
      <c r="ET49" s="514">
        <v>10.875</v>
      </c>
      <c r="EU49" s="514">
        <v>15.75</v>
      </c>
      <c r="EV49" s="514">
        <v>23.625</v>
      </c>
      <c r="EW49" s="514">
        <v>31.5</v>
      </c>
      <c r="EY49" s="37"/>
      <c r="EZ49" s="37"/>
      <c r="FA49" s="37"/>
      <c r="FB49" s="37"/>
      <c r="FC49" s="37"/>
      <c r="FD49" s="37"/>
      <c r="FF49" s="37"/>
      <c r="FG49" s="37"/>
      <c r="FH49" s="37"/>
      <c r="FI49" s="37"/>
      <c r="FJ49" s="37"/>
      <c r="FK49" s="37"/>
      <c r="FM49" s="37"/>
      <c r="FN49" s="37"/>
      <c r="FO49" s="37"/>
      <c r="FP49" s="37"/>
      <c r="FQ49" s="37"/>
      <c r="FR49" s="37"/>
    </row>
    <row r="50" spans="1:174" s="36" customFormat="1" x14ac:dyDescent="0.3">
      <c r="A50" s="650"/>
      <c r="B50" s="3"/>
      <c r="C50" s="3">
        <v>0.5</v>
      </c>
      <c r="D50" s="3"/>
      <c r="E50" s="3"/>
      <c r="F50" s="3"/>
      <c r="H50" s="38">
        <f t="shared" si="35"/>
        <v>3.375</v>
      </c>
      <c r="I50" s="38">
        <f t="shared" si="36"/>
        <v>4.875</v>
      </c>
      <c r="J50" s="38">
        <f t="shared" si="37"/>
        <v>7</v>
      </c>
      <c r="K50" s="38">
        <f t="shared" si="38"/>
        <v>10</v>
      </c>
      <c r="L50" s="38">
        <f t="shared" si="39"/>
        <v>15</v>
      </c>
      <c r="M50" s="38">
        <f t="shared" si="40"/>
        <v>17.2</v>
      </c>
      <c r="O50" s="38">
        <v>5</v>
      </c>
      <c r="P50" s="38">
        <v>8</v>
      </c>
      <c r="Q50" s="38">
        <v>10</v>
      </c>
      <c r="R50" s="38">
        <v>13</v>
      </c>
      <c r="S50" s="38">
        <v>16</v>
      </c>
      <c r="T50" s="38">
        <v>20</v>
      </c>
      <c r="V50" s="596">
        <v>1</v>
      </c>
      <c r="W50" s="596">
        <v>1.5</v>
      </c>
      <c r="X50" s="596">
        <v>2</v>
      </c>
      <c r="Y50" s="596">
        <v>2.5</v>
      </c>
      <c r="Z50" s="596">
        <v>2.5</v>
      </c>
      <c r="AA50" s="596">
        <v>2.5</v>
      </c>
      <c r="AC50" s="38"/>
      <c r="AD50" s="38"/>
      <c r="AE50" s="38"/>
      <c r="AF50" s="38"/>
      <c r="AG50" s="38"/>
      <c r="AH50" s="38"/>
      <c r="AJ50" s="38"/>
      <c r="AK50" s="38"/>
      <c r="AL50" s="38"/>
      <c r="AM50" s="38"/>
      <c r="AN50" s="38"/>
      <c r="AO50" s="38"/>
      <c r="AQ50" s="38">
        <v>6</v>
      </c>
      <c r="AR50" s="38">
        <v>7.5</v>
      </c>
      <c r="AS50" s="38">
        <v>12</v>
      </c>
      <c r="AT50" s="38">
        <v>18</v>
      </c>
      <c r="AU50" s="38">
        <v>22.5</v>
      </c>
      <c r="AV50" s="38">
        <v>27</v>
      </c>
      <c r="AX50" s="38">
        <v>0.75</v>
      </c>
      <c r="AY50" s="38">
        <v>1.125</v>
      </c>
      <c r="AZ50" s="38">
        <v>1.5</v>
      </c>
      <c r="BA50" s="38">
        <v>2.25</v>
      </c>
      <c r="BB50" s="38">
        <v>3.75</v>
      </c>
      <c r="BC50" s="38">
        <v>7.5</v>
      </c>
      <c r="BE50" s="38"/>
      <c r="BF50" s="38"/>
      <c r="BG50" s="38"/>
      <c r="BH50" s="38"/>
      <c r="BI50" s="38"/>
      <c r="BJ50" s="38"/>
      <c r="BL50" s="596">
        <v>4</v>
      </c>
      <c r="BM50" s="596">
        <v>4</v>
      </c>
      <c r="BN50" s="596">
        <v>6</v>
      </c>
      <c r="BO50" s="596">
        <v>6</v>
      </c>
      <c r="BP50" s="596">
        <v>8</v>
      </c>
      <c r="BQ50" s="596">
        <v>10</v>
      </c>
      <c r="BS50" s="226">
        <v>2</v>
      </c>
      <c r="BT50" s="226">
        <v>2</v>
      </c>
      <c r="BU50" s="226">
        <v>3</v>
      </c>
      <c r="BV50" s="226">
        <v>4</v>
      </c>
      <c r="BW50" s="226">
        <v>5</v>
      </c>
      <c r="BX50" s="226">
        <v>7.5</v>
      </c>
      <c r="BZ50" s="249">
        <v>3</v>
      </c>
      <c r="CA50" s="249">
        <v>6</v>
      </c>
      <c r="CB50" s="249">
        <v>12</v>
      </c>
      <c r="CC50" s="249">
        <v>24</v>
      </c>
      <c r="CD50" s="249">
        <v>36</v>
      </c>
      <c r="CE50" s="249"/>
      <c r="CG50" s="307">
        <v>1.2</v>
      </c>
      <c r="CH50" s="307">
        <v>1.92</v>
      </c>
      <c r="CI50" s="307">
        <v>2.8800000000000003</v>
      </c>
      <c r="CJ50" s="307">
        <v>3.84</v>
      </c>
      <c r="CK50" s="307">
        <v>6.72</v>
      </c>
      <c r="CL50" s="307">
        <v>14.4</v>
      </c>
      <c r="CN50" s="38">
        <v>4</v>
      </c>
      <c r="CO50" s="38">
        <v>5</v>
      </c>
      <c r="CP50" s="38">
        <v>7</v>
      </c>
      <c r="CQ50" s="38">
        <v>10</v>
      </c>
      <c r="CR50" s="38">
        <v>15</v>
      </c>
      <c r="CS50" s="38">
        <v>20</v>
      </c>
      <c r="CU50" s="38"/>
      <c r="CV50" s="38"/>
      <c r="CW50" s="38"/>
      <c r="CX50" s="38"/>
      <c r="CY50" s="38"/>
      <c r="CZ50" s="38"/>
      <c r="DB50" s="350">
        <v>1</v>
      </c>
      <c r="DC50" s="350">
        <v>2</v>
      </c>
      <c r="DD50" s="350">
        <v>3</v>
      </c>
      <c r="DE50" s="350">
        <v>5</v>
      </c>
      <c r="DF50" s="350">
        <v>7</v>
      </c>
      <c r="DG50" s="350">
        <v>10</v>
      </c>
      <c r="DI50" s="38">
        <v>4.5</v>
      </c>
      <c r="DJ50" s="38">
        <v>8</v>
      </c>
      <c r="DK50" s="38">
        <v>8</v>
      </c>
      <c r="DL50" s="38">
        <v>10</v>
      </c>
      <c r="DM50" s="38">
        <v>17.5</v>
      </c>
      <c r="DN50" s="38">
        <v>30</v>
      </c>
      <c r="DP50" s="401">
        <v>4</v>
      </c>
      <c r="DQ50" s="401">
        <v>8</v>
      </c>
      <c r="DR50" s="401">
        <v>12</v>
      </c>
      <c r="DS50" s="401">
        <v>16</v>
      </c>
      <c r="DT50" s="401">
        <v>20</v>
      </c>
      <c r="DU50" s="401">
        <v>25</v>
      </c>
      <c r="DW50" s="418">
        <v>1.5</v>
      </c>
      <c r="DX50" s="418">
        <v>2</v>
      </c>
      <c r="DY50" s="418">
        <v>4</v>
      </c>
      <c r="DZ50" s="418">
        <v>6</v>
      </c>
      <c r="EA50" s="418">
        <v>8</v>
      </c>
      <c r="EB50" s="418">
        <v>10</v>
      </c>
      <c r="ED50" s="597">
        <v>4</v>
      </c>
      <c r="EE50" s="597">
        <v>5</v>
      </c>
      <c r="EF50" s="597">
        <v>8</v>
      </c>
      <c r="EG50" s="597">
        <v>12</v>
      </c>
      <c r="EH50" s="597">
        <v>25</v>
      </c>
      <c r="EI50" s="597">
        <v>50</v>
      </c>
      <c r="EK50" s="38"/>
      <c r="EL50" s="38"/>
      <c r="EM50" s="38"/>
      <c r="EN50" s="38"/>
      <c r="EO50" s="38"/>
      <c r="EP50" s="38"/>
      <c r="ER50" s="515">
        <v>3.375</v>
      </c>
      <c r="ES50" s="515">
        <v>4.875</v>
      </c>
      <c r="ET50" s="515">
        <v>10.875</v>
      </c>
      <c r="EU50" s="515">
        <v>15.75</v>
      </c>
      <c r="EV50" s="515">
        <v>23.625</v>
      </c>
      <c r="EW50" s="515">
        <v>31.5</v>
      </c>
      <c r="EY50" s="38"/>
      <c r="EZ50" s="38"/>
      <c r="FA50" s="38"/>
      <c r="FB50" s="38"/>
      <c r="FC50" s="38"/>
      <c r="FD50" s="38"/>
      <c r="FF50" s="38"/>
      <c r="FG50" s="38"/>
      <c r="FH50" s="38"/>
      <c r="FI50" s="38"/>
      <c r="FJ50" s="38"/>
      <c r="FK50" s="38"/>
      <c r="FM50" s="38"/>
      <c r="FN50" s="38"/>
      <c r="FO50" s="38"/>
      <c r="FP50" s="38"/>
      <c r="FQ50" s="38"/>
      <c r="FR50" s="38"/>
    </row>
    <row r="51" spans="1:174" s="36" customFormat="1" x14ac:dyDescent="0.3">
      <c r="A51" s="650"/>
      <c r="B51" s="2"/>
      <c r="C51" s="2"/>
      <c r="D51" s="2">
        <v>0.5</v>
      </c>
      <c r="E51" s="2"/>
      <c r="F51" s="2"/>
      <c r="H51" s="37">
        <f t="shared" si="35"/>
        <v>3.375</v>
      </c>
      <c r="I51" s="37">
        <f t="shared" si="36"/>
        <v>4.875</v>
      </c>
      <c r="J51" s="37">
        <f t="shared" si="37"/>
        <v>7</v>
      </c>
      <c r="K51" s="37">
        <f t="shared" si="38"/>
        <v>10</v>
      </c>
      <c r="L51" s="37">
        <f t="shared" si="39"/>
        <v>13</v>
      </c>
      <c r="M51" s="37">
        <f t="shared" si="40"/>
        <v>16.64</v>
      </c>
      <c r="O51" s="37">
        <v>4</v>
      </c>
      <c r="P51" s="37">
        <v>6</v>
      </c>
      <c r="Q51" s="37">
        <v>8</v>
      </c>
      <c r="R51" s="37">
        <v>10</v>
      </c>
      <c r="S51" s="37">
        <v>13</v>
      </c>
      <c r="T51" s="37">
        <v>16</v>
      </c>
      <c r="V51" s="596">
        <v>1</v>
      </c>
      <c r="W51" s="596">
        <v>1.5</v>
      </c>
      <c r="X51" s="596">
        <v>2</v>
      </c>
      <c r="Y51" s="596">
        <v>2.5</v>
      </c>
      <c r="Z51" s="596">
        <v>3.5</v>
      </c>
      <c r="AA51" s="596">
        <v>6</v>
      </c>
      <c r="AC51" s="37"/>
      <c r="AD51" s="37"/>
      <c r="AE51" s="37"/>
      <c r="AF51" s="37"/>
      <c r="AG51" s="37"/>
      <c r="AH51" s="37"/>
      <c r="AJ51" s="37"/>
      <c r="AK51" s="37"/>
      <c r="AL51" s="37"/>
      <c r="AM51" s="37"/>
      <c r="AN51" s="37"/>
      <c r="AO51" s="37"/>
      <c r="AQ51" s="37">
        <v>6</v>
      </c>
      <c r="AR51" s="37">
        <v>7.5</v>
      </c>
      <c r="AS51" s="37">
        <v>12</v>
      </c>
      <c r="AT51" s="37">
        <v>18</v>
      </c>
      <c r="AU51" s="37">
        <v>22.5</v>
      </c>
      <c r="AV51" s="37">
        <v>27</v>
      </c>
      <c r="AX51" s="37">
        <v>0.75</v>
      </c>
      <c r="AY51" s="37">
        <v>1.125</v>
      </c>
      <c r="AZ51" s="37">
        <v>1.5</v>
      </c>
      <c r="BA51" s="37">
        <v>2.25</v>
      </c>
      <c r="BB51" s="37">
        <v>3.75</v>
      </c>
      <c r="BC51" s="37">
        <v>7.5</v>
      </c>
      <c r="BE51" s="37"/>
      <c r="BF51" s="37"/>
      <c r="BG51" s="37"/>
      <c r="BH51" s="37"/>
      <c r="BI51" s="37"/>
      <c r="BJ51" s="37"/>
      <c r="BL51" s="596">
        <v>4</v>
      </c>
      <c r="BM51" s="596">
        <v>4</v>
      </c>
      <c r="BN51" s="596">
        <v>6</v>
      </c>
      <c r="BO51" s="596">
        <v>6</v>
      </c>
      <c r="BP51" s="596">
        <v>8</v>
      </c>
      <c r="BQ51" s="596">
        <v>10</v>
      </c>
      <c r="BS51" s="225">
        <v>2</v>
      </c>
      <c r="BT51" s="225">
        <v>3</v>
      </c>
      <c r="BU51" s="225">
        <v>5</v>
      </c>
      <c r="BV51" s="225">
        <v>6</v>
      </c>
      <c r="BW51" s="225">
        <v>9</v>
      </c>
      <c r="BX51" s="225">
        <v>11</v>
      </c>
      <c r="BZ51" s="248">
        <v>2.5</v>
      </c>
      <c r="CA51" s="248">
        <v>6</v>
      </c>
      <c r="CB51" s="248">
        <v>12</v>
      </c>
      <c r="CC51" s="248">
        <v>24</v>
      </c>
      <c r="CD51" s="248">
        <v>36</v>
      </c>
      <c r="CE51" s="248"/>
      <c r="CG51" s="306">
        <v>1.2</v>
      </c>
      <c r="CH51" s="306">
        <v>1.92</v>
      </c>
      <c r="CI51" s="306">
        <v>2.8800000000000003</v>
      </c>
      <c r="CJ51" s="306">
        <v>3.84</v>
      </c>
      <c r="CK51" s="306">
        <v>7.68</v>
      </c>
      <c r="CL51" s="306">
        <v>17.279999999999998</v>
      </c>
      <c r="CN51" s="37">
        <v>4</v>
      </c>
      <c r="CO51" s="37">
        <v>5</v>
      </c>
      <c r="CP51" s="37">
        <v>7</v>
      </c>
      <c r="CQ51" s="37">
        <v>10</v>
      </c>
      <c r="CR51" s="37">
        <v>15</v>
      </c>
      <c r="CS51" s="37">
        <v>20</v>
      </c>
      <c r="CU51" s="37"/>
      <c r="CV51" s="37"/>
      <c r="CW51" s="37"/>
      <c r="CX51" s="37"/>
      <c r="CY51" s="37"/>
      <c r="CZ51" s="37"/>
      <c r="DB51" s="349">
        <v>1</v>
      </c>
      <c r="DC51" s="349">
        <v>2</v>
      </c>
      <c r="DD51" s="349">
        <v>3</v>
      </c>
      <c r="DE51" s="349">
        <v>5</v>
      </c>
      <c r="DF51" s="349">
        <v>7</v>
      </c>
      <c r="DG51" s="349">
        <v>10</v>
      </c>
      <c r="DI51" s="37">
        <v>4.5</v>
      </c>
      <c r="DJ51" s="37">
        <v>8</v>
      </c>
      <c r="DK51" s="37">
        <v>8</v>
      </c>
      <c r="DL51" s="37">
        <v>10</v>
      </c>
      <c r="DM51" s="37">
        <v>17.5</v>
      </c>
      <c r="DN51" s="37">
        <v>30</v>
      </c>
      <c r="DP51" s="400">
        <v>6</v>
      </c>
      <c r="DQ51" s="400">
        <v>10</v>
      </c>
      <c r="DR51" s="400">
        <v>14</v>
      </c>
      <c r="DS51" s="400">
        <v>18</v>
      </c>
      <c r="DT51" s="400">
        <v>22</v>
      </c>
      <c r="DU51" s="400">
        <v>30</v>
      </c>
      <c r="DW51" s="417">
        <v>2</v>
      </c>
      <c r="DX51" s="417">
        <v>3</v>
      </c>
      <c r="DY51" s="417">
        <v>5</v>
      </c>
      <c r="DZ51" s="417">
        <v>10</v>
      </c>
      <c r="EA51" s="417">
        <v>12</v>
      </c>
      <c r="EB51" s="417">
        <v>15</v>
      </c>
      <c r="ED51" s="597">
        <v>4</v>
      </c>
      <c r="EE51" s="597">
        <v>5</v>
      </c>
      <c r="EF51" s="597">
        <v>8</v>
      </c>
      <c r="EG51" s="597">
        <v>12</v>
      </c>
      <c r="EH51" s="597">
        <v>25</v>
      </c>
      <c r="EI51" s="597">
        <v>50</v>
      </c>
      <c r="EK51" s="37"/>
      <c r="EL51" s="37"/>
      <c r="EM51" s="37"/>
      <c r="EN51" s="37"/>
      <c r="EO51" s="37"/>
      <c r="EP51" s="37"/>
      <c r="ER51" s="514">
        <v>3.375</v>
      </c>
      <c r="ES51" s="514">
        <v>4.875</v>
      </c>
      <c r="ET51" s="514">
        <v>10.875</v>
      </c>
      <c r="EU51" s="514">
        <v>15.75</v>
      </c>
      <c r="EV51" s="514">
        <v>23.625</v>
      </c>
      <c r="EW51" s="514">
        <v>31.5</v>
      </c>
      <c r="EY51" s="37"/>
      <c r="EZ51" s="37"/>
      <c r="FA51" s="37"/>
      <c r="FB51" s="37"/>
      <c r="FC51" s="37"/>
      <c r="FD51" s="37"/>
      <c r="FF51" s="37"/>
      <c r="FG51" s="37"/>
      <c r="FH51" s="37"/>
      <c r="FI51" s="37"/>
      <c r="FJ51" s="37"/>
      <c r="FK51" s="37"/>
      <c r="FM51" s="37"/>
      <c r="FN51" s="37"/>
      <c r="FO51" s="37"/>
      <c r="FP51" s="37"/>
      <c r="FQ51" s="37"/>
      <c r="FR51" s="37"/>
    </row>
    <row r="52" spans="1:174" s="36" customFormat="1" x14ac:dyDescent="0.3">
      <c r="A52" s="650"/>
      <c r="B52" s="3"/>
      <c r="C52" s="3"/>
      <c r="D52" s="3"/>
      <c r="E52" s="3">
        <v>0.5</v>
      </c>
      <c r="F52" s="3"/>
      <c r="H52" s="38">
        <f t="shared" si="35"/>
        <v>3.375</v>
      </c>
      <c r="I52" s="38">
        <f t="shared" si="36"/>
        <v>4.875</v>
      </c>
      <c r="J52" s="38">
        <f t="shared" si="37"/>
        <v>7</v>
      </c>
      <c r="K52" s="38">
        <f t="shared" si="38"/>
        <v>10</v>
      </c>
      <c r="L52" s="38">
        <f t="shared" si="39"/>
        <v>15</v>
      </c>
      <c r="M52" s="38">
        <f t="shared" si="40"/>
        <v>18.64</v>
      </c>
      <c r="O52" s="38">
        <v>4</v>
      </c>
      <c r="P52" s="38">
        <v>6</v>
      </c>
      <c r="Q52" s="38">
        <v>8</v>
      </c>
      <c r="R52" s="38">
        <v>10</v>
      </c>
      <c r="S52" s="38">
        <v>13</v>
      </c>
      <c r="T52" s="38">
        <v>16</v>
      </c>
      <c r="V52" s="596">
        <v>1.5</v>
      </c>
      <c r="W52" s="596">
        <v>1.5</v>
      </c>
      <c r="X52" s="596">
        <v>2</v>
      </c>
      <c r="Y52" s="596">
        <v>2.5</v>
      </c>
      <c r="Z52" s="596">
        <v>4.5</v>
      </c>
      <c r="AA52" s="596">
        <v>6.5</v>
      </c>
      <c r="AC52" s="38"/>
      <c r="AD52" s="38"/>
      <c r="AE52" s="38"/>
      <c r="AF52" s="38"/>
      <c r="AG52" s="38"/>
      <c r="AH52" s="38"/>
      <c r="AJ52" s="38"/>
      <c r="AK52" s="38"/>
      <c r="AL52" s="38"/>
      <c r="AM52" s="38"/>
      <c r="AN52" s="38"/>
      <c r="AO52" s="38"/>
      <c r="AQ52" s="38">
        <v>6</v>
      </c>
      <c r="AR52" s="38">
        <v>7.5</v>
      </c>
      <c r="AS52" s="38">
        <v>12</v>
      </c>
      <c r="AT52" s="38">
        <v>18</v>
      </c>
      <c r="AU52" s="38">
        <v>22.5</v>
      </c>
      <c r="AV52" s="38">
        <v>27</v>
      </c>
      <c r="AX52" s="38">
        <v>1.25</v>
      </c>
      <c r="AY52" s="38">
        <v>1.875</v>
      </c>
      <c r="AZ52" s="38">
        <v>2.5</v>
      </c>
      <c r="BA52" s="38">
        <v>3.75</v>
      </c>
      <c r="BB52" s="38">
        <v>6.25</v>
      </c>
      <c r="BC52" s="38">
        <v>12.5</v>
      </c>
      <c r="BE52" s="38"/>
      <c r="BF52" s="38"/>
      <c r="BG52" s="38"/>
      <c r="BH52" s="38"/>
      <c r="BI52" s="38"/>
      <c r="BJ52" s="38"/>
      <c r="BL52" s="596">
        <v>4</v>
      </c>
      <c r="BM52" s="596">
        <v>4</v>
      </c>
      <c r="BN52" s="596">
        <v>6</v>
      </c>
      <c r="BO52" s="596">
        <v>6</v>
      </c>
      <c r="BP52" s="596">
        <v>8</v>
      </c>
      <c r="BQ52" s="596">
        <v>10</v>
      </c>
      <c r="BS52" s="226">
        <v>2</v>
      </c>
      <c r="BT52" s="226">
        <v>3</v>
      </c>
      <c r="BU52" s="226">
        <v>5</v>
      </c>
      <c r="BV52" s="226">
        <v>6</v>
      </c>
      <c r="BW52" s="226">
        <v>9</v>
      </c>
      <c r="BX52" s="226">
        <v>11</v>
      </c>
      <c r="BZ52" s="249">
        <v>3</v>
      </c>
      <c r="CA52" s="249">
        <v>6</v>
      </c>
      <c r="CB52" s="249">
        <v>12</v>
      </c>
      <c r="CC52" s="249">
        <v>24</v>
      </c>
      <c r="CD52" s="249">
        <v>36</v>
      </c>
      <c r="CE52" s="249"/>
      <c r="CG52" s="307">
        <v>1.68</v>
      </c>
      <c r="CH52" s="307">
        <v>2.4</v>
      </c>
      <c r="CI52" s="307">
        <v>3.6</v>
      </c>
      <c r="CJ52" s="307">
        <v>4.8</v>
      </c>
      <c r="CK52" s="307">
        <v>8.6399999999999988</v>
      </c>
      <c r="CL52" s="307">
        <v>17.279999999999998</v>
      </c>
      <c r="CN52" s="38">
        <v>4</v>
      </c>
      <c r="CO52" s="38">
        <v>5</v>
      </c>
      <c r="CP52" s="38">
        <v>7</v>
      </c>
      <c r="CQ52" s="38">
        <v>10</v>
      </c>
      <c r="CR52" s="38">
        <v>15</v>
      </c>
      <c r="CS52" s="38">
        <v>20</v>
      </c>
      <c r="CU52" s="38"/>
      <c r="CV52" s="38"/>
      <c r="CW52" s="38"/>
      <c r="CX52" s="38"/>
      <c r="CY52" s="38"/>
      <c r="CZ52" s="38"/>
      <c r="DB52" s="350">
        <v>1</v>
      </c>
      <c r="DC52" s="350">
        <v>2</v>
      </c>
      <c r="DD52" s="350">
        <v>3.5</v>
      </c>
      <c r="DE52" s="350">
        <v>6</v>
      </c>
      <c r="DF52" s="350">
        <v>9</v>
      </c>
      <c r="DG52" s="350">
        <v>11</v>
      </c>
      <c r="DI52" s="38">
        <v>6</v>
      </c>
      <c r="DJ52" s="38">
        <v>10</v>
      </c>
      <c r="DK52" s="38">
        <v>10</v>
      </c>
      <c r="DL52" s="38">
        <v>12</v>
      </c>
      <c r="DM52" s="38">
        <v>20</v>
      </c>
      <c r="DN52" s="38">
        <v>36</v>
      </c>
      <c r="DP52" s="401">
        <v>10</v>
      </c>
      <c r="DQ52" s="401">
        <v>15</v>
      </c>
      <c r="DR52" s="401">
        <v>20</v>
      </c>
      <c r="DS52" s="401">
        <v>27</v>
      </c>
      <c r="DT52" s="401">
        <v>35</v>
      </c>
      <c r="DU52" s="401">
        <v>40</v>
      </c>
      <c r="DW52" s="418">
        <v>2.25</v>
      </c>
      <c r="DX52" s="418">
        <v>4</v>
      </c>
      <c r="DY52" s="418">
        <v>7</v>
      </c>
      <c r="DZ52" s="418">
        <v>10</v>
      </c>
      <c r="EA52" s="418">
        <v>15</v>
      </c>
      <c r="EB52" s="418">
        <v>20</v>
      </c>
      <c r="ED52" s="597">
        <v>4</v>
      </c>
      <c r="EE52" s="597">
        <v>5</v>
      </c>
      <c r="EF52" s="597">
        <v>8</v>
      </c>
      <c r="EG52" s="597">
        <v>12</v>
      </c>
      <c r="EH52" s="597">
        <v>25</v>
      </c>
      <c r="EI52" s="597">
        <v>50</v>
      </c>
      <c r="EK52" s="38"/>
      <c r="EL52" s="38"/>
      <c r="EM52" s="38"/>
      <c r="EN52" s="38"/>
      <c r="EO52" s="38"/>
      <c r="EP52" s="38"/>
      <c r="ER52" s="515">
        <v>3.375</v>
      </c>
      <c r="ES52" s="515">
        <v>4.875</v>
      </c>
      <c r="ET52" s="515">
        <v>10.875</v>
      </c>
      <c r="EU52" s="515">
        <v>15.75</v>
      </c>
      <c r="EV52" s="515">
        <v>23.625</v>
      </c>
      <c r="EW52" s="515">
        <v>31.5</v>
      </c>
      <c r="EY52" s="38"/>
      <c r="EZ52" s="38"/>
      <c r="FA52" s="38"/>
      <c r="FB52" s="38"/>
      <c r="FC52" s="38"/>
      <c r="FD52" s="38"/>
      <c r="FF52" s="38"/>
      <c r="FG52" s="38"/>
      <c r="FH52" s="38"/>
      <c r="FI52" s="38"/>
      <c r="FJ52" s="38"/>
      <c r="FK52" s="38"/>
      <c r="FM52" s="38"/>
      <c r="FN52" s="38"/>
      <c r="FO52" s="38"/>
      <c r="FP52" s="38"/>
      <c r="FQ52" s="38"/>
      <c r="FR52" s="38"/>
    </row>
    <row r="53" spans="1:174" s="36" customFormat="1" x14ac:dyDescent="0.3">
      <c r="A53" s="650"/>
      <c r="B53" s="2"/>
      <c r="C53" s="2"/>
      <c r="D53" s="2"/>
      <c r="E53" s="2"/>
      <c r="F53" s="2">
        <v>0.5</v>
      </c>
      <c r="H53" s="37">
        <f t="shared" si="35"/>
        <v>4</v>
      </c>
      <c r="I53" s="37">
        <f t="shared" si="36"/>
        <v>6</v>
      </c>
      <c r="J53" s="37">
        <f t="shared" si="37"/>
        <v>10</v>
      </c>
      <c r="K53" s="37">
        <f t="shared" si="38"/>
        <v>12</v>
      </c>
      <c r="L53" s="37">
        <f t="shared" si="39"/>
        <v>20</v>
      </c>
      <c r="M53" s="37">
        <f t="shared" si="40"/>
        <v>24.6</v>
      </c>
      <c r="O53" s="37">
        <v>4</v>
      </c>
      <c r="P53" s="37">
        <v>6</v>
      </c>
      <c r="Q53" s="37">
        <v>8</v>
      </c>
      <c r="R53" s="37">
        <v>10</v>
      </c>
      <c r="S53" s="37">
        <v>13</v>
      </c>
      <c r="T53" s="37">
        <v>16</v>
      </c>
      <c r="V53" s="596">
        <v>1.5</v>
      </c>
      <c r="W53" s="596">
        <v>2.5</v>
      </c>
      <c r="X53" s="596">
        <v>5</v>
      </c>
      <c r="Y53" s="596">
        <v>6</v>
      </c>
      <c r="Z53" s="596">
        <v>7</v>
      </c>
      <c r="AA53" s="596">
        <v>8</v>
      </c>
      <c r="AC53" s="37"/>
      <c r="AD53" s="37"/>
      <c r="AE53" s="37"/>
      <c r="AF53" s="37"/>
      <c r="AG53" s="37"/>
      <c r="AH53" s="37"/>
      <c r="AJ53" s="37"/>
      <c r="AK53" s="37"/>
      <c r="AL53" s="37"/>
      <c r="AM53" s="37"/>
      <c r="AN53" s="37"/>
      <c r="AO53" s="37"/>
      <c r="AQ53" s="37">
        <v>9</v>
      </c>
      <c r="AR53" s="37">
        <v>12</v>
      </c>
      <c r="AS53" s="37">
        <v>15</v>
      </c>
      <c r="AT53" s="37">
        <v>22.5</v>
      </c>
      <c r="AU53" s="37">
        <v>30</v>
      </c>
      <c r="AV53" s="37">
        <v>45</v>
      </c>
      <c r="AX53" s="37">
        <v>1.5</v>
      </c>
      <c r="AY53" s="37">
        <v>2.25</v>
      </c>
      <c r="AZ53" s="37">
        <v>3</v>
      </c>
      <c r="BA53" s="37">
        <v>4.5</v>
      </c>
      <c r="BB53" s="37">
        <v>7.5</v>
      </c>
      <c r="BC53" s="37">
        <v>15</v>
      </c>
      <c r="BE53" s="37"/>
      <c r="BF53" s="37"/>
      <c r="BG53" s="37"/>
      <c r="BH53" s="37"/>
      <c r="BI53" s="37"/>
      <c r="BJ53" s="37"/>
      <c r="BL53" s="596">
        <v>4</v>
      </c>
      <c r="BM53" s="596">
        <v>4</v>
      </c>
      <c r="BN53" s="596">
        <v>6</v>
      </c>
      <c r="BO53" s="596">
        <v>6</v>
      </c>
      <c r="BP53" s="596">
        <v>8</v>
      </c>
      <c r="BQ53" s="596">
        <v>10</v>
      </c>
      <c r="BS53" s="225">
        <v>3</v>
      </c>
      <c r="BT53" s="225">
        <v>5</v>
      </c>
      <c r="BU53" s="225">
        <v>6</v>
      </c>
      <c r="BV53" s="225">
        <v>9</v>
      </c>
      <c r="BW53" s="225">
        <v>11</v>
      </c>
      <c r="BX53" s="225">
        <v>14</v>
      </c>
      <c r="BZ53" s="248">
        <v>4</v>
      </c>
      <c r="CA53" s="248">
        <v>8</v>
      </c>
      <c r="CB53" s="248">
        <v>16</v>
      </c>
      <c r="CC53" s="248">
        <v>30</v>
      </c>
      <c r="CD53" s="248">
        <v>45</v>
      </c>
      <c r="CE53" s="248"/>
      <c r="CG53" s="306">
        <v>1.68</v>
      </c>
      <c r="CH53" s="306">
        <v>2.8800000000000003</v>
      </c>
      <c r="CI53" s="306">
        <v>4.3199999999999994</v>
      </c>
      <c r="CJ53" s="306">
        <v>5.7600000000000007</v>
      </c>
      <c r="CK53" s="306">
        <v>9.6</v>
      </c>
      <c r="CL53" s="306">
        <v>19.2</v>
      </c>
      <c r="CN53" s="37">
        <v>4</v>
      </c>
      <c r="CO53" s="37">
        <v>10</v>
      </c>
      <c r="CP53" s="37">
        <v>12</v>
      </c>
      <c r="CQ53" s="37">
        <v>15</v>
      </c>
      <c r="CR53" s="37">
        <v>20</v>
      </c>
      <c r="CS53" s="37">
        <v>30</v>
      </c>
      <c r="CU53" s="37"/>
      <c r="CV53" s="37"/>
      <c r="CW53" s="37"/>
      <c r="CX53" s="37"/>
      <c r="CY53" s="37"/>
      <c r="CZ53" s="37"/>
      <c r="DB53" s="349">
        <v>2</v>
      </c>
      <c r="DC53" s="349">
        <v>4</v>
      </c>
      <c r="DD53" s="349">
        <v>6</v>
      </c>
      <c r="DE53" s="349">
        <v>9</v>
      </c>
      <c r="DF53" s="349">
        <v>12</v>
      </c>
      <c r="DG53" s="349">
        <v>15</v>
      </c>
      <c r="DI53" s="37">
        <v>6</v>
      </c>
      <c r="DJ53" s="37">
        <v>10</v>
      </c>
      <c r="DK53" s="37">
        <v>10</v>
      </c>
      <c r="DL53" s="37">
        <v>12</v>
      </c>
      <c r="DM53" s="37">
        <v>20</v>
      </c>
      <c r="DN53" s="37">
        <v>36</v>
      </c>
      <c r="DP53" s="400">
        <v>15</v>
      </c>
      <c r="DQ53" s="400">
        <v>20</v>
      </c>
      <c r="DR53" s="400">
        <v>25</v>
      </c>
      <c r="DS53" s="400">
        <v>32</v>
      </c>
      <c r="DT53" s="400">
        <v>43</v>
      </c>
      <c r="DU53" s="400">
        <v>50</v>
      </c>
      <c r="DW53" s="417">
        <v>3.5</v>
      </c>
      <c r="DX53" s="417">
        <v>5</v>
      </c>
      <c r="DY53" s="417">
        <v>10</v>
      </c>
      <c r="DZ53" s="417">
        <v>15</v>
      </c>
      <c r="EA53" s="417">
        <v>20</v>
      </c>
      <c r="EB53" s="417">
        <v>30</v>
      </c>
      <c r="ED53" s="597">
        <v>8</v>
      </c>
      <c r="EE53" s="597">
        <v>10</v>
      </c>
      <c r="EF53" s="597">
        <v>16</v>
      </c>
      <c r="EG53" s="597">
        <v>24</v>
      </c>
      <c r="EH53" s="597">
        <v>50</v>
      </c>
      <c r="EI53" s="597">
        <v>100</v>
      </c>
      <c r="EK53" s="37"/>
      <c r="EL53" s="37"/>
      <c r="EM53" s="37"/>
      <c r="EN53" s="37"/>
      <c r="EO53" s="37"/>
      <c r="EP53" s="37"/>
      <c r="ER53" s="514">
        <v>4.125</v>
      </c>
      <c r="ES53" s="514">
        <v>9.75</v>
      </c>
      <c r="ET53" s="514">
        <v>12.75</v>
      </c>
      <c r="EU53" s="514">
        <v>24</v>
      </c>
      <c r="EV53" s="514">
        <v>31.5</v>
      </c>
      <c r="EW53" s="514">
        <v>39.375</v>
      </c>
      <c r="EY53" s="37"/>
      <c r="EZ53" s="37"/>
      <c r="FA53" s="37"/>
      <c r="FB53" s="37"/>
      <c r="FC53" s="37"/>
      <c r="FD53" s="37"/>
      <c r="FF53" s="37"/>
      <c r="FG53" s="37"/>
      <c r="FH53" s="37"/>
      <c r="FI53" s="37"/>
      <c r="FJ53" s="37"/>
      <c r="FK53" s="37"/>
      <c r="FM53" s="37"/>
      <c r="FN53" s="37"/>
      <c r="FO53" s="37"/>
      <c r="FP53" s="37"/>
      <c r="FQ53" s="37"/>
      <c r="FR53" s="37"/>
    </row>
    <row r="54" spans="1:174" s="36" customFormat="1" x14ac:dyDescent="0.3">
      <c r="A54" s="650"/>
      <c r="B54" s="3">
        <v>-0.5</v>
      </c>
      <c r="C54" s="3"/>
      <c r="D54" s="3"/>
      <c r="E54" s="3"/>
      <c r="F54" s="3"/>
      <c r="H54" s="38">
        <f t="shared" si="35"/>
        <v>2.5</v>
      </c>
      <c r="I54" s="38">
        <f t="shared" si="36"/>
        <v>4</v>
      </c>
      <c r="J54" s="38">
        <f t="shared" si="37"/>
        <v>6</v>
      </c>
      <c r="K54" s="38">
        <f t="shared" si="38"/>
        <v>7.875</v>
      </c>
      <c r="L54" s="38">
        <f t="shared" si="39"/>
        <v>12</v>
      </c>
      <c r="M54" s="38">
        <f t="shared" si="40"/>
        <v>13.635000000000002</v>
      </c>
      <c r="O54" s="38">
        <v>5</v>
      </c>
      <c r="P54" s="38">
        <v>8</v>
      </c>
      <c r="Q54" s="38">
        <v>10</v>
      </c>
      <c r="R54" s="38">
        <v>13</v>
      </c>
      <c r="S54" s="38">
        <v>16</v>
      </c>
      <c r="T54" s="38">
        <v>20</v>
      </c>
      <c r="V54" s="596">
        <v>1</v>
      </c>
      <c r="W54" s="596">
        <v>1.5</v>
      </c>
      <c r="X54" s="596">
        <v>2</v>
      </c>
      <c r="Y54" s="596">
        <v>2.5</v>
      </c>
      <c r="Z54" s="596">
        <v>2.5</v>
      </c>
      <c r="AA54" s="596">
        <v>3</v>
      </c>
      <c r="AC54" s="38"/>
      <c r="AD54" s="38"/>
      <c r="AE54" s="38"/>
      <c r="AF54" s="38"/>
      <c r="AG54" s="38"/>
      <c r="AH54" s="38"/>
      <c r="AJ54" s="38"/>
      <c r="AK54" s="38"/>
      <c r="AL54" s="38"/>
      <c r="AM54" s="38"/>
      <c r="AN54" s="38"/>
      <c r="AO54" s="38"/>
      <c r="AQ54" s="38">
        <v>6</v>
      </c>
      <c r="AR54" s="38">
        <v>7.5</v>
      </c>
      <c r="AS54" s="38">
        <v>12</v>
      </c>
      <c r="AT54" s="38">
        <v>18</v>
      </c>
      <c r="AU54" s="38">
        <v>22.5</v>
      </c>
      <c r="AV54" s="38">
        <v>27</v>
      </c>
      <c r="AX54" s="38">
        <v>0.75</v>
      </c>
      <c r="AY54" s="38">
        <v>1.125</v>
      </c>
      <c r="AZ54" s="38">
        <v>1.5</v>
      </c>
      <c r="BA54" s="38">
        <v>2.25</v>
      </c>
      <c r="BB54" s="38">
        <v>3.75</v>
      </c>
      <c r="BC54" s="38">
        <v>7.5</v>
      </c>
      <c r="BE54" s="38"/>
      <c r="BF54" s="38"/>
      <c r="BG54" s="38"/>
      <c r="BH54" s="38"/>
      <c r="BI54" s="38"/>
      <c r="BJ54" s="38"/>
      <c r="BL54" s="596">
        <v>4</v>
      </c>
      <c r="BM54" s="596">
        <v>4</v>
      </c>
      <c r="BN54" s="596">
        <v>6</v>
      </c>
      <c r="BO54" s="596">
        <v>6</v>
      </c>
      <c r="BP54" s="596">
        <v>8</v>
      </c>
      <c r="BQ54" s="596">
        <v>10</v>
      </c>
      <c r="BS54" s="226">
        <v>2</v>
      </c>
      <c r="BT54" s="226">
        <v>2</v>
      </c>
      <c r="BU54" s="226">
        <v>3</v>
      </c>
      <c r="BV54" s="226">
        <v>4</v>
      </c>
      <c r="BW54" s="226">
        <v>5</v>
      </c>
      <c r="BX54" s="226">
        <v>7.5</v>
      </c>
      <c r="BZ54" s="250">
        <v>2.5</v>
      </c>
      <c r="CA54" s="248">
        <v>5</v>
      </c>
      <c r="CB54" s="248">
        <v>10</v>
      </c>
      <c r="CC54" s="249">
        <v>20</v>
      </c>
      <c r="CD54" s="249">
        <v>30</v>
      </c>
      <c r="CE54" s="249"/>
      <c r="CG54" s="307">
        <v>1.0799999999999998</v>
      </c>
      <c r="CH54" s="307">
        <v>1.4400000000000002</v>
      </c>
      <c r="CI54" s="307">
        <v>2.4</v>
      </c>
      <c r="CJ54" s="307">
        <v>3.36</v>
      </c>
      <c r="CK54" s="307">
        <v>5.7600000000000007</v>
      </c>
      <c r="CL54" s="307">
        <v>11.520000000000001</v>
      </c>
      <c r="CN54" s="38">
        <v>4</v>
      </c>
      <c r="CO54" s="38">
        <v>5</v>
      </c>
      <c r="CP54" s="38">
        <v>7</v>
      </c>
      <c r="CQ54" s="38">
        <v>10</v>
      </c>
      <c r="CR54" s="38">
        <v>15</v>
      </c>
      <c r="CS54" s="38">
        <v>20</v>
      </c>
      <c r="CU54" s="38"/>
      <c r="CV54" s="38"/>
      <c r="CW54" s="38"/>
      <c r="CX54" s="38"/>
      <c r="CY54" s="38"/>
      <c r="CZ54" s="38"/>
      <c r="DB54" s="350">
        <v>1</v>
      </c>
      <c r="DC54" s="350">
        <v>2</v>
      </c>
      <c r="DD54" s="350">
        <v>3</v>
      </c>
      <c r="DE54" s="350">
        <v>5</v>
      </c>
      <c r="DF54" s="350">
        <v>7</v>
      </c>
      <c r="DG54" s="350">
        <v>10</v>
      </c>
      <c r="DI54" s="38">
        <v>3</v>
      </c>
      <c r="DJ54" s="38">
        <v>6</v>
      </c>
      <c r="DK54" s="38">
        <v>6</v>
      </c>
      <c r="DL54" s="38">
        <v>8</v>
      </c>
      <c r="DM54" s="38">
        <v>15</v>
      </c>
      <c r="DN54" s="38">
        <v>24</v>
      </c>
      <c r="DP54" s="401">
        <v>4</v>
      </c>
      <c r="DQ54" s="401">
        <v>8</v>
      </c>
      <c r="DR54" s="401">
        <v>12</v>
      </c>
      <c r="DS54" s="401">
        <v>16</v>
      </c>
      <c r="DT54" s="401">
        <v>20</v>
      </c>
      <c r="DU54" s="401">
        <v>25</v>
      </c>
      <c r="DW54" s="418">
        <v>2</v>
      </c>
      <c r="DX54" s="418">
        <v>2</v>
      </c>
      <c r="DY54" s="418">
        <v>3</v>
      </c>
      <c r="DZ54" s="418">
        <v>4</v>
      </c>
      <c r="EA54" s="418">
        <v>6</v>
      </c>
      <c r="EB54" s="418">
        <v>8</v>
      </c>
      <c r="ED54" s="597">
        <v>4</v>
      </c>
      <c r="EE54" s="597">
        <v>5</v>
      </c>
      <c r="EF54" s="597">
        <v>8</v>
      </c>
      <c r="EG54" s="597">
        <v>12</v>
      </c>
      <c r="EH54" s="597">
        <v>25</v>
      </c>
      <c r="EI54" s="597">
        <v>50</v>
      </c>
      <c r="EK54" s="38"/>
      <c r="EL54" s="38"/>
      <c r="EM54" s="38"/>
      <c r="EN54" s="38"/>
      <c r="EO54" s="38"/>
      <c r="EP54" s="38"/>
      <c r="ER54" s="515">
        <v>1.875</v>
      </c>
      <c r="ES54" s="515">
        <v>2.625</v>
      </c>
      <c r="ET54" s="515">
        <v>5.625</v>
      </c>
      <c r="EU54" s="515">
        <v>7.875</v>
      </c>
      <c r="EV54" s="515">
        <v>12</v>
      </c>
      <c r="EW54" s="515">
        <v>15.75</v>
      </c>
      <c r="EY54" s="38"/>
      <c r="EZ54" s="38"/>
      <c r="FA54" s="38"/>
      <c r="FB54" s="38"/>
      <c r="FC54" s="38"/>
      <c r="FD54" s="38"/>
      <c r="FF54" s="38"/>
      <c r="FG54" s="38"/>
      <c r="FH54" s="38"/>
      <c r="FI54" s="38"/>
      <c r="FJ54" s="38"/>
      <c r="FK54" s="38"/>
      <c r="FM54" s="38"/>
      <c r="FN54" s="38"/>
      <c r="FO54" s="38"/>
      <c r="FP54" s="38"/>
      <c r="FQ54" s="38"/>
      <c r="FR54" s="38"/>
    </row>
    <row r="55" spans="1:174" s="36" customFormat="1" x14ac:dyDescent="0.3">
      <c r="A55" s="650"/>
      <c r="B55" s="2"/>
      <c r="C55" s="2">
        <v>-0.5</v>
      </c>
      <c r="D55" s="2"/>
      <c r="E55" s="2"/>
      <c r="F55" s="2"/>
      <c r="H55" s="37">
        <f t="shared" si="35"/>
        <v>3</v>
      </c>
      <c r="I55" s="37">
        <f t="shared" si="36"/>
        <v>4</v>
      </c>
      <c r="J55" s="37">
        <f t="shared" si="37"/>
        <v>6</v>
      </c>
      <c r="K55" s="37">
        <f t="shared" si="38"/>
        <v>7.875</v>
      </c>
      <c r="L55" s="37">
        <f t="shared" si="39"/>
        <v>12</v>
      </c>
      <c r="M55" s="37">
        <f t="shared" si="40"/>
        <v>13.635000000000002</v>
      </c>
      <c r="O55" s="37">
        <v>5</v>
      </c>
      <c r="P55" s="37">
        <v>8</v>
      </c>
      <c r="Q55" s="37">
        <v>10</v>
      </c>
      <c r="R55" s="37">
        <v>13</v>
      </c>
      <c r="S55" s="37">
        <v>16</v>
      </c>
      <c r="T55" s="37">
        <v>20</v>
      </c>
      <c r="V55" s="596">
        <v>1</v>
      </c>
      <c r="W55" s="596">
        <v>1.5</v>
      </c>
      <c r="X55" s="596">
        <v>2</v>
      </c>
      <c r="Y55" s="596">
        <v>2.5</v>
      </c>
      <c r="Z55" s="596">
        <v>2.5</v>
      </c>
      <c r="AA55" s="596">
        <v>2.5</v>
      </c>
      <c r="AC55" s="37"/>
      <c r="AD55" s="37"/>
      <c r="AE55" s="37"/>
      <c r="AF55" s="37"/>
      <c r="AG55" s="37"/>
      <c r="AH55" s="37"/>
      <c r="AJ55" s="37"/>
      <c r="AK55" s="37"/>
      <c r="AL55" s="37"/>
      <c r="AM55" s="37"/>
      <c r="AN55" s="37"/>
      <c r="AO55" s="37"/>
      <c r="AQ55" s="37">
        <v>6</v>
      </c>
      <c r="AR55" s="37">
        <v>7.5</v>
      </c>
      <c r="AS55" s="37">
        <v>12</v>
      </c>
      <c r="AT55" s="37">
        <v>18</v>
      </c>
      <c r="AU55" s="37">
        <v>22.5</v>
      </c>
      <c r="AV55" s="37">
        <v>27</v>
      </c>
      <c r="AX55" s="37">
        <v>0.75</v>
      </c>
      <c r="AY55" s="37">
        <v>1.125</v>
      </c>
      <c r="AZ55" s="37">
        <v>1.5</v>
      </c>
      <c r="BA55" s="37">
        <v>2.25</v>
      </c>
      <c r="BB55" s="37">
        <v>3.75</v>
      </c>
      <c r="BC55" s="37">
        <v>7.5</v>
      </c>
      <c r="BE55" s="37"/>
      <c r="BF55" s="37"/>
      <c r="BG55" s="37"/>
      <c r="BH55" s="37"/>
      <c r="BI55" s="37"/>
      <c r="BJ55" s="37"/>
      <c r="BL55" s="596">
        <v>4</v>
      </c>
      <c r="BM55" s="596">
        <v>4</v>
      </c>
      <c r="BN55" s="596">
        <v>6</v>
      </c>
      <c r="BO55" s="596">
        <v>6</v>
      </c>
      <c r="BP55" s="596">
        <v>8</v>
      </c>
      <c r="BQ55" s="596">
        <v>10</v>
      </c>
      <c r="BS55" s="225">
        <v>2</v>
      </c>
      <c r="BT55" s="225">
        <v>2</v>
      </c>
      <c r="BU55" s="225">
        <v>3</v>
      </c>
      <c r="BV55" s="225">
        <v>4</v>
      </c>
      <c r="BW55" s="225">
        <v>5</v>
      </c>
      <c r="BX55" s="225">
        <v>7.5</v>
      </c>
      <c r="BZ55" s="249">
        <v>3</v>
      </c>
      <c r="CA55" s="249">
        <v>6</v>
      </c>
      <c r="CB55" s="249">
        <v>12</v>
      </c>
      <c r="CC55" s="248">
        <v>24</v>
      </c>
      <c r="CD55" s="248">
        <v>36</v>
      </c>
      <c r="CE55" s="248"/>
      <c r="CG55" s="306">
        <v>1.0799999999999998</v>
      </c>
      <c r="CH55" s="306">
        <v>1.4400000000000002</v>
      </c>
      <c r="CI55" s="306">
        <v>2.4</v>
      </c>
      <c r="CJ55" s="306">
        <v>3.36</v>
      </c>
      <c r="CK55" s="306">
        <v>5.7600000000000007</v>
      </c>
      <c r="CL55" s="306">
        <v>11.520000000000001</v>
      </c>
      <c r="CN55" s="37">
        <v>4</v>
      </c>
      <c r="CO55" s="37">
        <v>5</v>
      </c>
      <c r="CP55" s="37">
        <v>7</v>
      </c>
      <c r="CQ55" s="37">
        <v>10</v>
      </c>
      <c r="CR55" s="37">
        <v>15</v>
      </c>
      <c r="CS55" s="37">
        <v>20</v>
      </c>
      <c r="CU55" s="37"/>
      <c r="CV55" s="37"/>
      <c r="CW55" s="37"/>
      <c r="CX55" s="37"/>
      <c r="CY55" s="37"/>
      <c r="CZ55" s="37"/>
      <c r="DB55" s="349">
        <v>1</v>
      </c>
      <c r="DC55" s="349">
        <v>2</v>
      </c>
      <c r="DD55" s="349">
        <v>3</v>
      </c>
      <c r="DE55" s="349">
        <v>5</v>
      </c>
      <c r="DF55" s="349">
        <v>7</v>
      </c>
      <c r="DG55" s="349">
        <v>10</v>
      </c>
      <c r="DI55" s="37">
        <v>4.5</v>
      </c>
      <c r="DJ55" s="37">
        <v>8</v>
      </c>
      <c r="DK55" s="37">
        <v>8</v>
      </c>
      <c r="DL55" s="37">
        <v>10</v>
      </c>
      <c r="DM55" s="37">
        <v>17.5</v>
      </c>
      <c r="DN55" s="37">
        <v>30</v>
      </c>
      <c r="DP55" s="400">
        <v>4</v>
      </c>
      <c r="DQ55" s="400">
        <v>8</v>
      </c>
      <c r="DR55" s="400">
        <v>12</v>
      </c>
      <c r="DS55" s="400">
        <v>16</v>
      </c>
      <c r="DT55" s="400">
        <v>20</v>
      </c>
      <c r="DU55" s="400">
        <v>25</v>
      </c>
      <c r="DW55" s="417">
        <v>1.5</v>
      </c>
      <c r="DX55" s="417">
        <v>2</v>
      </c>
      <c r="DY55" s="417">
        <v>4</v>
      </c>
      <c r="DZ55" s="417">
        <v>6</v>
      </c>
      <c r="EA55" s="417">
        <v>8</v>
      </c>
      <c r="EB55" s="417">
        <v>10</v>
      </c>
      <c r="ED55" s="597">
        <v>4</v>
      </c>
      <c r="EE55" s="597">
        <v>5</v>
      </c>
      <c r="EF55" s="597">
        <v>8</v>
      </c>
      <c r="EG55" s="597">
        <v>12</v>
      </c>
      <c r="EH55" s="597">
        <v>25</v>
      </c>
      <c r="EI55" s="597">
        <v>50</v>
      </c>
      <c r="EK55" s="37"/>
      <c r="EL55" s="37"/>
      <c r="EM55" s="37"/>
      <c r="EN55" s="37"/>
      <c r="EO55" s="37"/>
      <c r="EP55" s="37"/>
      <c r="ER55" s="514">
        <v>1.875</v>
      </c>
      <c r="ES55" s="514">
        <v>2.625</v>
      </c>
      <c r="ET55" s="514">
        <v>5.625</v>
      </c>
      <c r="EU55" s="514">
        <v>7.875</v>
      </c>
      <c r="EV55" s="514">
        <v>12</v>
      </c>
      <c r="EW55" s="514">
        <v>15.75</v>
      </c>
      <c r="EY55" s="37"/>
      <c r="EZ55" s="37"/>
      <c r="FA55" s="37"/>
      <c r="FB55" s="37"/>
      <c r="FC55" s="37"/>
      <c r="FD55" s="37"/>
      <c r="FF55" s="37"/>
      <c r="FG55" s="37"/>
      <c r="FH55" s="37"/>
      <c r="FI55" s="37"/>
      <c r="FJ55" s="37"/>
      <c r="FK55" s="37"/>
      <c r="FM55" s="37"/>
      <c r="FN55" s="37"/>
      <c r="FO55" s="37"/>
      <c r="FP55" s="37"/>
      <c r="FQ55" s="37"/>
      <c r="FR55" s="37"/>
    </row>
    <row r="56" spans="1:174" s="36" customFormat="1" x14ac:dyDescent="0.3">
      <c r="A56" s="650"/>
      <c r="B56" s="3"/>
      <c r="C56" s="3"/>
      <c r="D56" s="3">
        <v>-0.5</v>
      </c>
      <c r="E56" s="3"/>
      <c r="F56" s="3"/>
      <c r="H56" s="38">
        <f t="shared" si="35"/>
        <v>2.5</v>
      </c>
      <c r="I56" s="38">
        <f t="shared" si="36"/>
        <v>4</v>
      </c>
      <c r="J56" s="38">
        <f t="shared" si="37"/>
        <v>6</v>
      </c>
      <c r="K56" s="38">
        <f t="shared" si="38"/>
        <v>10</v>
      </c>
      <c r="L56" s="38">
        <f t="shared" si="39"/>
        <v>12</v>
      </c>
      <c r="M56" s="38">
        <f t="shared" si="40"/>
        <v>15.375</v>
      </c>
      <c r="O56" s="38">
        <v>4</v>
      </c>
      <c r="P56" s="38">
        <v>6</v>
      </c>
      <c r="Q56" s="38">
        <v>8</v>
      </c>
      <c r="R56" s="38">
        <v>10</v>
      </c>
      <c r="S56" s="38">
        <v>13</v>
      </c>
      <c r="T56" s="38">
        <v>16</v>
      </c>
      <c r="V56" s="596">
        <v>1</v>
      </c>
      <c r="W56" s="596">
        <v>1.5</v>
      </c>
      <c r="X56" s="596">
        <v>2</v>
      </c>
      <c r="Y56" s="596">
        <v>2.5</v>
      </c>
      <c r="Z56" s="596">
        <v>3.5</v>
      </c>
      <c r="AA56" s="596">
        <v>6</v>
      </c>
      <c r="AC56" s="38"/>
      <c r="AD56" s="38"/>
      <c r="AE56" s="38"/>
      <c r="AF56" s="38"/>
      <c r="AG56" s="38"/>
      <c r="AH56" s="38"/>
      <c r="AJ56" s="38"/>
      <c r="AK56" s="38"/>
      <c r="AL56" s="38"/>
      <c r="AM56" s="38"/>
      <c r="AN56" s="38"/>
      <c r="AO56" s="38"/>
      <c r="AQ56" s="38">
        <v>6</v>
      </c>
      <c r="AR56" s="38">
        <v>7.5</v>
      </c>
      <c r="AS56" s="38">
        <v>12</v>
      </c>
      <c r="AT56" s="38">
        <v>18</v>
      </c>
      <c r="AU56" s="38">
        <v>22.5</v>
      </c>
      <c r="AV56" s="38">
        <v>27</v>
      </c>
      <c r="AX56" s="38">
        <v>0.75</v>
      </c>
      <c r="AY56" s="38">
        <v>1.125</v>
      </c>
      <c r="AZ56" s="38">
        <v>1.5</v>
      </c>
      <c r="BA56" s="38">
        <v>2.25</v>
      </c>
      <c r="BB56" s="38">
        <v>3.75</v>
      </c>
      <c r="BC56" s="38">
        <v>7.5</v>
      </c>
      <c r="BE56" s="38"/>
      <c r="BF56" s="38"/>
      <c r="BG56" s="38"/>
      <c r="BH56" s="38"/>
      <c r="BI56" s="38"/>
      <c r="BJ56" s="38"/>
      <c r="BL56" s="596">
        <v>4</v>
      </c>
      <c r="BM56" s="596">
        <v>4</v>
      </c>
      <c r="BN56" s="596">
        <v>6</v>
      </c>
      <c r="BO56" s="596">
        <v>6</v>
      </c>
      <c r="BP56" s="596">
        <v>8</v>
      </c>
      <c r="BQ56" s="596">
        <v>10</v>
      </c>
      <c r="BS56" s="226">
        <v>2</v>
      </c>
      <c r="BT56" s="226">
        <v>3</v>
      </c>
      <c r="BU56" s="226">
        <v>4</v>
      </c>
      <c r="BV56" s="226">
        <v>5</v>
      </c>
      <c r="BW56" s="226">
        <v>7.5</v>
      </c>
      <c r="BX56" s="226">
        <v>10</v>
      </c>
      <c r="BZ56" s="248">
        <v>2.5</v>
      </c>
      <c r="CA56" s="248">
        <v>6</v>
      </c>
      <c r="CB56" s="248">
        <v>12</v>
      </c>
      <c r="CC56" s="249">
        <v>24</v>
      </c>
      <c r="CD56" s="249">
        <v>36</v>
      </c>
      <c r="CE56" s="249"/>
      <c r="CG56" s="307">
        <v>1.4400000000000002</v>
      </c>
      <c r="CH56" s="307">
        <v>1.92</v>
      </c>
      <c r="CI56" s="307">
        <v>2.8800000000000003</v>
      </c>
      <c r="CJ56" s="307">
        <v>3.84</v>
      </c>
      <c r="CK56" s="307">
        <v>6.72</v>
      </c>
      <c r="CL56" s="307">
        <v>14.4</v>
      </c>
      <c r="CN56" s="38">
        <v>4</v>
      </c>
      <c r="CO56" s="38">
        <v>5</v>
      </c>
      <c r="CP56" s="38">
        <v>7</v>
      </c>
      <c r="CQ56" s="38">
        <v>10</v>
      </c>
      <c r="CR56" s="38">
        <v>15</v>
      </c>
      <c r="CS56" s="38">
        <v>20</v>
      </c>
      <c r="CU56" s="38"/>
      <c r="CV56" s="38"/>
      <c r="CW56" s="38"/>
      <c r="CX56" s="38"/>
      <c r="CY56" s="38"/>
      <c r="CZ56" s="38"/>
      <c r="DB56" s="350">
        <v>1</v>
      </c>
      <c r="DC56" s="350">
        <v>2</v>
      </c>
      <c r="DD56" s="350">
        <v>3</v>
      </c>
      <c r="DE56" s="350">
        <v>5</v>
      </c>
      <c r="DF56" s="350">
        <v>7</v>
      </c>
      <c r="DG56" s="350">
        <v>10</v>
      </c>
      <c r="DI56" s="38">
        <v>4.5</v>
      </c>
      <c r="DJ56" s="38">
        <v>8</v>
      </c>
      <c r="DK56" s="38">
        <v>8</v>
      </c>
      <c r="DL56" s="38">
        <v>10</v>
      </c>
      <c r="DM56" s="38">
        <v>17.5</v>
      </c>
      <c r="DN56" s="38">
        <v>30</v>
      </c>
      <c r="DP56" s="401">
        <v>6</v>
      </c>
      <c r="DQ56" s="401">
        <v>10</v>
      </c>
      <c r="DR56" s="401">
        <v>14</v>
      </c>
      <c r="DS56" s="401">
        <v>18</v>
      </c>
      <c r="DT56" s="401">
        <v>22</v>
      </c>
      <c r="DU56" s="401">
        <v>30</v>
      </c>
      <c r="DW56" s="418">
        <v>2</v>
      </c>
      <c r="DX56" s="418">
        <v>3</v>
      </c>
      <c r="DY56" s="418">
        <v>5</v>
      </c>
      <c r="DZ56" s="418">
        <v>10</v>
      </c>
      <c r="EA56" s="418">
        <v>12</v>
      </c>
      <c r="EB56" s="418">
        <v>15</v>
      </c>
      <c r="ED56" s="597">
        <v>4</v>
      </c>
      <c r="EE56" s="597">
        <v>5</v>
      </c>
      <c r="EF56" s="597">
        <v>8</v>
      </c>
      <c r="EG56" s="597">
        <v>12</v>
      </c>
      <c r="EH56" s="597">
        <v>25</v>
      </c>
      <c r="EI56" s="597">
        <v>50</v>
      </c>
      <c r="EK56" s="38"/>
      <c r="EL56" s="38"/>
      <c r="EM56" s="38"/>
      <c r="EN56" s="38"/>
      <c r="EO56" s="38"/>
      <c r="EP56" s="38"/>
      <c r="ER56" s="515">
        <v>1.875</v>
      </c>
      <c r="ES56" s="515">
        <v>2.625</v>
      </c>
      <c r="ET56" s="515">
        <v>5.625</v>
      </c>
      <c r="EU56" s="515">
        <v>7.875</v>
      </c>
      <c r="EV56" s="515">
        <v>12</v>
      </c>
      <c r="EW56" s="515">
        <v>15.75</v>
      </c>
      <c r="EY56" s="38"/>
      <c r="EZ56" s="38"/>
      <c r="FA56" s="38"/>
      <c r="FB56" s="38"/>
      <c r="FC56" s="38"/>
      <c r="FD56" s="38"/>
      <c r="FF56" s="38"/>
      <c r="FG56" s="38"/>
      <c r="FH56" s="38"/>
      <c r="FI56" s="38"/>
      <c r="FJ56" s="38"/>
      <c r="FK56" s="38"/>
      <c r="FM56" s="38"/>
      <c r="FN56" s="38"/>
      <c r="FO56" s="38"/>
      <c r="FP56" s="38"/>
      <c r="FQ56" s="38"/>
      <c r="FR56" s="38"/>
    </row>
    <row r="57" spans="1:174" s="36" customFormat="1" x14ac:dyDescent="0.3">
      <c r="A57" s="650"/>
      <c r="B57" s="2"/>
      <c r="C57" s="2"/>
      <c r="D57" s="2"/>
      <c r="E57" s="2">
        <v>-0.5</v>
      </c>
      <c r="F57" s="2"/>
      <c r="H57" s="37">
        <f t="shared" si="35"/>
        <v>3</v>
      </c>
      <c r="I57" s="37">
        <f t="shared" si="36"/>
        <v>4</v>
      </c>
      <c r="J57" s="37">
        <f t="shared" si="37"/>
        <v>7</v>
      </c>
      <c r="K57" s="37">
        <f t="shared" si="38"/>
        <v>10</v>
      </c>
      <c r="L57" s="37">
        <f t="shared" si="39"/>
        <v>13</v>
      </c>
      <c r="M57" s="37">
        <f t="shared" si="40"/>
        <v>15.875</v>
      </c>
      <c r="O57" s="37">
        <v>4</v>
      </c>
      <c r="P57" s="37">
        <v>6</v>
      </c>
      <c r="Q57" s="37">
        <v>8</v>
      </c>
      <c r="R57" s="37">
        <v>10</v>
      </c>
      <c r="S57" s="37">
        <v>13</v>
      </c>
      <c r="T57" s="37">
        <v>16</v>
      </c>
      <c r="V57" s="596">
        <v>1.5</v>
      </c>
      <c r="W57" s="596">
        <v>1.5</v>
      </c>
      <c r="X57" s="596">
        <v>2</v>
      </c>
      <c r="Y57" s="596">
        <v>2.5</v>
      </c>
      <c r="Z57" s="596">
        <v>4.5</v>
      </c>
      <c r="AA57" s="596">
        <v>6.5</v>
      </c>
      <c r="AC57" s="37"/>
      <c r="AD57" s="37"/>
      <c r="AE57" s="37"/>
      <c r="AF57" s="37"/>
      <c r="AG57" s="37"/>
      <c r="AH57" s="37"/>
      <c r="AJ57" s="37"/>
      <c r="AK57" s="37"/>
      <c r="AL57" s="37"/>
      <c r="AM57" s="37"/>
      <c r="AN57" s="37"/>
      <c r="AO57" s="37"/>
      <c r="AQ57" s="37">
        <v>6</v>
      </c>
      <c r="AR57" s="37">
        <v>7.5</v>
      </c>
      <c r="AS57" s="37">
        <v>12</v>
      </c>
      <c r="AT57" s="37">
        <v>18</v>
      </c>
      <c r="AU57" s="37">
        <v>22.5</v>
      </c>
      <c r="AV57" s="37">
        <v>27</v>
      </c>
      <c r="AX57" s="37">
        <v>1.25</v>
      </c>
      <c r="AY57" s="37">
        <v>1.875</v>
      </c>
      <c r="AZ57" s="37">
        <v>2.5</v>
      </c>
      <c r="BA57" s="37">
        <v>3.75</v>
      </c>
      <c r="BB57" s="37">
        <v>6.25</v>
      </c>
      <c r="BC57" s="37">
        <v>12.5</v>
      </c>
      <c r="BE57" s="37"/>
      <c r="BF57" s="37"/>
      <c r="BG57" s="37"/>
      <c r="BH57" s="37"/>
      <c r="BI57" s="37"/>
      <c r="BJ57" s="37"/>
      <c r="BL57" s="596">
        <v>4</v>
      </c>
      <c r="BM57" s="596">
        <v>4</v>
      </c>
      <c r="BN57" s="596">
        <v>6</v>
      </c>
      <c r="BO57" s="596">
        <v>6</v>
      </c>
      <c r="BP57" s="596">
        <v>8</v>
      </c>
      <c r="BQ57" s="596">
        <v>10</v>
      </c>
      <c r="BS57" s="225">
        <v>2</v>
      </c>
      <c r="BT57" s="225">
        <v>3</v>
      </c>
      <c r="BU57" s="225">
        <v>4</v>
      </c>
      <c r="BV57" s="225">
        <v>5</v>
      </c>
      <c r="BW57" s="225">
        <v>8</v>
      </c>
      <c r="BX57" s="225">
        <v>10</v>
      </c>
      <c r="BZ57" s="249">
        <v>3</v>
      </c>
      <c r="CA57" s="249">
        <v>6</v>
      </c>
      <c r="CB57" s="249">
        <v>12</v>
      </c>
      <c r="CC57" s="248">
        <v>24</v>
      </c>
      <c r="CD57" s="248">
        <v>36</v>
      </c>
      <c r="CE57" s="248"/>
      <c r="CG57" s="306">
        <v>1.4400000000000002</v>
      </c>
      <c r="CH57" s="306">
        <v>1.92</v>
      </c>
      <c r="CI57" s="306">
        <v>2.8800000000000003</v>
      </c>
      <c r="CJ57" s="306">
        <v>3.84</v>
      </c>
      <c r="CK57" s="306">
        <v>7.68</v>
      </c>
      <c r="CL57" s="306">
        <v>15.36</v>
      </c>
      <c r="CN57" s="37">
        <v>4</v>
      </c>
      <c r="CO57" s="37">
        <v>5</v>
      </c>
      <c r="CP57" s="37">
        <v>7</v>
      </c>
      <c r="CQ57" s="37">
        <v>10</v>
      </c>
      <c r="CR57" s="37">
        <v>15</v>
      </c>
      <c r="CS57" s="37">
        <v>20</v>
      </c>
      <c r="CU57" s="37"/>
      <c r="CV57" s="37"/>
      <c r="CW57" s="37"/>
      <c r="CX57" s="37"/>
      <c r="CY57" s="37"/>
      <c r="CZ57" s="37"/>
      <c r="DB57" s="349">
        <v>1</v>
      </c>
      <c r="DC57" s="349">
        <v>2</v>
      </c>
      <c r="DD57" s="349">
        <v>3.5</v>
      </c>
      <c r="DE57" s="349">
        <v>6</v>
      </c>
      <c r="DF57" s="349">
        <v>9</v>
      </c>
      <c r="DG57" s="349">
        <v>11</v>
      </c>
      <c r="DI57" s="37">
        <v>6</v>
      </c>
      <c r="DJ57" s="37">
        <v>10</v>
      </c>
      <c r="DK57" s="37">
        <v>10</v>
      </c>
      <c r="DL57" s="37">
        <v>12</v>
      </c>
      <c r="DM57" s="37">
        <v>20</v>
      </c>
      <c r="DN57" s="37">
        <v>36</v>
      </c>
      <c r="DP57" s="400">
        <v>10</v>
      </c>
      <c r="DQ57" s="400">
        <v>15</v>
      </c>
      <c r="DR57" s="400">
        <v>20</v>
      </c>
      <c r="DS57" s="400">
        <v>27</v>
      </c>
      <c r="DT57" s="400">
        <v>35</v>
      </c>
      <c r="DU57" s="400">
        <v>40</v>
      </c>
      <c r="DW57" s="417">
        <v>2.25</v>
      </c>
      <c r="DX57" s="417">
        <v>4</v>
      </c>
      <c r="DY57" s="417">
        <v>7</v>
      </c>
      <c r="DZ57" s="417">
        <v>10</v>
      </c>
      <c r="EA57" s="417">
        <v>15</v>
      </c>
      <c r="EB57" s="417">
        <v>20</v>
      </c>
      <c r="ED57" s="597">
        <v>4</v>
      </c>
      <c r="EE57" s="597">
        <v>5</v>
      </c>
      <c r="EF57" s="597">
        <v>8</v>
      </c>
      <c r="EG57" s="597">
        <v>12</v>
      </c>
      <c r="EH57" s="597">
        <v>25</v>
      </c>
      <c r="EI57" s="597">
        <v>50</v>
      </c>
      <c r="EK57" s="37"/>
      <c r="EL57" s="37"/>
      <c r="EM57" s="37"/>
      <c r="EN57" s="37"/>
      <c r="EO57" s="37"/>
      <c r="EP57" s="37"/>
      <c r="ER57" s="514">
        <v>1.875</v>
      </c>
      <c r="ES57" s="514">
        <v>2.625</v>
      </c>
      <c r="ET57" s="514">
        <v>5.625</v>
      </c>
      <c r="EU57" s="514">
        <v>7.875</v>
      </c>
      <c r="EV57" s="514">
        <v>12</v>
      </c>
      <c r="EW57" s="514">
        <v>15.75</v>
      </c>
      <c r="EY57" s="37"/>
      <c r="EZ57" s="37"/>
      <c r="FA57" s="37"/>
      <c r="FB57" s="37"/>
      <c r="FC57" s="37"/>
      <c r="FD57" s="37"/>
      <c r="FF57" s="37"/>
      <c r="FG57" s="37"/>
      <c r="FH57" s="37"/>
      <c r="FI57" s="37"/>
      <c r="FJ57" s="37"/>
      <c r="FK57" s="37"/>
      <c r="FM57" s="37"/>
      <c r="FN57" s="37"/>
      <c r="FO57" s="37"/>
      <c r="FP57" s="37"/>
      <c r="FQ57" s="37"/>
      <c r="FR57" s="37"/>
    </row>
    <row r="58" spans="1:174" s="36" customFormat="1" x14ac:dyDescent="0.3">
      <c r="A58" s="651"/>
      <c r="B58" s="3"/>
      <c r="C58" s="3"/>
      <c r="D58" s="3"/>
      <c r="E58" s="3"/>
      <c r="F58" s="3">
        <v>-0.5</v>
      </c>
      <c r="H58" s="37">
        <f t="shared" si="35"/>
        <v>4</v>
      </c>
      <c r="I58" s="37">
        <f t="shared" si="36"/>
        <v>5</v>
      </c>
      <c r="J58" s="37">
        <f t="shared" si="37"/>
        <v>8</v>
      </c>
      <c r="K58" s="37">
        <f t="shared" si="38"/>
        <v>12</v>
      </c>
      <c r="L58" s="37">
        <f t="shared" si="39"/>
        <v>15.75</v>
      </c>
      <c r="M58" s="37">
        <f t="shared" si="40"/>
        <v>18.577500000000001</v>
      </c>
      <c r="O58" s="38">
        <v>4</v>
      </c>
      <c r="P58" s="38">
        <v>6</v>
      </c>
      <c r="Q58" s="38">
        <v>8</v>
      </c>
      <c r="R58" s="38">
        <v>10</v>
      </c>
      <c r="S58" s="38">
        <v>13</v>
      </c>
      <c r="T58" s="38">
        <v>16</v>
      </c>
      <c r="V58" s="596">
        <v>1.5</v>
      </c>
      <c r="W58" s="596">
        <v>2.5</v>
      </c>
      <c r="X58" s="596">
        <v>5</v>
      </c>
      <c r="Y58" s="596">
        <v>6</v>
      </c>
      <c r="Z58" s="596">
        <v>7</v>
      </c>
      <c r="AA58" s="596">
        <v>8</v>
      </c>
      <c r="AC58" s="38"/>
      <c r="AD58" s="38"/>
      <c r="AE58" s="38"/>
      <c r="AF58" s="38"/>
      <c r="AG58" s="38"/>
      <c r="AH58" s="38"/>
      <c r="AJ58" s="38"/>
      <c r="AK58" s="38"/>
      <c r="AL58" s="38"/>
      <c r="AM58" s="38"/>
      <c r="AN58" s="38"/>
      <c r="AO58" s="38"/>
      <c r="AQ58" s="38">
        <v>9</v>
      </c>
      <c r="AR58" s="38">
        <v>12</v>
      </c>
      <c r="AS58" s="38">
        <v>15</v>
      </c>
      <c r="AT58" s="38">
        <v>22.5</v>
      </c>
      <c r="AU58" s="38">
        <v>30</v>
      </c>
      <c r="AV58" s="38">
        <v>45</v>
      </c>
      <c r="AX58" s="38">
        <v>1.5</v>
      </c>
      <c r="AY58" s="38">
        <v>2.25</v>
      </c>
      <c r="AZ58" s="38">
        <v>3</v>
      </c>
      <c r="BA58" s="38">
        <v>4.5</v>
      </c>
      <c r="BB58" s="38">
        <v>7.5</v>
      </c>
      <c r="BC58" s="38">
        <v>15</v>
      </c>
      <c r="BE58" s="38"/>
      <c r="BF58" s="38"/>
      <c r="BG58" s="38"/>
      <c r="BH58" s="38"/>
      <c r="BI58" s="38"/>
      <c r="BJ58" s="38"/>
      <c r="BL58" s="596">
        <v>4</v>
      </c>
      <c r="BM58" s="596">
        <v>4</v>
      </c>
      <c r="BN58" s="596">
        <v>6</v>
      </c>
      <c r="BO58" s="596">
        <v>6</v>
      </c>
      <c r="BP58" s="596">
        <v>8</v>
      </c>
      <c r="BQ58" s="596">
        <v>10</v>
      </c>
      <c r="BS58" s="226">
        <v>3</v>
      </c>
      <c r="BT58" s="226">
        <v>5</v>
      </c>
      <c r="BU58" s="226">
        <v>5</v>
      </c>
      <c r="BV58" s="226">
        <v>7.5</v>
      </c>
      <c r="BW58" s="226">
        <v>10</v>
      </c>
      <c r="BX58" s="226">
        <v>12.5</v>
      </c>
      <c r="BZ58" s="248">
        <v>4</v>
      </c>
      <c r="CA58" s="248">
        <v>8</v>
      </c>
      <c r="CB58" s="248">
        <v>16</v>
      </c>
      <c r="CC58" s="249">
        <v>30</v>
      </c>
      <c r="CD58" s="249">
        <v>45</v>
      </c>
      <c r="CE58" s="249"/>
      <c r="CG58" s="307">
        <v>1.8</v>
      </c>
      <c r="CH58" s="307">
        <v>2.4</v>
      </c>
      <c r="CI58" s="307">
        <v>3.6</v>
      </c>
      <c r="CJ58" s="307">
        <v>4.8</v>
      </c>
      <c r="CK58" s="307">
        <v>8.6399999999999988</v>
      </c>
      <c r="CL58" s="307">
        <v>17.279999999999998</v>
      </c>
      <c r="CN58" s="38">
        <v>4</v>
      </c>
      <c r="CO58" s="38">
        <v>10</v>
      </c>
      <c r="CP58" s="38">
        <v>12</v>
      </c>
      <c r="CQ58" s="38">
        <v>15</v>
      </c>
      <c r="CR58" s="38">
        <v>20</v>
      </c>
      <c r="CS58" s="38">
        <v>30</v>
      </c>
      <c r="CU58" s="38"/>
      <c r="CV58" s="38"/>
      <c r="CW58" s="38"/>
      <c r="CX58" s="38"/>
      <c r="CY58" s="38"/>
      <c r="CZ58" s="38"/>
      <c r="DB58" s="350">
        <v>2</v>
      </c>
      <c r="DC58" s="350">
        <v>4</v>
      </c>
      <c r="DD58" s="350">
        <v>6</v>
      </c>
      <c r="DE58" s="350">
        <v>9</v>
      </c>
      <c r="DF58" s="350">
        <v>12</v>
      </c>
      <c r="DG58" s="350">
        <v>15</v>
      </c>
      <c r="DI58" s="38">
        <v>6</v>
      </c>
      <c r="DJ58" s="38">
        <v>10</v>
      </c>
      <c r="DK58" s="38">
        <v>10</v>
      </c>
      <c r="DL58" s="38">
        <v>12</v>
      </c>
      <c r="DM58" s="38">
        <v>20</v>
      </c>
      <c r="DN58" s="38">
        <v>36</v>
      </c>
      <c r="DP58" s="401">
        <v>15</v>
      </c>
      <c r="DQ58" s="401">
        <v>20</v>
      </c>
      <c r="DR58" s="401">
        <v>25</v>
      </c>
      <c r="DS58" s="401">
        <v>32</v>
      </c>
      <c r="DT58" s="401">
        <v>43</v>
      </c>
      <c r="DU58" s="401">
        <v>50</v>
      </c>
      <c r="DW58" s="418">
        <v>3.5</v>
      </c>
      <c r="DX58" s="418">
        <v>5</v>
      </c>
      <c r="DY58" s="418">
        <v>10</v>
      </c>
      <c r="DZ58" s="418">
        <v>15</v>
      </c>
      <c r="EA58" s="418">
        <v>20</v>
      </c>
      <c r="EB58" s="418">
        <v>30</v>
      </c>
      <c r="ED58" s="597">
        <v>8</v>
      </c>
      <c r="EE58" s="597">
        <v>10</v>
      </c>
      <c r="EF58" s="597">
        <v>16</v>
      </c>
      <c r="EG58" s="597">
        <v>24</v>
      </c>
      <c r="EH58" s="597">
        <v>50</v>
      </c>
      <c r="EI58" s="597">
        <v>100</v>
      </c>
      <c r="EK58" s="38"/>
      <c r="EL58" s="38"/>
      <c r="EM58" s="38"/>
      <c r="EN58" s="38"/>
      <c r="EO58" s="38"/>
      <c r="EP58" s="38"/>
      <c r="ER58" s="515">
        <v>2.25</v>
      </c>
      <c r="ES58" s="515">
        <v>4.875</v>
      </c>
      <c r="ET58" s="515">
        <v>6.375</v>
      </c>
      <c r="EU58" s="515">
        <v>12</v>
      </c>
      <c r="EV58" s="515">
        <v>15.75</v>
      </c>
      <c r="EW58" s="515">
        <v>19.875</v>
      </c>
      <c r="EY58" s="38"/>
      <c r="EZ58" s="38"/>
      <c r="FA58" s="38"/>
      <c r="FB58" s="38"/>
      <c r="FC58" s="38"/>
      <c r="FD58" s="38"/>
      <c r="FF58" s="38"/>
      <c r="FG58" s="38"/>
      <c r="FH58" s="38"/>
      <c r="FI58" s="38"/>
      <c r="FJ58" s="38"/>
      <c r="FK58" s="38"/>
      <c r="FM58" s="38"/>
      <c r="FN58" s="38"/>
      <c r="FO58" s="38"/>
      <c r="FP58" s="38"/>
      <c r="FQ58" s="38"/>
      <c r="FR58" s="38"/>
    </row>
    <row r="59" spans="1:174" s="36" customFormat="1" x14ac:dyDescent="0.3">
      <c r="DP59" s="347"/>
      <c r="DQ59" s="347"/>
      <c r="DR59" s="347"/>
      <c r="DS59" s="347"/>
      <c r="DT59" s="347"/>
      <c r="DU59" s="347"/>
    </row>
    <row r="61" spans="1:174" s="36" customFormat="1" ht="17.399999999999999" x14ac:dyDescent="0.35">
      <c r="A61" s="41" t="s">
        <v>45</v>
      </c>
      <c r="B61" s="41"/>
      <c r="C61" s="41"/>
      <c r="D61" s="41"/>
      <c r="E61" s="41"/>
      <c r="F61" s="41"/>
      <c r="G61" s="41"/>
      <c r="H61" s="41"/>
      <c r="I61" s="41"/>
      <c r="J61" s="41"/>
      <c r="K61" s="41"/>
      <c r="L61" s="41"/>
      <c r="M61" s="41"/>
      <c r="N61" s="41"/>
      <c r="O61" s="41"/>
      <c r="DP61" s="347"/>
      <c r="DQ61" s="347"/>
      <c r="DR61" s="347"/>
      <c r="DS61" s="347"/>
      <c r="DT61" s="347"/>
      <c r="DU61" s="347"/>
    </row>
    <row r="62" spans="1:174" s="36" customFormat="1" ht="9" customHeight="1" thickBot="1" x14ac:dyDescent="0.4">
      <c r="N62" s="41"/>
      <c r="O62" s="41"/>
      <c r="DP62" s="347"/>
      <c r="DQ62" s="347"/>
      <c r="DR62" s="347"/>
      <c r="DS62" s="347"/>
      <c r="DT62" s="347"/>
      <c r="DU62" s="347"/>
    </row>
    <row r="63" spans="1:174" s="61" customFormat="1" ht="18.75" customHeight="1" thickBot="1" x14ac:dyDescent="0.4">
      <c r="A63" s="72" t="s">
        <v>44</v>
      </c>
      <c r="B63" s="62"/>
      <c r="C63" s="62"/>
      <c r="D63" s="62"/>
      <c r="E63" s="62"/>
      <c r="F63" s="62"/>
      <c r="G63" s="62"/>
      <c r="H63" s="62"/>
      <c r="I63" s="62"/>
      <c r="J63" s="62"/>
      <c r="K63" s="62"/>
      <c r="L63" s="606">
        <f>MEDIAN(O63:FN63)</f>
        <v>100000</v>
      </c>
      <c r="M63" s="607"/>
      <c r="O63" s="604">
        <v>50000</v>
      </c>
      <c r="P63" s="605"/>
      <c r="V63" s="604">
        <v>100000</v>
      </c>
      <c r="W63" s="605"/>
      <c r="AC63" s="604"/>
      <c r="AD63" s="605"/>
      <c r="AJ63" s="604"/>
      <c r="AK63" s="605"/>
      <c r="AQ63" s="604">
        <v>100000</v>
      </c>
      <c r="AR63" s="605"/>
      <c r="AX63" s="604">
        <v>250000</v>
      </c>
      <c r="AY63" s="605"/>
      <c r="BE63" s="604"/>
      <c r="BF63" s="605"/>
      <c r="BL63" s="604">
        <v>250000</v>
      </c>
      <c r="BM63" s="605"/>
      <c r="BS63" s="604">
        <v>250000</v>
      </c>
      <c r="BT63" s="605"/>
      <c r="BZ63" s="604">
        <v>100000</v>
      </c>
      <c r="CA63" s="605"/>
      <c r="CG63" s="604">
        <v>50000</v>
      </c>
      <c r="CH63" s="605"/>
      <c r="CN63" s="604">
        <v>50000</v>
      </c>
      <c r="CO63" s="605"/>
      <c r="CU63" s="604"/>
      <c r="CV63" s="605"/>
      <c r="DB63" s="604">
        <v>250000</v>
      </c>
      <c r="DC63" s="605"/>
      <c r="DI63" s="604">
        <v>250000</v>
      </c>
      <c r="DJ63" s="605"/>
      <c r="DP63" s="604">
        <v>150000</v>
      </c>
      <c r="DQ63" s="605"/>
      <c r="DW63" s="604">
        <v>100000</v>
      </c>
      <c r="DX63" s="605"/>
      <c r="ED63" s="604">
        <v>100000</v>
      </c>
      <c r="EE63" s="605"/>
      <c r="EK63" s="604"/>
      <c r="EL63" s="605"/>
      <c r="ER63" s="604">
        <v>100000</v>
      </c>
      <c r="ES63" s="605"/>
      <c r="EY63" s="604"/>
      <c r="EZ63" s="605"/>
      <c r="FF63" s="604"/>
      <c r="FG63" s="605"/>
      <c r="FM63" s="604"/>
      <c r="FN63" s="605"/>
    </row>
    <row r="64" spans="1:174" s="62" customFormat="1" ht="9" customHeight="1" thickBot="1" x14ac:dyDescent="0.4">
      <c r="L64" s="61"/>
      <c r="N64" s="61"/>
      <c r="O64" s="61"/>
      <c r="V64" s="61"/>
      <c r="AC64" s="61"/>
      <c r="AJ64" s="61"/>
      <c r="AQ64" s="61"/>
      <c r="AX64" s="61"/>
      <c r="BE64" s="61"/>
      <c r="BL64" s="61"/>
      <c r="BS64" s="61"/>
      <c r="BT64" s="66"/>
      <c r="BZ64" s="61"/>
      <c r="CG64" s="61"/>
      <c r="CH64" s="213"/>
      <c r="CN64" s="61"/>
      <c r="CU64" s="61"/>
      <c r="DB64" s="61"/>
      <c r="DI64" s="61"/>
      <c r="DP64" s="61"/>
      <c r="DQ64" s="213"/>
      <c r="DR64" s="213"/>
      <c r="DS64" s="213"/>
      <c r="DT64" s="213"/>
      <c r="DU64" s="213"/>
      <c r="DW64" s="61"/>
      <c r="DX64" s="213"/>
      <c r="ED64" s="61"/>
      <c r="EK64" s="61"/>
      <c r="ER64" s="61"/>
      <c r="EY64" s="61"/>
      <c r="FF64" s="61"/>
      <c r="FM64" s="61"/>
    </row>
    <row r="65" spans="1:170" s="62" customFormat="1" ht="18.75" customHeight="1" thickBot="1" x14ac:dyDescent="0.4">
      <c r="A65" s="72" t="s">
        <v>43</v>
      </c>
      <c r="K65" s="73"/>
      <c r="L65" s="606">
        <f>MEDIAN(O65:FN65)</f>
        <v>25000</v>
      </c>
      <c r="M65" s="607"/>
      <c r="N65" s="61"/>
      <c r="O65" s="604">
        <v>25000</v>
      </c>
      <c r="P65" s="605"/>
      <c r="V65" s="604">
        <v>20000</v>
      </c>
      <c r="W65" s="605"/>
      <c r="AC65" s="604"/>
      <c r="AD65" s="605"/>
      <c r="AJ65" s="604"/>
      <c r="AK65" s="605"/>
      <c r="AQ65" s="604">
        <v>25000</v>
      </c>
      <c r="AR65" s="605"/>
      <c r="AX65" s="604">
        <v>25000</v>
      </c>
      <c r="AY65" s="605"/>
      <c r="BE65" s="604"/>
      <c r="BF65" s="605"/>
      <c r="BL65" s="604">
        <v>50000</v>
      </c>
      <c r="BM65" s="605"/>
      <c r="BS65" s="604">
        <v>25000</v>
      </c>
      <c r="BT65" s="605"/>
      <c r="BZ65" s="604">
        <v>50000</v>
      </c>
      <c r="CA65" s="605"/>
      <c r="CG65" s="604">
        <v>15000</v>
      </c>
      <c r="CH65" s="605"/>
      <c r="CN65" s="604">
        <v>25000</v>
      </c>
      <c r="CO65" s="605"/>
      <c r="CU65" s="604"/>
      <c r="CV65" s="605"/>
      <c r="DB65" s="604">
        <v>50000</v>
      </c>
      <c r="DC65" s="605"/>
      <c r="DI65" s="604">
        <v>50000</v>
      </c>
      <c r="DJ65" s="605"/>
      <c r="DP65" s="604">
        <v>50000</v>
      </c>
      <c r="DQ65" s="605"/>
      <c r="DR65" s="213"/>
      <c r="DS65" s="213"/>
      <c r="DT65" s="213"/>
      <c r="DU65" s="213"/>
      <c r="DW65" s="604">
        <v>50000</v>
      </c>
      <c r="DX65" s="605"/>
      <c r="ED65" s="604">
        <v>25000</v>
      </c>
      <c r="EE65" s="605"/>
      <c r="EK65" s="604"/>
      <c r="EL65" s="605"/>
      <c r="ER65" s="604">
        <v>50000</v>
      </c>
      <c r="ES65" s="605"/>
      <c r="EY65" s="604"/>
      <c r="EZ65" s="605"/>
      <c r="FF65" s="604"/>
      <c r="FG65" s="605"/>
      <c r="FM65" s="604"/>
      <c r="FN65" s="605"/>
    </row>
    <row r="66" spans="1:170" s="62" customFormat="1" ht="9.75" customHeight="1" thickBot="1" x14ac:dyDescent="0.4">
      <c r="A66" s="74"/>
      <c r="L66" s="61"/>
      <c r="BS66" s="66"/>
      <c r="BT66" s="66"/>
      <c r="CG66" s="66"/>
      <c r="CH66" s="66"/>
      <c r="DP66" s="213"/>
      <c r="DQ66" s="213"/>
      <c r="DR66" s="213"/>
      <c r="DS66" s="213"/>
      <c r="DT66" s="213"/>
      <c r="DU66" s="213"/>
      <c r="DW66" s="66"/>
      <c r="DX66" s="66"/>
    </row>
    <row r="67" spans="1:170" s="62" customFormat="1" ht="18" thickBot="1" x14ac:dyDescent="0.4">
      <c r="A67" s="72" t="s">
        <v>59</v>
      </c>
      <c r="K67" s="73"/>
      <c r="L67" s="606">
        <f>MEDIAN(O67:FN67)</f>
        <v>100000</v>
      </c>
      <c r="M67" s="607"/>
      <c r="N67" s="61"/>
      <c r="O67" s="604">
        <v>5000</v>
      </c>
      <c r="P67" s="605"/>
      <c r="V67" s="604">
        <v>100000</v>
      </c>
      <c r="W67" s="605"/>
      <c r="AC67" s="604"/>
      <c r="AD67" s="605"/>
      <c r="AJ67" s="604"/>
      <c r="AK67" s="605"/>
      <c r="AQ67" s="604">
        <v>25000</v>
      </c>
      <c r="AR67" s="605"/>
      <c r="AX67" s="604">
        <v>750000</v>
      </c>
      <c r="AY67" s="605"/>
      <c r="BE67" s="604"/>
      <c r="BF67" s="605"/>
      <c r="BL67" s="604">
        <v>5000</v>
      </c>
      <c r="BM67" s="605"/>
      <c r="BS67" s="604">
        <v>75000</v>
      </c>
      <c r="BT67" s="605"/>
      <c r="BZ67" s="604">
        <v>250000</v>
      </c>
      <c r="CA67" s="605"/>
      <c r="CG67" s="604">
        <v>25000</v>
      </c>
      <c r="CH67" s="605"/>
      <c r="CN67" s="604">
        <v>100000</v>
      </c>
      <c r="CO67" s="605"/>
      <c r="CU67" s="604"/>
      <c r="CV67" s="605"/>
      <c r="DB67" s="604">
        <v>750000</v>
      </c>
      <c r="DC67" s="605"/>
      <c r="DI67" s="604">
        <v>100000</v>
      </c>
      <c r="DJ67" s="605"/>
      <c r="DP67" s="604">
        <v>300000</v>
      </c>
      <c r="DQ67" s="605"/>
      <c r="DW67" s="604">
        <v>500000</v>
      </c>
      <c r="DX67" s="605"/>
      <c r="ED67" s="604">
        <v>50000</v>
      </c>
      <c r="EE67" s="605"/>
      <c r="EK67" s="604"/>
      <c r="EL67" s="605"/>
      <c r="ER67" s="604">
        <v>1500000</v>
      </c>
      <c r="ES67" s="605"/>
      <c r="EY67" s="604"/>
      <c r="EZ67" s="605"/>
      <c r="FF67" s="604"/>
      <c r="FG67" s="605"/>
      <c r="FM67" s="604"/>
      <c r="FN67" s="605"/>
    </row>
    <row r="68" spans="1:170" s="62" customFormat="1" ht="15" thickBot="1" x14ac:dyDescent="0.35">
      <c r="A68" s="74"/>
    </row>
    <row r="69" spans="1:170" s="62" customFormat="1" ht="18" thickBot="1" x14ac:dyDescent="0.4">
      <c r="A69" s="74"/>
      <c r="K69" s="41" t="s">
        <v>102</v>
      </c>
      <c r="L69" s="606">
        <f>SUM(O67:FN67)</f>
        <v>4535000</v>
      </c>
      <c r="M69" s="607"/>
    </row>
    <row r="70" spans="1:170" x14ac:dyDescent="0.3">
      <c r="A70" s="40"/>
    </row>
    <row r="71" spans="1:170" x14ac:dyDescent="0.3">
      <c r="A71" s="40"/>
    </row>
  </sheetData>
  <mergeCells count="177">
    <mergeCell ref="ER8:EW8"/>
    <mergeCell ref="ER21:EW21"/>
    <mergeCell ref="ER34:EW34"/>
    <mergeCell ref="ER47:EW47"/>
    <mergeCell ref="AQ8:AV8"/>
    <mergeCell ref="AQ21:AV21"/>
    <mergeCell ref="AQ34:AV34"/>
    <mergeCell ref="AQ47:AV47"/>
    <mergeCell ref="AX8:BC8"/>
    <mergeCell ref="AX21:BC21"/>
    <mergeCell ref="AX34:BC34"/>
    <mergeCell ref="AX47:BC47"/>
    <mergeCell ref="EK47:EP47"/>
    <mergeCell ref="CN8:CS8"/>
    <mergeCell ref="CN21:CS21"/>
    <mergeCell ref="CN34:CS34"/>
    <mergeCell ref="CN47:CS47"/>
    <mergeCell ref="BE8:BJ8"/>
    <mergeCell ref="BE21:BJ21"/>
    <mergeCell ref="BE34:BJ34"/>
    <mergeCell ref="CU8:CZ8"/>
    <mergeCell ref="CU21:CZ21"/>
    <mergeCell ref="CU34:CZ34"/>
    <mergeCell ref="CU47:CZ47"/>
    <mergeCell ref="EK8:EP8"/>
    <mergeCell ref="EK21:EP21"/>
    <mergeCell ref="EK34:EP34"/>
    <mergeCell ref="ED8:EI8"/>
    <mergeCell ref="ED21:EI21"/>
    <mergeCell ref="ED34:EI34"/>
    <mergeCell ref="ED47:EI47"/>
    <mergeCell ref="FM8:FR8"/>
    <mergeCell ref="FM21:FR21"/>
    <mergeCell ref="FM34:FR34"/>
    <mergeCell ref="FM47:FR47"/>
    <mergeCell ref="EY8:FD8"/>
    <mergeCell ref="EY21:FD21"/>
    <mergeCell ref="EY34:FD34"/>
    <mergeCell ref="EY47:FD47"/>
    <mergeCell ref="FF8:FK8"/>
    <mergeCell ref="FF21:FK21"/>
    <mergeCell ref="FF34:FK34"/>
    <mergeCell ref="FF47:FK47"/>
    <mergeCell ref="BE47:BJ47"/>
    <mergeCell ref="BL8:BQ8"/>
    <mergeCell ref="BL21:BQ21"/>
    <mergeCell ref="BL34:BQ34"/>
    <mergeCell ref="BL47:BQ47"/>
    <mergeCell ref="BZ8:CE8"/>
    <mergeCell ref="BZ21:CE21"/>
    <mergeCell ref="BZ34:CE34"/>
    <mergeCell ref="BZ47:CE47"/>
    <mergeCell ref="BS8:BX8"/>
    <mergeCell ref="BS21:BX21"/>
    <mergeCell ref="BS34:BX34"/>
    <mergeCell ref="BS47:BX47"/>
    <mergeCell ref="AJ21:AO21"/>
    <mergeCell ref="AJ34:AO34"/>
    <mergeCell ref="AJ47:AO47"/>
    <mergeCell ref="O21:T21"/>
    <mergeCell ref="O34:T34"/>
    <mergeCell ref="O47:T47"/>
    <mergeCell ref="V8:AA8"/>
    <mergeCell ref="O67:P67"/>
    <mergeCell ref="O63:P63"/>
    <mergeCell ref="O65:P65"/>
    <mergeCell ref="AC63:AD63"/>
    <mergeCell ref="AC65:AD65"/>
    <mergeCell ref="AC67:AD67"/>
    <mergeCell ref="AJ63:AK63"/>
    <mergeCell ref="AJ65:AK65"/>
    <mergeCell ref="AJ67:AK67"/>
    <mergeCell ref="V21:AA21"/>
    <mergeCell ref="V34:AA34"/>
    <mergeCell ref="V47:AA47"/>
    <mergeCell ref="AC8:AH8"/>
    <mergeCell ref="AC21:AH21"/>
    <mergeCell ref="AC34:AH34"/>
    <mergeCell ref="AC47:AH47"/>
    <mergeCell ref="AJ8:AO8"/>
    <mergeCell ref="H47:M47"/>
    <mergeCell ref="A49:A58"/>
    <mergeCell ref="A47:F47"/>
    <mergeCell ref="O8:T8"/>
    <mergeCell ref="L63:M63"/>
    <mergeCell ref="L65:M65"/>
    <mergeCell ref="L67:M67"/>
    <mergeCell ref="V63:W63"/>
    <mergeCell ref="V65:W65"/>
    <mergeCell ref="V67:W67"/>
    <mergeCell ref="A36:A45"/>
    <mergeCell ref="A8:F8"/>
    <mergeCell ref="A10:A19"/>
    <mergeCell ref="A21:F21"/>
    <mergeCell ref="H8:M8"/>
    <mergeCell ref="H21:M21"/>
    <mergeCell ref="H34:M34"/>
    <mergeCell ref="A23:A32"/>
    <mergeCell ref="A34:F34"/>
    <mergeCell ref="AQ63:AR63"/>
    <mergeCell ref="AQ65:AR65"/>
    <mergeCell ref="AQ67:AR67"/>
    <mergeCell ref="AX63:AY63"/>
    <mergeCell ref="AX65:AY65"/>
    <mergeCell ref="AX67:AY67"/>
    <mergeCell ref="BE63:BF63"/>
    <mergeCell ref="BE65:BF65"/>
    <mergeCell ref="BE67:BF67"/>
    <mergeCell ref="CN63:CO63"/>
    <mergeCell ref="CN65:CO65"/>
    <mergeCell ref="CN67:CO67"/>
    <mergeCell ref="CU63:CV63"/>
    <mergeCell ref="CU65:CV65"/>
    <mergeCell ref="CU67:CV67"/>
    <mergeCell ref="BL63:BM63"/>
    <mergeCell ref="BL65:BM65"/>
    <mergeCell ref="BL67:BM67"/>
    <mergeCell ref="BZ63:CA63"/>
    <mergeCell ref="BZ65:CA65"/>
    <mergeCell ref="BZ67:CA67"/>
    <mergeCell ref="BS67:BT67"/>
    <mergeCell ref="BS63:BT63"/>
    <mergeCell ref="BS65:BT65"/>
    <mergeCell ref="EK65:EL65"/>
    <mergeCell ref="EK67:EL67"/>
    <mergeCell ref="DB63:DC63"/>
    <mergeCell ref="DB65:DC65"/>
    <mergeCell ref="DB67:DC67"/>
    <mergeCell ref="DI63:DJ63"/>
    <mergeCell ref="DI65:DJ65"/>
    <mergeCell ref="DI67:DJ67"/>
    <mergeCell ref="DP63:DQ63"/>
    <mergeCell ref="DP65:DQ65"/>
    <mergeCell ref="DP67:DQ67"/>
    <mergeCell ref="CG8:CL8"/>
    <mergeCell ref="CG21:CL21"/>
    <mergeCell ref="CG34:CL34"/>
    <mergeCell ref="CG47:CL47"/>
    <mergeCell ref="CG67:CH67"/>
    <mergeCell ref="CG63:CH63"/>
    <mergeCell ref="CG65:CH65"/>
    <mergeCell ref="L69:M69"/>
    <mergeCell ref="FM63:FN63"/>
    <mergeCell ref="FM65:FN65"/>
    <mergeCell ref="FM67:FN67"/>
    <mergeCell ref="ER63:ES63"/>
    <mergeCell ref="ER65:ES65"/>
    <mergeCell ref="ER67:ES67"/>
    <mergeCell ref="EY63:EZ63"/>
    <mergeCell ref="EY65:EZ65"/>
    <mergeCell ref="EY67:EZ67"/>
    <mergeCell ref="FF63:FG63"/>
    <mergeCell ref="FF65:FG65"/>
    <mergeCell ref="FF67:FG67"/>
    <mergeCell ref="ED63:EE63"/>
    <mergeCell ref="ED65:EE65"/>
    <mergeCell ref="ED67:EE67"/>
    <mergeCell ref="EK63:EL63"/>
    <mergeCell ref="DW8:EB8"/>
    <mergeCell ref="DW21:EB21"/>
    <mergeCell ref="DW34:EB34"/>
    <mergeCell ref="DW47:EB47"/>
    <mergeCell ref="DW67:DX67"/>
    <mergeCell ref="DW63:DX63"/>
    <mergeCell ref="DW65:DX65"/>
    <mergeCell ref="DB8:DG8"/>
    <mergeCell ref="DB21:DG21"/>
    <mergeCell ref="DB34:DG34"/>
    <mergeCell ref="DB47:DG47"/>
    <mergeCell ref="DP47:DU47"/>
    <mergeCell ref="DP8:DU8"/>
    <mergeCell ref="DP21:DU21"/>
    <mergeCell ref="DP34:DU34"/>
    <mergeCell ref="DI8:DN8"/>
    <mergeCell ref="DI21:DN21"/>
    <mergeCell ref="DI34:DN34"/>
    <mergeCell ref="DI47:DN47"/>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FS77"/>
  <sheetViews>
    <sheetView zoomScale="90" zoomScaleNormal="90" workbookViewId="0"/>
  </sheetViews>
  <sheetFormatPr defaultColWidth="9.109375" defaultRowHeight="14.4" x14ac:dyDescent="0.3"/>
  <cols>
    <col min="1" max="2" width="9.109375" style="7"/>
    <col min="3" max="3" width="9.109375" style="7" customWidth="1"/>
    <col min="4" max="19" width="9.109375" style="7"/>
    <col min="20" max="20" width="9.6640625" style="7" bestFit="1" customWidth="1"/>
    <col min="21" max="66" width="9.109375" style="7"/>
    <col min="67" max="69" width="9.6640625" style="7" bestFit="1" customWidth="1"/>
    <col min="70" max="16384" width="9.109375" style="7"/>
  </cols>
  <sheetData>
    <row r="3" spans="1:175" x14ac:dyDescent="0.3">
      <c r="A3" s="14" t="s">
        <v>46</v>
      </c>
      <c r="B3" s="14"/>
    </row>
    <row r="5" spans="1:175" x14ac:dyDescent="0.3">
      <c r="A5" s="13" t="s">
        <v>2</v>
      </c>
      <c r="B5" s="13"/>
    </row>
    <row r="6" spans="1:175" x14ac:dyDescent="0.3">
      <c r="H6" s="19" t="s">
        <v>60</v>
      </c>
      <c r="I6" s="36"/>
      <c r="J6" s="36"/>
      <c r="K6" s="36"/>
      <c r="L6" s="36"/>
      <c r="M6" s="36"/>
      <c r="N6" s="36"/>
      <c r="O6" s="52" t="s">
        <v>61</v>
      </c>
      <c r="P6" s="49"/>
      <c r="Q6" s="49"/>
      <c r="R6" s="49"/>
      <c r="S6" s="49"/>
      <c r="T6" s="49"/>
      <c r="U6" s="49"/>
      <c r="V6" s="52" t="s">
        <v>62</v>
      </c>
      <c r="W6" s="49"/>
      <c r="X6" s="49"/>
      <c r="Y6" s="49"/>
      <c r="Z6" s="49"/>
      <c r="AA6" s="49"/>
      <c r="AB6" s="49"/>
      <c r="AC6" s="52" t="s">
        <v>63</v>
      </c>
      <c r="AD6" s="49"/>
      <c r="AE6" s="49"/>
      <c r="AF6" s="49"/>
      <c r="AG6" s="49"/>
      <c r="AH6" s="49"/>
      <c r="AI6" s="49"/>
      <c r="AJ6" s="52" t="s">
        <v>64</v>
      </c>
      <c r="AK6" s="49"/>
      <c r="AL6" s="49"/>
      <c r="AM6" s="49"/>
      <c r="AN6" s="49"/>
      <c r="AO6" s="49"/>
      <c r="AP6" s="49"/>
      <c r="AQ6" s="52" t="s">
        <v>65</v>
      </c>
      <c r="AR6" s="49"/>
      <c r="AS6" s="49"/>
      <c r="AT6" s="49"/>
      <c r="AU6" s="49"/>
      <c r="AV6" s="49"/>
      <c r="AW6" s="49"/>
      <c r="AX6" s="52" t="s">
        <v>66</v>
      </c>
      <c r="AY6" s="49"/>
      <c r="AZ6" s="49"/>
      <c r="BA6" s="49"/>
      <c r="BB6" s="49"/>
      <c r="BC6" s="49"/>
      <c r="BD6" s="49"/>
      <c r="BE6" s="52" t="s">
        <v>67</v>
      </c>
      <c r="BF6" s="49"/>
      <c r="BG6" s="49"/>
      <c r="BH6" s="49"/>
      <c r="BI6" s="49"/>
      <c r="BJ6" s="49"/>
      <c r="BK6" s="49"/>
      <c r="BL6" s="52" t="s">
        <v>68</v>
      </c>
      <c r="BM6" s="49"/>
      <c r="BN6" s="49"/>
      <c r="BO6" s="49"/>
      <c r="BP6" s="49"/>
      <c r="BQ6" s="49"/>
      <c r="BR6" s="49"/>
      <c r="BS6" s="52" t="s">
        <v>69</v>
      </c>
      <c r="BT6" s="49"/>
      <c r="BU6" s="49"/>
      <c r="BV6" s="49"/>
      <c r="BW6" s="49"/>
      <c r="BX6" s="49"/>
      <c r="BY6" s="49"/>
      <c r="BZ6" s="52" t="s">
        <v>70</v>
      </c>
      <c r="CA6" s="49"/>
      <c r="CB6" s="49"/>
      <c r="CC6" s="49"/>
      <c r="CD6" s="49"/>
      <c r="CE6" s="49"/>
      <c r="CF6" s="49"/>
      <c r="CG6" s="52" t="s">
        <v>71</v>
      </c>
      <c r="CH6" s="49"/>
      <c r="CI6" s="49"/>
      <c r="CJ6" s="49"/>
      <c r="CK6" s="49"/>
      <c r="CL6" s="49"/>
      <c r="CM6" s="49"/>
      <c r="CN6" s="52" t="s">
        <v>72</v>
      </c>
      <c r="CO6" s="49"/>
      <c r="CP6" s="49"/>
      <c r="CQ6" s="49"/>
      <c r="CR6" s="49"/>
      <c r="CS6" s="49"/>
      <c r="CT6" s="49"/>
      <c r="CU6" s="52" t="s">
        <v>73</v>
      </c>
      <c r="CV6" s="49"/>
      <c r="CW6" s="49"/>
      <c r="CX6" s="49"/>
      <c r="CY6" s="49"/>
      <c r="CZ6" s="49"/>
      <c r="DA6" s="49"/>
      <c r="DB6" s="52" t="s">
        <v>74</v>
      </c>
      <c r="DC6" s="49"/>
      <c r="DD6" s="49"/>
      <c r="DE6" s="49"/>
      <c r="DF6" s="49"/>
      <c r="DG6" s="49"/>
      <c r="DH6" s="49"/>
      <c r="DI6" s="52" t="s">
        <v>75</v>
      </c>
      <c r="DJ6" s="49"/>
      <c r="DK6" s="49"/>
      <c r="DL6" s="49"/>
      <c r="DM6" s="49"/>
      <c r="DN6" s="49"/>
      <c r="DO6" s="49"/>
      <c r="DP6" s="52" t="s">
        <v>76</v>
      </c>
      <c r="DQ6" s="49"/>
      <c r="DR6" s="49"/>
      <c r="DS6" s="49"/>
      <c r="DT6" s="49"/>
      <c r="DU6" s="49"/>
      <c r="DV6" s="49"/>
      <c r="DW6" s="52" t="s">
        <v>77</v>
      </c>
      <c r="DX6" s="49"/>
      <c r="DY6" s="49"/>
      <c r="DZ6" s="49"/>
      <c r="EA6" s="49"/>
      <c r="EB6" s="49"/>
      <c r="EC6" s="49"/>
      <c r="ED6" s="52" t="s">
        <v>78</v>
      </c>
      <c r="EE6" s="49"/>
      <c r="EF6" s="49"/>
      <c r="EG6" s="49"/>
      <c r="EH6" s="49"/>
      <c r="EI6" s="49"/>
      <c r="EJ6" s="49"/>
      <c r="EK6" s="52" t="s">
        <v>79</v>
      </c>
      <c r="EL6" s="49"/>
      <c r="EM6" s="49"/>
      <c r="EN6" s="49"/>
      <c r="EO6" s="49"/>
      <c r="EP6" s="49"/>
      <c r="EQ6" s="49"/>
      <c r="ER6" s="52" t="s">
        <v>80</v>
      </c>
      <c r="ES6" s="49"/>
      <c r="ET6" s="49"/>
      <c r="EU6" s="49"/>
      <c r="EV6" s="49"/>
      <c r="EW6" s="49"/>
      <c r="EX6" s="49"/>
      <c r="EY6" s="52" t="s">
        <v>81</v>
      </c>
      <c r="EZ6" s="49"/>
      <c r="FA6" s="49"/>
      <c r="FB6" s="49"/>
      <c r="FC6" s="49"/>
      <c r="FD6" s="49"/>
      <c r="FE6" s="49"/>
      <c r="FF6" s="52" t="s">
        <v>95</v>
      </c>
      <c r="FG6" s="36"/>
      <c r="FH6" s="36"/>
      <c r="FI6" s="36"/>
      <c r="FJ6" s="36"/>
      <c r="FK6" s="36"/>
      <c r="FL6" s="36"/>
      <c r="FM6" s="36" t="s">
        <v>96</v>
      </c>
      <c r="FN6" s="36"/>
      <c r="FO6" s="36"/>
      <c r="FP6" s="36"/>
      <c r="FQ6" s="36"/>
      <c r="FR6" s="36"/>
      <c r="FS6" s="36"/>
    </row>
    <row r="7" spans="1:175" ht="15.75" customHeight="1" x14ac:dyDescent="0.3"/>
    <row r="8" spans="1:175" x14ac:dyDescent="0.3">
      <c r="A8" s="659" t="s">
        <v>10</v>
      </c>
      <c r="B8" s="659"/>
      <c r="C8" s="659"/>
      <c r="D8" s="659"/>
      <c r="E8" s="659"/>
      <c r="F8" s="659"/>
      <c r="H8" s="655" t="s">
        <v>28</v>
      </c>
      <c r="I8" s="655"/>
      <c r="J8" s="655"/>
      <c r="K8" s="655"/>
      <c r="L8" s="655"/>
      <c r="M8" s="655"/>
      <c r="O8" s="655" t="s">
        <v>28</v>
      </c>
      <c r="P8" s="655"/>
      <c r="Q8" s="655"/>
      <c r="R8" s="655"/>
      <c r="S8" s="655"/>
      <c r="T8" s="655"/>
      <c r="V8" s="655" t="s">
        <v>28</v>
      </c>
      <c r="W8" s="655"/>
      <c r="X8" s="655"/>
      <c r="Y8" s="655"/>
      <c r="Z8" s="655"/>
      <c r="AA8" s="655"/>
      <c r="AC8" s="655" t="s">
        <v>28</v>
      </c>
      <c r="AD8" s="655"/>
      <c r="AE8" s="655"/>
      <c r="AF8" s="655"/>
      <c r="AG8" s="655"/>
      <c r="AH8" s="655"/>
      <c r="AJ8" s="655" t="s">
        <v>28</v>
      </c>
      <c r="AK8" s="655"/>
      <c r="AL8" s="655"/>
      <c r="AM8" s="655"/>
      <c r="AN8" s="655"/>
      <c r="AO8" s="655"/>
      <c r="AQ8" s="655" t="s">
        <v>28</v>
      </c>
      <c r="AR8" s="655"/>
      <c r="AS8" s="655"/>
      <c r="AT8" s="655"/>
      <c r="AU8" s="655"/>
      <c r="AV8" s="655"/>
      <c r="AX8" s="655" t="s">
        <v>28</v>
      </c>
      <c r="AY8" s="655"/>
      <c r="AZ8" s="655"/>
      <c r="BA8" s="655"/>
      <c r="BB8" s="655"/>
      <c r="BC8" s="655"/>
      <c r="BE8" s="662" t="s">
        <v>28</v>
      </c>
      <c r="BF8" s="662"/>
      <c r="BG8" s="662"/>
      <c r="BH8" s="662"/>
      <c r="BI8" s="662"/>
      <c r="BJ8" s="662"/>
      <c r="BL8" s="655" t="s">
        <v>28</v>
      </c>
      <c r="BM8" s="655"/>
      <c r="BN8" s="655"/>
      <c r="BO8" s="655"/>
      <c r="BP8" s="655"/>
      <c r="BQ8" s="655"/>
      <c r="BS8" s="655" t="s">
        <v>28</v>
      </c>
      <c r="BT8" s="655"/>
      <c r="BU8" s="655"/>
      <c r="BV8" s="655"/>
      <c r="BW8" s="655"/>
      <c r="BX8" s="655"/>
      <c r="BZ8" s="655" t="s">
        <v>28</v>
      </c>
      <c r="CA8" s="655"/>
      <c r="CB8" s="655"/>
      <c r="CC8" s="655"/>
      <c r="CD8" s="655"/>
      <c r="CE8" s="655"/>
      <c r="CG8" s="655" t="s">
        <v>28</v>
      </c>
      <c r="CH8" s="655"/>
      <c r="CI8" s="655"/>
      <c r="CJ8" s="655"/>
      <c r="CK8" s="655"/>
      <c r="CL8" s="655"/>
      <c r="CN8" s="655" t="s">
        <v>28</v>
      </c>
      <c r="CO8" s="655"/>
      <c r="CP8" s="655"/>
      <c r="CQ8" s="655"/>
      <c r="CR8" s="655"/>
      <c r="CS8" s="655"/>
      <c r="CU8" s="655" t="s">
        <v>28</v>
      </c>
      <c r="CV8" s="655"/>
      <c r="CW8" s="655"/>
      <c r="CX8" s="655"/>
      <c r="CY8" s="655"/>
      <c r="CZ8" s="655"/>
      <c r="DB8" s="655" t="s">
        <v>28</v>
      </c>
      <c r="DC8" s="655"/>
      <c r="DD8" s="655"/>
      <c r="DE8" s="655"/>
      <c r="DF8" s="655"/>
      <c r="DG8" s="655"/>
      <c r="DI8" s="655" t="s">
        <v>28</v>
      </c>
      <c r="DJ8" s="655"/>
      <c r="DK8" s="655"/>
      <c r="DL8" s="655"/>
      <c r="DM8" s="655"/>
      <c r="DN8" s="655"/>
      <c r="DP8" s="655" t="s">
        <v>28</v>
      </c>
      <c r="DQ8" s="655"/>
      <c r="DR8" s="655"/>
      <c r="DS8" s="655"/>
      <c r="DT8" s="655"/>
      <c r="DU8" s="655"/>
      <c r="DW8" s="655" t="s">
        <v>28</v>
      </c>
      <c r="DX8" s="655"/>
      <c r="DY8" s="655"/>
      <c r="DZ8" s="655"/>
      <c r="EA8" s="655"/>
      <c r="EB8" s="655"/>
      <c r="ED8" s="655" t="s">
        <v>28</v>
      </c>
      <c r="EE8" s="655"/>
      <c r="EF8" s="655"/>
      <c r="EG8" s="655"/>
      <c r="EH8" s="655"/>
      <c r="EI8" s="655"/>
      <c r="EK8" s="663" t="s">
        <v>28</v>
      </c>
      <c r="EL8" s="664"/>
      <c r="EM8" s="664"/>
      <c r="EN8" s="664"/>
      <c r="EO8" s="664"/>
      <c r="EP8" s="665"/>
      <c r="ER8" s="655" t="s">
        <v>28</v>
      </c>
      <c r="ES8" s="655"/>
      <c r="ET8" s="655"/>
      <c r="EU8" s="655"/>
      <c r="EV8" s="655"/>
      <c r="EW8" s="655"/>
      <c r="EY8" s="655" t="s">
        <v>28</v>
      </c>
      <c r="EZ8" s="655"/>
      <c r="FA8" s="655"/>
      <c r="FB8" s="655"/>
      <c r="FC8" s="655"/>
      <c r="FD8" s="655"/>
      <c r="FF8" s="655" t="s">
        <v>28</v>
      </c>
      <c r="FG8" s="655"/>
      <c r="FH8" s="655"/>
      <c r="FI8" s="655"/>
      <c r="FJ8" s="655"/>
      <c r="FK8" s="655"/>
      <c r="FM8" s="655" t="s">
        <v>28</v>
      </c>
      <c r="FN8" s="655"/>
      <c r="FO8" s="655"/>
      <c r="FP8" s="655"/>
      <c r="FQ8" s="655"/>
      <c r="FR8" s="655"/>
    </row>
    <row r="9" spans="1:175" x14ac:dyDescent="0.3">
      <c r="A9" s="10"/>
      <c r="B9" s="6" t="s">
        <v>27</v>
      </c>
      <c r="C9" s="6" t="s">
        <v>3</v>
      </c>
      <c r="D9" s="6" t="s">
        <v>4</v>
      </c>
      <c r="E9" s="6" t="s">
        <v>5</v>
      </c>
      <c r="F9" s="6" t="s">
        <v>6</v>
      </c>
      <c r="H9" s="33" t="s">
        <v>26</v>
      </c>
      <c r="I9" s="33" t="s">
        <v>12</v>
      </c>
      <c r="J9" s="33" t="s">
        <v>13</v>
      </c>
      <c r="K9" s="33" t="s">
        <v>14</v>
      </c>
      <c r="L9" s="33" t="s">
        <v>15</v>
      </c>
      <c r="M9" s="33" t="s">
        <v>16</v>
      </c>
      <c r="O9" s="33" t="s">
        <v>26</v>
      </c>
      <c r="P9" s="33" t="s">
        <v>12</v>
      </c>
      <c r="Q9" s="33" t="s">
        <v>13</v>
      </c>
      <c r="R9" s="33" t="s">
        <v>14</v>
      </c>
      <c r="S9" s="33" t="s">
        <v>15</v>
      </c>
      <c r="T9" s="33" t="s">
        <v>16</v>
      </c>
      <c r="V9" s="162" t="s">
        <v>26</v>
      </c>
      <c r="W9" s="162" t="s">
        <v>12</v>
      </c>
      <c r="X9" s="162" t="s">
        <v>13</v>
      </c>
      <c r="Y9" s="162" t="s">
        <v>14</v>
      </c>
      <c r="Z9" s="162" t="s">
        <v>15</v>
      </c>
      <c r="AA9" s="162" t="s">
        <v>16</v>
      </c>
      <c r="AC9" s="33" t="s">
        <v>26</v>
      </c>
      <c r="AD9" s="33" t="s">
        <v>12</v>
      </c>
      <c r="AE9" s="33" t="s">
        <v>13</v>
      </c>
      <c r="AF9" s="33" t="s">
        <v>14</v>
      </c>
      <c r="AG9" s="33" t="s">
        <v>15</v>
      </c>
      <c r="AH9" s="33" t="s">
        <v>16</v>
      </c>
      <c r="AJ9" s="33" t="s">
        <v>26</v>
      </c>
      <c r="AK9" s="33" t="s">
        <v>12</v>
      </c>
      <c r="AL9" s="33" t="s">
        <v>13</v>
      </c>
      <c r="AM9" s="33" t="s">
        <v>14</v>
      </c>
      <c r="AN9" s="33" t="s">
        <v>15</v>
      </c>
      <c r="AO9" s="33" t="s">
        <v>16</v>
      </c>
      <c r="AQ9" s="33" t="s">
        <v>26</v>
      </c>
      <c r="AR9" s="33" t="s">
        <v>12</v>
      </c>
      <c r="AS9" s="33" t="s">
        <v>13</v>
      </c>
      <c r="AT9" s="33" t="s">
        <v>14</v>
      </c>
      <c r="AU9" s="33" t="s">
        <v>15</v>
      </c>
      <c r="AV9" s="33" t="s">
        <v>16</v>
      </c>
      <c r="AX9" s="33" t="s">
        <v>26</v>
      </c>
      <c r="AY9" s="33" t="s">
        <v>12</v>
      </c>
      <c r="AZ9" s="33" t="s">
        <v>13</v>
      </c>
      <c r="BA9" s="33" t="s">
        <v>14</v>
      </c>
      <c r="BB9" s="33" t="s">
        <v>15</v>
      </c>
      <c r="BC9" s="33" t="s">
        <v>16</v>
      </c>
      <c r="BE9" s="60" t="s">
        <v>26</v>
      </c>
      <c r="BF9" s="60" t="s">
        <v>12</v>
      </c>
      <c r="BG9" s="60" t="s">
        <v>13</v>
      </c>
      <c r="BH9" s="60" t="s">
        <v>14</v>
      </c>
      <c r="BI9" s="60" t="s">
        <v>15</v>
      </c>
      <c r="BJ9" s="60" t="s">
        <v>16</v>
      </c>
      <c r="BL9" s="143" t="s">
        <v>26</v>
      </c>
      <c r="BM9" s="143" t="s">
        <v>12</v>
      </c>
      <c r="BN9" s="143" t="s">
        <v>13</v>
      </c>
      <c r="BO9" s="143" t="s">
        <v>14</v>
      </c>
      <c r="BP9" s="143" t="s">
        <v>15</v>
      </c>
      <c r="BQ9" s="143" t="s">
        <v>16</v>
      </c>
      <c r="BS9" s="227" t="s">
        <v>26</v>
      </c>
      <c r="BT9" s="227" t="s">
        <v>12</v>
      </c>
      <c r="BU9" s="227" t="s">
        <v>13</v>
      </c>
      <c r="BV9" s="227" t="s">
        <v>14</v>
      </c>
      <c r="BW9" s="227" t="s">
        <v>15</v>
      </c>
      <c r="BX9" s="227" t="s">
        <v>16</v>
      </c>
      <c r="BZ9" s="252" t="s">
        <v>26</v>
      </c>
      <c r="CA9" s="252" t="s">
        <v>12</v>
      </c>
      <c r="CB9" s="252" t="s">
        <v>13</v>
      </c>
      <c r="CC9" s="252" t="s">
        <v>14</v>
      </c>
      <c r="CD9" s="252" t="s">
        <v>15</v>
      </c>
      <c r="CE9" s="252" t="s">
        <v>16</v>
      </c>
      <c r="CG9" s="308" t="s">
        <v>26</v>
      </c>
      <c r="CH9" s="308" t="s">
        <v>12</v>
      </c>
      <c r="CI9" s="308" t="s">
        <v>13</v>
      </c>
      <c r="CJ9" s="308" t="s">
        <v>14</v>
      </c>
      <c r="CK9" s="308" t="s">
        <v>15</v>
      </c>
      <c r="CL9" s="308" t="s">
        <v>16</v>
      </c>
      <c r="CN9" s="33" t="s">
        <v>26</v>
      </c>
      <c r="CO9" s="33" t="s">
        <v>12</v>
      </c>
      <c r="CP9" s="33" t="s">
        <v>13</v>
      </c>
      <c r="CQ9" s="33" t="s">
        <v>14</v>
      </c>
      <c r="CR9" s="33" t="s">
        <v>15</v>
      </c>
      <c r="CS9" s="33" t="s">
        <v>16</v>
      </c>
      <c r="CU9" s="352" t="s">
        <v>26</v>
      </c>
      <c r="CV9" s="352" t="s">
        <v>12</v>
      </c>
      <c r="CW9" s="352" t="s">
        <v>13</v>
      </c>
      <c r="CX9" s="352" t="s">
        <v>14</v>
      </c>
      <c r="CY9" s="352" t="s">
        <v>15</v>
      </c>
      <c r="CZ9" s="352" t="s">
        <v>16</v>
      </c>
      <c r="DB9" s="33" t="s">
        <v>26</v>
      </c>
      <c r="DC9" s="33" t="s">
        <v>12</v>
      </c>
      <c r="DD9" s="33" t="s">
        <v>13</v>
      </c>
      <c r="DE9" s="33" t="s">
        <v>14</v>
      </c>
      <c r="DF9" s="33" t="s">
        <v>15</v>
      </c>
      <c r="DG9" s="33" t="s">
        <v>16</v>
      </c>
      <c r="DI9" s="33" t="s">
        <v>26</v>
      </c>
      <c r="DJ9" s="33" t="s">
        <v>12</v>
      </c>
      <c r="DK9" s="33" t="s">
        <v>13</v>
      </c>
      <c r="DL9" s="33" t="s">
        <v>14</v>
      </c>
      <c r="DM9" s="33" t="s">
        <v>15</v>
      </c>
      <c r="DN9" s="33" t="s">
        <v>16</v>
      </c>
      <c r="DP9" s="33" t="s">
        <v>26</v>
      </c>
      <c r="DQ9" s="33" t="s">
        <v>12</v>
      </c>
      <c r="DR9" s="33" t="s">
        <v>13</v>
      </c>
      <c r="DS9" s="33" t="s">
        <v>14</v>
      </c>
      <c r="DT9" s="33" t="s">
        <v>15</v>
      </c>
      <c r="DU9" s="33" t="s">
        <v>16</v>
      </c>
      <c r="DW9" s="429" t="s">
        <v>26</v>
      </c>
      <c r="DX9" s="429" t="s">
        <v>12</v>
      </c>
      <c r="DY9" s="429" t="s">
        <v>13</v>
      </c>
      <c r="DZ9" s="429" t="s">
        <v>14</v>
      </c>
      <c r="EA9" s="429" t="s">
        <v>15</v>
      </c>
      <c r="EB9" s="429" t="s">
        <v>16</v>
      </c>
      <c r="ED9" s="33" t="s">
        <v>26</v>
      </c>
      <c r="EE9" s="33" t="s">
        <v>12</v>
      </c>
      <c r="EF9" s="33" t="s">
        <v>13</v>
      </c>
      <c r="EG9" s="33" t="s">
        <v>14</v>
      </c>
      <c r="EH9" s="33" t="s">
        <v>15</v>
      </c>
      <c r="EI9" s="33" t="s">
        <v>16</v>
      </c>
      <c r="EK9" s="33" t="s">
        <v>26</v>
      </c>
      <c r="EL9" s="33" t="s">
        <v>12</v>
      </c>
      <c r="EM9" s="33" t="s">
        <v>13</v>
      </c>
      <c r="EN9" s="33" t="s">
        <v>14</v>
      </c>
      <c r="EO9" s="33" t="s">
        <v>15</v>
      </c>
      <c r="EP9" s="33" t="s">
        <v>16</v>
      </c>
      <c r="ER9" s="516" t="s">
        <v>26</v>
      </c>
      <c r="ES9" s="516" t="s">
        <v>12</v>
      </c>
      <c r="ET9" s="516" t="s">
        <v>13</v>
      </c>
      <c r="EU9" s="516" t="s">
        <v>14</v>
      </c>
      <c r="EV9" s="516" t="s">
        <v>15</v>
      </c>
      <c r="EW9" s="516" t="s">
        <v>16</v>
      </c>
      <c r="EY9" s="33" t="s">
        <v>26</v>
      </c>
      <c r="EZ9" s="33" t="s">
        <v>12</v>
      </c>
      <c r="FA9" s="33" t="s">
        <v>13</v>
      </c>
      <c r="FB9" s="33" t="s">
        <v>14</v>
      </c>
      <c r="FC9" s="33" t="s">
        <v>15</v>
      </c>
      <c r="FD9" s="33" t="s">
        <v>16</v>
      </c>
      <c r="FF9" s="33" t="s">
        <v>26</v>
      </c>
      <c r="FG9" s="33" t="s">
        <v>12</v>
      </c>
      <c r="FH9" s="33" t="s">
        <v>13</v>
      </c>
      <c r="FI9" s="33" t="s">
        <v>14</v>
      </c>
      <c r="FJ9" s="33" t="s">
        <v>15</v>
      </c>
      <c r="FK9" s="33" t="s">
        <v>16</v>
      </c>
      <c r="FM9" s="33" t="s">
        <v>26</v>
      </c>
      <c r="FN9" s="33" t="s">
        <v>12</v>
      </c>
      <c r="FO9" s="33" t="s">
        <v>13</v>
      </c>
      <c r="FP9" s="33" t="s">
        <v>14</v>
      </c>
      <c r="FQ9" s="33" t="s">
        <v>15</v>
      </c>
      <c r="FR9" s="33" t="s">
        <v>16</v>
      </c>
    </row>
    <row r="10" spans="1:175" ht="15" customHeight="1" x14ac:dyDescent="0.3">
      <c r="A10" s="656" t="s">
        <v>21</v>
      </c>
      <c r="B10" s="2">
        <v>1</v>
      </c>
      <c r="C10" s="2"/>
      <c r="D10" s="2"/>
      <c r="E10" s="2"/>
      <c r="F10" s="2"/>
      <c r="H10" s="34">
        <f>MEDIAN(O10,V10,AC10,AJ10,AQ10,AX10,BE10,BL10,BS10,BZ10,CG10,CN10,CU10,DB10,DI10,DP10,DW10,ED10,EK10,ER10,EY10,FF10,FM10)</f>
        <v>2.125</v>
      </c>
      <c r="I10" s="34">
        <f t="shared" ref="I10:I19" si="0">MEDIAN(P10,W10,AD10,AK10,AR10,AY10,BF10,BM10,BT10,CA10,CH10,CO10,CV10,DC10,DJ10,DQ10,DX10,EE10,EL10,ES10,EZ10,FG10,FN10)</f>
        <v>3.375</v>
      </c>
      <c r="J10" s="34">
        <f t="shared" ref="J10:J19" si="1">MEDIAN(Q10,X10,AE10,AL10,AS10,AZ10,BG10,BN10,BU10,CB10,CI10,CP10,CW10,DD10,DK10,DR10,DY10,EF10,EM10,ET10,FA10,FH10,FO10)</f>
        <v>4.8125</v>
      </c>
      <c r="K10" s="34">
        <f t="shared" ref="K10:K19" si="2">MEDIAN(R10,Y10,AF10,AM10,AT10,BA10,BH10,BO10,BV10,CC10,CJ10,CQ10,CX10,DE10,DL10,DS10,DZ10,EG10,EN10,EU10,FB10,FI10,FP10)</f>
        <v>6.75</v>
      </c>
      <c r="L10" s="34">
        <f t="shared" ref="L10:L19" si="3">MEDIAN(S10,Z10,AG10,AN10,AU10,BB10,BI10,BP10,BW10,CD10,CK10,CR10,CY10,DF10,DM10,DT10,EA10,EH10,EO10,EV10,FC10,FJ10,FQ10)</f>
        <v>10</v>
      </c>
      <c r="M10" s="34">
        <f t="shared" ref="M10:M19" si="4">MEDIAN(T10,AA10,AH10,AO10,AV10,BC10,BJ10,BQ10,BX10,CE10,CL10,CS10,CZ10,DG10,DN10,DU10,EB10,EI10,EP10,EW10,FD10,FK10,FR10)</f>
        <v>15</v>
      </c>
      <c r="O10" s="597">
        <v>3</v>
      </c>
      <c r="P10" s="597">
        <v>7.5</v>
      </c>
      <c r="Q10" s="597">
        <v>15</v>
      </c>
      <c r="R10" s="597">
        <v>22.5</v>
      </c>
      <c r="S10" s="597">
        <v>60</v>
      </c>
      <c r="T10" s="597">
        <v>150</v>
      </c>
      <c r="V10" s="164">
        <v>1</v>
      </c>
      <c r="W10" s="164">
        <v>2</v>
      </c>
      <c r="X10" s="164">
        <v>3</v>
      </c>
      <c r="Y10" s="164">
        <v>5</v>
      </c>
      <c r="Z10" s="164">
        <v>10</v>
      </c>
      <c r="AA10" s="164"/>
      <c r="AC10" s="37"/>
      <c r="AD10" s="37"/>
      <c r="AE10" s="37"/>
      <c r="AF10" s="37"/>
      <c r="AG10" s="37"/>
      <c r="AH10" s="37"/>
      <c r="AJ10" s="37">
        <v>2</v>
      </c>
      <c r="AK10" s="37">
        <v>2</v>
      </c>
      <c r="AL10" s="37">
        <v>3</v>
      </c>
      <c r="AM10" s="37">
        <v>3</v>
      </c>
      <c r="AN10" s="37">
        <v>5</v>
      </c>
      <c r="AO10" s="37">
        <v>8</v>
      </c>
      <c r="AQ10" s="37">
        <v>6</v>
      </c>
      <c r="AR10" s="37">
        <v>8</v>
      </c>
      <c r="AS10" s="37">
        <v>14</v>
      </c>
      <c r="AT10" s="37">
        <v>20</v>
      </c>
      <c r="AU10" s="37">
        <v>34</v>
      </c>
      <c r="AV10" s="37">
        <v>60</v>
      </c>
      <c r="AX10" s="37"/>
      <c r="AY10" s="37"/>
      <c r="AZ10" s="37"/>
      <c r="BA10" s="37"/>
      <c r="BB10" s="37"/>
      <c r="BC10" s="37"/>
      <c r="BE10" s="56"/>
      <c r="BF10" s="56"/>
      <c r="BG10" s="56"/>
      <c r="BH10" s="56"/>
      <c r="BI10" s="67"/>
      <c r="BJ10" s="67"/>
      <c r="BL10" s="596">
        <v>2.5</v>
      </c>
      <c r="BM10" s="596">
        <v>3</v>
      </c>
      <c r="BN10" s="596">
        <v>4</v>
      </c>
      <c r="BO10" s="596">
        <v>5</v>
      </c>
      <c r="BP10" s="596">
        <v>6.25</v>
      </c>
      <c r="BQ10" s="596">
        <v>8.75</v>
      </c>
      <c r="BS10" s="229">
        <v>4</v>
      </c>
      <c r="BT10" s="229">
        <v>7</v>
      </c>
      <c r="BU10" s="229">
        <v>10</v>
      </c>
      <c r="BV10" s="229">
        <v>15</v>
      </c>
      <c r="BW10" s="229">
        <v>25</v>
      </c>
      <c r="BX10" s="229">
        <v>50</v>
      </c>
      <c r="BZ10" s="254">
        <v>2.5</v>
      </c>
      <c r="CA10" s="254">
        <v>3.75</v>
      </c>
      <c r="CB10" s="254">
        <v>5.625</v>
      </c>
      <c r="CC10" s="254">
        <v>8.4375</v>
      </c>
      <c r="CD10" s="254">
        <v>10.546875</v>
      </c>
      <c r="CE10" s="254">
        <v>13.18359375</v>
      </c>
      <c r="CG10" s="312">
        <v>2.34375</v>
      </c>
      <c r="CH10" s="312">
        <v>3.75</v>
      </c>
      <c r="CI10" s="312">
        <v>5.625</v>
      </c>
      <c r="CJ10" s="312">
        <v>7.5</v>
      </c>
      <c r="CK10" s="312">
        <v>13.125</v>
      </c>
      <c r="CL10" s="312">
        <v>23.4375</v>
      </c>
      <c r="CN10" s="37">
        <v>0.5</v>
      </c>
      <c r="CO10" s="37">
        <v>0.8</v>
      </c>
      <c r="CP10" s="37">
        <v>1</v>
      </c>
      <c r="CQ10" s="37">
        <v>3</v>
      </c>
      <c r="CR10" s="37">
        <v>5</v>
      </c>
      <c r="CS10" s="37">
        <v>7</v>
      </c>
      <c r="CU10" s="353">
        <v>2</v>
      </c>
      <c r="CV10" s="353">
        <v>3</v>
      </c>
      <c r="CW10" s="353">
        <v>4</v>
      </c>
      <c r="CX10" s="353">
        <v>5</v>
      </c>
      <c r="CY10" s="353">
        <v>10</v>
      </c>
      <c r="CZ10" s="353">
        <v>13</v>
      </c>
      <c r="DB10" s="37"/>
      <c r="DC10" s="37"/>
      <c r="DD10" s="37"/>
      <c r="DE10" s="37"/>
      <c r="DF10" s="37"/>
      <c r="DG10" s="37"/>
      <c r="DI10" s="37">
        <v>2</v>
      </c>
      <c r="DJ10" s="37">
        <v>2</v>
      </c>
      <c r="DK10" s="37">
        <v>3</v>
      </c>
      <c r="DL10" s="37">
        <v>3</v>
      </c>
      <c r="DM10" s="37">
        <v>5</v>
      </c>
      <c r="DN10" s="37">
        <v>10</v>
      </c>
      <c r="DP10" s="37"/>
      <c r="DQ10" s="37"/>
      <c r="DR10" s="37"/>
      <c r="DS10" s="37"/>
      <c r="DT10" s="37"/>
      <c r="DU10" s="37"/>
      <c r="DW10" s="427">
        <v>2.25</v>
      </c>
      <c r="DX10" s="427">
        <v>3.75</v>
      </c>
      <c r="DY10" s="427">
        <v>6</v>
      </c>
      <c r="DZ10" s="427">
        <v>8.25</v>
      </c>
      <c r="EA10" s="427">
        <v>9.75</v>
      </c>
      <c r="EB10" s="427">
        <v>15</v>
      </c>
      <c r="ED10" s="37"/>
      <c r="EE10" s="37"/>
      <c r="EF10" s="37"/>
      <c r="EG10" s="37"/>
      <c r="EH10" s="37"/>
      <c r="EI10" s="37"/>
      <c r="EK10" s="37">
        <v>1.5</v>
      </c>
      <c r="EL10" s="37">
        <v>2.75</v>
      </c>
      <c r="EM10" s="37">
        <v>4</v>
      </c>
      <c r="EN10" s="37">
        <v>6</v>
      </c>
      <c r="EO10" s="37">
        <v>10</v>
      </c>
      <c r="EP10" s="37">
        <v>15</v>
      </c>
      <c r="ER10" s="518">
        <v>2</v>
      </c>
      <c r="ES10" s="518">
        <v>4</v>
      </c>
      <c r="ET10" s="518">
        <v>6</v>
      </c>
      <c r="EU10" s="518">
        <v>8</v>
      </c>
      <c r="EV10" s="518">
        <v>12</v>
      </c>
      <c r="EW10" s="518">
        <v>15</v>
      </c>
      <c r="EY10" s="37"/>
      <c r="EZ10" s="37"/>
      <c r="FA10" s="37"/>
      <c r="FB10" s="37"/>
      <c r="FC10" s="37"/>
      <c r="FD10" s="37"/>
      <c r="FF10" s="37"/>
      <c r="FG10" s="37"/>
      <c r="FH10" s="37"/>
      <c r="FI10" s="37"/>
      <c r="FJ10" s="37"/>
      <c r="FK10" s="37"/>
      <c r="FM10" s="37"/>
      <c r="FN10" s="37"/>
      <c r="FO10" s="37"/>
      <c r="FP10" s="37"/>
      <c r="FQ10" s="37"/>
      <c r="FR10" s="37"/>
    </row>
    <row r="11" spans="1:175" x14ac:dyDescent="0.3">
      <c r="A11" s="657"/>
      <c r="B11" s="3"/>
      <c r="C11" s="3">
        <v>1</v>
      </c>
      <c r="D11" s="3"/>
      <c r="E11" s="3"/>
      <c r="F11" s="3"/>
      <c r="H11" s="35">
        <f t="shared" ref="H11:H19" si="5">MEDIAN(O11,V11,AC11,AJ11,AQ11,AX11,BE11,BL11,BS11,BZ11,CG11,CN11,CU11,DB11,DI11,DP11,DW11,ED11,EK11,ER11,EY11,FF11,FM11)</f>
        <v>2.75</v>
      </c>
      <c r="I11" s="35">
        <f t="shared" si="0"/>
        <v>4</v>
      </c>
      <c r="J11" s="35">
        <f t="shared" si="1"/>
        <v>5.8125</v>
      </c>
      <c r="K11" s="35">
        <f t="shared" si="2"/>
        <v>7.75</v>
      </c>
      <c r="L11" s="35">
        <f t="shared" si="3"/>
        <v>12</v>
      </c>
      <c r="M11" s="35">
        <f t="shared" si="4"/>
        <v>19.5</v>
      </c>
      <c r="O11" s="597">
        <v>3</v>
      </c>
      <c r="P11" s="597">
        <v>7.5</v>
      </c>
      <c r="Q11" s="597">
        <v>15</v>
      </c>
      <c r="R11" s="597">
        <v>22.5</v>
      </c>
      <c r="S11" s="597">
        <v>60</v>
      </c>
      <c r="T11" s="597">
        <v>150</v>
      </c>
      <c r="V11" s="165">
        <v>1</v>
      </c>
      <c r="W11" s="165">
        <v>2</v>
      </c>
      <c r="X11" s="165">
        <v>3</v>
      </c>
      <c r="Y11" s="165">
        <v>5</v>
      </c>
      <c r="Z11" s="165">
        <v>10</v>
      </c>
      <c r="AA11" s="165"/>
      <c r="AC11" s="38"/>
      <c r="AD11" s="38"/>
      <c r="AE11" s="38"/>
      <c r="AF11" s="38"/>
      <c r="AG11" s="38"/>
      <c r="AH11" s="38"/>
      <c r="AJ11" s="38">
        <v>4</v>
      </c>
      <c r="AK11" s="38">
        <v>4</v>
      </c>
      <c r="AL11" s="38">
        <v>5</v>
      </c>
      <c r="AM11" s="38">
        <v>6</v>
      </c>
      <c r="AN11" s="38">
        <v>8</v>
      </c>
      <c r="AO11" s="38">
        <v>12</v>
      </c>
      <c r="AQ11" s="38">
        <v>6</v>
      </c>
      <c r="AR11" s="38">
        <v>8</v>
      </c>
      <c r="AS11" s="38">
        <v>16</v>
      </c>
      <c r="AT11" s="38">
        <v>20</v>
      </c>
      <c r="AU11" s="38">
        <v>34</v>
      </c>
      <c r="AV11" s="38">
        <v>60</v>
      </c>
      <c r="AX11" s="38"/>
      <c r="AY11" s="38"/>
      <c r="AZ11" s="38"/>
      <c r="BA11" s="38"/>
      <c r="BB11" s="38"/>
      <c r="BC11" s="38"/>
      <c r="BE11" s="57"/>
      <c r="BF11" s="57"/>
      <c r="BG11" s="57"/>
      <c r="BH11" s="57"/>
      <c r="BI11" s="68"/>
      <c r="BJ11" s="68"/>
      <c r="BL11" s="596">
        <v>2.5</v>
      </c>
      <c r="BM11" s="596">
        <v>3</v>
      </c>
      <c r="BN11" s="596">
        <v>4</v>
      </c>
      <c r="BO11" s="596">
        <v>5</v>
      </c>
      <c r="BP11" s="596">
        <v>6.25</v>
      </c>
      <c r="BQ11" s="596">
        <v>8.75</v>
      </c>
      <c r="BS11" s="230">
        <v>4</v>
      </c>
      <c r="BT11" s="230">
        <v>7</v>
      </c>
      <c r="BU11" s="230">
        <v>10</v>
      </c>
      <c r="BV11" s="230">
        <v>15</v>
      </c>
      <c r="BW11" s="230">
        <v>25</v>
      </c>
      <c r="BX11" s="230">
        <v>50</v>
      </c>
      <c r="BZ11" s="255">
        <v>3</v>
      </c>
      <c r="CA11" s="255">
        <v>4.5</v>
      </c>
      <c r="CB11" s="255">
        <v>6.75</v>
      </c>
      <c r="CC11" s="255">
        <v>10.125</v>
      </c>
      <c r="CD11" s="255">
        <v>12.65625</v>
      </c>
      <c r="CE11" s="255">
        <v>15.8203125</v>
      </c>
      <c r="CG11" s="313">
        <v>2.34375</v>
      </c>
      <c r="CH11" s="313">
        <v>3.75</v>
      </c>
      <c r="CI11" s="313">
        <v>5.625</v>
      </c>
      <c r="CJ11" s="313">
        <v>7.5</v>
      </c>
      <c r="CK11" s="313">
        <v>13.125</v>
      </c>
      <c r="CL11" s="313">
        <v>23.4375</v>
      </c>
      <c r="CN11" s="38">
        <v>0.5</v>
      </c>
      <c r="CO11" s="38">
        <v>0.8</v>
      </c>
      <c r="CP11" s="38">
        <v>1</v>
      </c>
      <c r="CQ11" s="38">
        <v>3</v>
      </c>
      <c r="CR11" s="38">
        <v>5</v>
      </c>
      <c r="CS11" s="38">
        <v>7</v>
      </c>
      <c r="CU11" s="354">
        <v>3</v>
      </c>
      <c r="CV11" s="354">
        <v>5</v>
      </c>
      <c r="CW11" s="354">
        <v>6</v>
      </c>
      <c r="CX11" s="354">
        <v>8</v>
      </c>
      <c r="CY11" s="354">
        <v>15</v>
      </c>
      <c r="CZ11" s="354">
        <v>20</v>
      </c>
      <c r="DB11" s="38"/>
      <c r="DC11" s="38"/>
      <c r="DD11" s="38"/>
      <c r="DE11" s="38"/>
      <c r="DF11" s="38"/>
      <c r="DG11" s="38"/>
      <c r="DI11" s="38">
        <v>2</v>
      </c>
      <c r="DJ11" s="38">
        <v>2</v>
      </c>
      <c r="DK11" s="38">
        <v>3</v>
      </c>
      <c r="DL11" s="38">
        <v>3</v>
      </c>
      <c r="DM11" s="38">
        <v>5</v>
      </c>
      <c r="DN11" s="38">
        <v>10</v>
      </c>
      <c r="DP11" s="38"/>
      <c r="DQ11" s="38"/>
      <c r="DR11" s="38"/>
      <c r="DS11" s="38"/>
      <c r="DT11" s="38"/>
      <c r="DU11" s="38"/>
      <c r="DW11" s="428">
        <v>3</v>
      </c>
      <c r="DX11" s="428">
        <v>4.5</v>
      </c>
      <c r="DY11" s="428">
        <v>6.75</v>
      </c>
      <c r="DZ11" s="428">
        <v>8.25</v>
      </c>
      <c r="EA11" s="428">
        <v>12</v>
      </c>
      <c r="EB11" s="428">
        <v>19.5</v>
      </c>
      <c r="ED11" s="38"/>
      <c r="EE11" s="38"/>
      <c r="EF11" s="38"/>
      <c r="EG11" s="38"/>
      <c r="EH11" s="38"/>
      <c r="EI11" s="38"/>
      <c r="EK11" s="38">
        <v>2.5</v>
      </c>
      <c r="EL11" s="38">
        <v>3.75</v>
      </c>
      <c r="EM11" s="38">
        <v>5</v>
      </c>
      <c r="EN11" s="38">
        <v>7</v>
      </c>
      <c r="EO11" s="38">
        <v>12</v>
      </c>
      <c r="EP11" s="38">
        <v>17</v>
      </c>
      <c r="ER11" s="519">
        <v>2</v>
      </c>
      <c r="ES11" s="519">
        <v>4</v>
      </c>
      <c r="ET11" s="519">
        <v>6</v>
      </c>
      <c r="EU11" s="519">
        <v>8</v>
      </c>
      <c r="EV11" s="519">
        <v>12</v>
      </c>
      <c r="EW11" s="519">
        <v>20</v>
      </c>
      <c r="EY11" s="38"/>
      <c r="EZ11" s="38"/>
      <c r="FA11" s="38"/>
      <c r="FB11" s="38"/>
      <c r="FC11" s="38"/>
      <c r="FD11" s="38"/>
      <c r="FF11" s="38"/>
      <c r="FG11" s="38"/>
      <c r="FH11" s="38"/>
      <c r="FI11" s="38"/>
      <c r="FJ11" s="38"/>
      <c r="FK11" s="38"/>
      <c r="FM11" s="38"/>
      <c r="FN11" s="38"/>
      <c r="FO11" s="38"/>
      <c r="FP11" s="38"/>
      <c r="FQ11" s="38"/>
      <c r="FR11" s="38"/>
    </row>
    <row r="12" spans="1:175" x14ac:dyDescent="0.3">
      <c r="A12" s="657"/>
      <c r="B12" s="2"/>
      <c r="C12" s="2"/>
      <c r="D12" s="2">
        <v>1</v>
      </c>
      <c r="E12" s="2"/>
      <c r="F12" s="2"/>
      <c r="H12" s="34">
        <f t="shared" si="5"/>
        <v>3</v>
      </c>
      <c r="I12" s="34">
        <f t="shared" si="0"/>
        <v>4.5</v>
      </c>
      <c r="J12" s="34">
        <f t="shared" si="1"/>
        <v>6</v>
      </c>
      <c r="K12" s="34">
        <f t="shared" si="2"/>
        <v>8</v>
      </c>
      <c r="L12" s="34">
        <f t="shared" si="3"/>
        <v>13.5</v>
      </c>
      <c r="M12" s="34">
        <f t="shared" si="4"/>
        <v>21.09375</v>
      </c>
      <c r="O12" s="597">
        <v>3</v>
      </c>
      <c r="P12" s="597">
        <v>7.5</v>
      </c>
      <c r="Q12" s="597">
        <v>15</v>
      </c>
      <c r="R12" s="597">
        <v>22.5</v>
      </c>
      <c r="S12" s="597">
        <v>60</v>
      </c>
      <c r="T12" s="597">
        <v>150</v>
      </c>
      <c r="V12" s="164">
        <v>1.4</v>
      </c>
      <c r="W12" s="164">
        <v>2.25</v>
      </c>
      <c r="X12" s="164">
        <v>3.5</v>
      </c>
      <c r="Y12" s="164">
        <v>6</v>
      </c>
      <c r="Z12" s="164">
        <v>10</v>
      </c>
      <c r="AA12" s="164"/>
      <c r="AC12" s="37"/>
      <c r="AD12" s="37"/>
      <c r="AE12" s="37"/>
      <c r="AF12" s="37"/>
      <c r="AG12" s="37"/>
      <c r="AH12" s="37"/>
      <c r="AJ12" s="37">
        <v>5</v>
      </c>
      <c r="AK12" s="37">
        <v>5</v>
      </c>
      <c r="AL12" s="37">
        <v>7</v>
      </c>
      <c r="AM12" s="37">
        <v>8</v>
      </c>
      <c r="AN12" s="37">
        <v>12</v>
      </c>
      <c r="AO12" s="37">
        <v>15</v>
      </c>
      <c r="AQ12" s="37">
        <v>10</v>
      </c>
      <c r="AR12" s="37">
        <v>14</v>
      </c>
      <c r="AS12" s="37">
        <v>24</v>
      </c>
      <c r="AT12" s="37">
        <v>30</v>
      </c>
      <c r="AU12" s="37">
        <v>40</v>
      </c>
      <c r="AV12" s="37">
        <v>75</v>
      </c>
      <c r="AX12" s="37"/>
      <c r="AY12" s="37"/>
      <c r="AZ12" s="37"/>
      <c r="BA12" s="37"/>
      <c r="BB12" s="37"/>
      <c r="BC12" s="37"/>
      <c r="BE12" s="56"/>
      <c r="BF12" s="56"/>
      <c r="BG12" s="56"/>
      <c r="BH12" s="56"/>
      <c r="BI12" s="67"/>
      <c r="BJ12" s="67"/>
      <c r="BL12" s="596">
        <v>3.25</v>
      </c>
      <c r="BM12" s="596">
        <v>3.75</v>
      </c>
      <c r="BN12" s="596">
        <v>4.75</v>
      </c>
      <c r="BO12" s="596">
        <v>5.75</v>
      </c>
      <c r="BP12" s="596">
        <v>7</v>
      </c>
      <c r="BQ12" s="596">
        <v>9.5</v>
      </c>
      <c r="BS12" s="229">
        <v>3</v>
      </c>
      <c r="BT12" s="229">
        <v>5</v>
      </c>
      <c r="BU12" s="229">
        <v>7.5</v>
      </c>
      <c r="BV12" s="229">
        <v>15</v>
      </c>
      <c r="BW12" s="229">
        <v>25</v>
      </c>
      <c r="BX12" s="229">
        <v>50</v>
      </c>
      <c r="BZ12" s="254">
        <v>4</v>
      </c>
      <c r="CA12" s="254">
        <v>6</v>
      </c>
      <c r="CB12" s="254">
        <v>9</v>
      </c>
      <c r="CC12" s="254">
        <v>13.5</v>
      </c>
      <c r="CD12" s="254">
        <v>16.875</v>
      </c>
      <c r="CE12" s="254">
        <v>21.09375</v>
      </c>
      <c r="CG12" s="312">
        <v>2.34375</v>
      </c>
      <c r="CH12" s="312">
        <v>3.75</v>
      </c>
      <c r="CI12" s="312">
        <v>5.625</v>
      </c>
      <c r="CJ12" s="312">
        <v>7.5</v>
      </c>
      <c r="CK12" s="312">
        <v>15</v>
      </c>
      <c r="CL12" s="312">
        <v>28.125</v>
      </c>
      <c r="CN12" s="37">
        <v>0.8</v>
      </c>
      <c r="CO12" s="37">
        <v>1</v>
      </c>
      <c r="CP12" s="37">
        <v>2</v>
      </c>
      <c r="CQ12" s="37">
        <v>4</v>
      </c>
      <c r="CR12" s="37">
        <v>6</v>
      </c>
      <c r="CS12" s="37">
        <v>10</v>
      </c>
      <c r="CU12" s="353">
        <v>3</v>
      </c>
      <c r="CV12" s="353">
        <v>5</v>
      </c>
      <c r="CW12" s="353">
        <v>6</v>
      </c>
      <c r="CX12" s="353">
        <v>8</v>
      </c>
      <c r="CY12" s="353">
        <v>15</v>
      </c>
      <c r="CZ12" s="353">
        <v>20</v>
      </c>
      <c r="DB12" s="37"/>
      <c r="DC12" s="37"/>
      <c r="DD12" s="37"/>
      <c r="DE12" s="37"/>
      <c r="DF12" s="37"/>
      <c r="DG12" s="37"/>
      <c r="DI12" s="37">
        <v>2</v>
      </c>
      <c r="DJ12" s="37">
        <v>2</v>
      </c>
      <c r="DK12" s="37">
        <v>3</v>
      </c>
      <c r="DL12" s="37">
        <v>3</v>
      </c>
      <c r="DM12" s="37">
        <v>5</v>
      </c>
      <c r="DN12" s="37">
        <v>10</v>
      </c>
      <c r="DP12" s="37"/>
      <c r="DQ12" s="37"/>
      <c r="DR12" s="37"/>
      <c r="DS12" s="37"/>
      <c r="DT12" s="37"/>
      <c r="DU12" s="37"/>
      <c r="DW12" s="427">
        <v>3</v>
      </c>
      <c r="DX12" s="427">
        <v>5.25</v>
      </c>
      <c r="DY12" s="427">
        <v>7.5</v>
      </c>
      <c r="DZ12" s="427">
        <v>11.25</v>
      </c>
      <c r="EA12" s="427">
        <v>18.75</v>
      </c>
      <c r="EB12" s="427">
        <v>26.25</v>
      </c>
      <c r="ED12" s="37"/>
      <c r="EE12" s="37"/>
      <c r="EF12" s="37"/>
      <c r="EG12" s="37"/>
      <c r="EH12" s="37"/>
      <c r="EI12" s="37"/>
      <c r="EK12" s="37">
        <v>2.5</v>
      </c>
      <c r="EL12" s="37">
        <v>3.75</v>
      </c>
      <c r="EM12" s="37">
        <v>5</v>
      </c>
      <c r="EN12" s="37">
        <v>7</v>
      </c>
      <c r="EO12" s="37">
        <v>12</v>
      </c>
      <c r="EP12" s="37">
        <v>17</v>
      </c>
      <c r="ER12" s="518">
        <v>2</v>
      </c>
      <c r="ES12" s="518">
        <v>4</v>
      </c>
      <c r="ET12" s="518">
        <v>6</v>
      </c>
      <c r="EU12" s="518">
        <v>8</v>
      </c>
      <c r="EV12" s="518">
        <v>12</v>
      </c>
      <c r="EW12" s="518">
        <v>25</v>
      </c>
      <c r="EY12" s="37"/>
      <c r="EZ12" s="37"/>
      <c r="FA12" s="37"/>
      <c r="FB12" s="37"/>
      <c r="FC12" s="37"/>
      <c r="FD12" s="37"/>
      <c r="FF12" s="37"/>
      <c r="FG12" s="37"/>
      <c r="FH12" s="37"/>
      <c r="FI12" s="37"/>
      <c r="FJ12" s="37"/>
      <c r="FK12" s="37"/>
      <c r="FM12" s="37"/>
      <c r="FN12" s="37"/>
      <c r="FO12" s="37"/>
      <c r="FP12" s="37"/>
      <c r="FQ12" s="37"/>
      <c r="FR12" s="37"/>
    </row>
    <row r="13" spans="1:175" x14ac:dyDescent="0.3">
      <c r="A13" s="657"/>
      <c r="B13" s="3"/>
      <c r="C13" s="3"/>
      <c r="D13" s="3"/>
      <c r="E13" s="3">
        <v>1</v>
      </c>
      <c r="F13" s="3"/>
      <c r="H13" s="35">
        <f t="shared" si="5"/>
        <v>2.75</v>
      </c>
      <c r="I13" s="35">
        <f t="shared" si="0"/>
        <v>4.34375</v>
      </c>
      <c r="J13" s="35">
        <f t="shared" si="1"/>
        <v>6</v>
      </c>
      <c r="K13" s="35">
        <f t="shared" si="2"/>
        <v>8</v>
      </c>
      <c r="L13" s="35">
        <f t="shared" si="3"/>
        <v>13</v>
      </c>
      <c r="M13" s="35">
        <f t="shared" si="4"/>
        <v>20</v>
      </c>
      <c r="O13" s="597">
        <v>2</v>
      </c>
      <c r="P13" s="597">
        <v>5</v>
      </c>
      <c r="Q13" s="597">
        <v>10</v>
      </c>
      <c r="R13" s="597">
        <v>15</v>
      </c>
      <c r="S13" s="597">
        <v>40</v>
      </c>
      <c r="T13" s="597">
        <v>100</v>
      </c>
      <c r="V13" s="165">
        <v>1.4</v>
      </c>
      <c r="W13" s="165">
        <v>2.25</v>
      </c>
      <c r="X13" s="165">
        <v>3.5</v>
      </c>
      <c r="Y13" s="165">
        <v>6</v>
      </c>
      <c r="Z13" s="165">
        <v>10</v>
      </c>
      <c r="AA13" s="165"/>
      <c r="AC13" s="38"/>
      <c r="AD13" s="38"/>
      <c r="AE13" s="38"/>
      <c r="AF13" s="38"/>
      <c r="AG13" s="38"/>
      <c r="AH13" s="38"/>
      <c r="AJ13" s="38">
        <v>6</v>
      </c>
      <c r="AK13" s="38">
        <v>6</v>
      </c>
      <c r="AL13" s="38">
        <v>9</v>
      </c>
      <c r="AM13" s="38">
        <v>10</v>
      </c>
      <c r="AN13" s="38">
        <v>14</v>
      </c>
      <c r="AO13" s="38">
        <v>20</v>
      </c>
      <c r="AQ13" s="38">
        <v>10</v>
      </c>
      <c r="AR13" s="38">
        <v>10</v>
      </c>
      <c r="AS13" s="38">
        <v>22</v>
      </c>
      <c r="AT13" s="38">
        <v>30</v>
      </c>
      <c r="AU13" s="38">
        <v>40</v>
      </c>
      <c r="AV13" s="38">
        <v>75</v>
      </c>
      <c r="AX13" s="38"/>
      <c r="AY13" s="38"/>
      <c r="AZ13" s="38"/>
      <c r="BA13" s="38"/>
      <c r="BB13" s="38"/>
      <c r="BC13" s="38"/>
      <c r="BE13" s="57"/>
      <c r="BF13" s="57"/>
      <c r="BG13" s="57"/>
      <c r="BH13" s="68"/>
      <c r="BI13" s="68"/>
      <c r="BJ13" s="68"/>
      <c r="BL13" s="596">
        <v>3.25</v>
      </c>
      <c r="BM13" s="596">
        <v>3.75</v>
      </c>
      <c r="BN13" s="596">
        <v>4.75</v>
      </c>
      <c r="BO13" s="596">
        <v>5.75</v>
      </c>
      <c r="BP13" s="596">
        <v>7</v>
      </c>
      <c r="BQ13" s="596">
        <v>9.5</v>
      </c>
      <c r="BS13" s="230">
        <v>3</v>
      </c>
      <c r="BT13" s="230">
        <v>5</v>
      </c>
      <c r="BU13" s="230">
        <v>8</v>
      </c>
      <c r="BV13" s="230">
        <v>15</v>
      </c>
      <c r="BW13" s="230">
        <v>25</v>
      </c>
      <c r="BX13" s="230">
        <v>50</v>
      </c>
      <c r="BZ13" s="255">
        <v>4</v>
      </c>
      <c r="CA13" s="255">
        <v>6</v>
      </c>
      <c r="CB13" s="255">
        <v>9</v>
      </c>
      <c r="CC13" s="255">
        <v>13.5</v>
      </c>
      <c r="CD13" s="255">
        <v>16.875</v>
      </c>
      <c r="CE13" s="255">
        <v>21.09375</v>
      </c>
      <c r="CG13" s="313">
        <v>3.28125</v>
      </c>
      <c r="CH13" s="313">
        <v>4.6875</v>
      </c>
      <c r="CI13" s="313">
        <v>7.03125</v>
      </c>
      <c r="CJ13" s="313">
        <v>9.375</v>
      </c>
      <c r="CK13" s="313">
        <v>16.875</v>
      </c>
      <c r="CL13" s="313">
        <v>28.125</v>
      </c>
      <c r="CN13" s="38">
        <v>1</v>
      </c>
      <c r="CO13" s="38">
        <v>1.5</v>
      </c>
      <c r="CP13" s="38">
        <v>3</v>
      </c>
      <c r="CQ13" s="38">
        <v>5</v>
      </c>
      <c r="CR13" s="38">
        <v>7</v>
      </c>
      <c r="CS13" s="38">
        <v>15</v>
      </c>
      <c r="CU13" s="354">
        <v>3</v>
      </c>
      <c r="CV13" s="354">
        <v>5</v>
      </c>
      <c r="CW13" s="354">
        <v>6</v>
      </c>
      <c r="CX13" s="354">
        <v>8</v>
      </c>
      <c r="CY13" s="354">
        <v>15</v>
      </c>
      <c r="CZ13" s="354">
        <v>20</v>
      </c>
      <c r="DB13" s="38"/>
      <c r="DC13" s="38"/>
      <c r="DD13" s="38"/>
      <c r="DE13" s="38"/>
      <c r="DF13" s="38"/>
      <c r="DG13" s="38"/>
      <c r="DI13" s="38">
        <v>2</v>
      </c>
      <c r="DJ13" s="38">
        <v>2</v>
      </c>
      <c r="DK13" s="38">
        <v>3</v>
      </c>
      <c r="DL13" s="38">
        <v>4</v>
      </c>
      <c r="DM13" s="38">
        <v>6</v>
      </c>
      <c r="DN13" s="38">
        <v>11</v>
      </c>
      <c r="DP13" s="38"/>
      <c r="DQ13" s="38"/>
      <c r="DR13" s="38"/>
      <c r="DS13" s="38"/>
      <c r="DT13" s="38"/>
      <c r="DU13" s="38"/>
      <c r="DW13" s="428">
        <v>2.25</v>
      </c>
      <c r="DX13" s="428">
        <v>3.75</v>
      </c>
      <c r="DY13" s="428">
        <v>6</v>
      </c>
      <c r="DZ13" s="428">
        <v>7.5</v>
      </c>
      <c r="EA13" s="428">
        <v>11.25</v>
      </c>
      <c r="EB13" s="428">
        <v>18.75</v>
      </c>
      <c r="ED13" s="38"/>
      <c r="EE13" s="38"/>
      <c r="EF13" s="38"/>
      <c r="EG13" s="38"/>
      <c r="EH13" s="38"/>
      <c r="EI13" s="38"/>
      <c r="EK13" s="38">
        <v>2.5</v>
      </c>
      <c r="EL13" s="38">
        <v>3.75</v>
      </c>
      <c r="EM13" s="38">
        <v>5</v>
      </c>
      <c r="EN13" s="38">
        <v>7</v>
      </c>
      <c r="EO13" s="38">
        <v>12</v>
      </c>
      <c r="EP13" s="38">
        <v>17</v>
      </c>
      <c r="ER13" s="519">
        <v>2</v>
      </c>
      <c r="ES13" s="519">
        <v>4</v>
      </c>
      <c r="ET13" s="519">
        <v>6</v>
      </c>
      <c r="EU13" s="519">
        <v>8</v>
      </c>
      <c r="EV13" s="519">
        <v>12</v>
      </c>
      <c r="EW13" s="519">
        <v>35</v>
      </c>
      <c r="EY13" s="38"/>
      <c r="EZ13" s="38"/>
      <c r="FA13" s="38"/>
      <c r="FB13" s="38"/>
      <c r="FC13" s="38"/>
      <c r="FD13" s="38"/>
      <c r="FF13" s="38"/>
      <c r="FG13" s="38"/>
      <c r="FH13" s="38"/>
      <c r="FI13" s="38"/>
      <c r="FJ13" s="38"/>
      <c r="FK13" s="38"/>
      <c r="FM13" s="38"/>
      <c r="FN13" s="38"/>
      <c r="FO13" s="38"/>
      <c r="FP13" s="38"/>
      <c r="FQ13" s="38"/>
      <c r="FR13" s="38"/>
    </row>
    <row r="14" spans="1:175" x14ac:dyDescent="0.3">
      <c r="A14" s="657"/>
      <c r="B14" s="2"/>
      <c r="C14" s="2"/>
      <c r="D14" s="2"/>
      <c r="E14" s="2"/>
      <c r="F14" s="2">
        <v>1</v>
      </c>
      <c r="H14" s="34">
        <f t="shared" si="5"/>
        <v>5</v>
      </c>
      <c r="I14" s="34">
        <f t="shared" si="0"/>
        <v>7.75</v>
      </c>
      <c r="J14" s="34">
        <f t="shared" si="1"/>
        <v>10</v>
      </c>
      <c r="K14" s="34">
        <f t="shared" si="2"/>
        <v>15</v>
      </c>
      <c r="L14" s="34">
        <f t="shared" si="3"/>
        <v>20.625</v>
      </c>
      <c r="M14" s="34">
        <f t="shared" si="4"/>
        <v>37.5</v>
      </c>
      <c r="O14" s="597">
        <v>10</v>
      </c>
      <c r="P14" s="597">
        <v>25</v>
      </c>
      <c r="Q14" s="597">
        <v>50</v>
      </c>
      <c r="R14" s="597">
        <v>75</v>
      </c>
      <c r="S14" s="597">
        <v>200</v>
      </c>
      <c r="T14" s="597">
        <v>500</v>
      </c>
      <c r="V14" s="164">
        <v>1.6</v>
      </c>
      <c r="W14" s="164">
        <v>2.75</v>
      </c>
      <c r="X14" s="164">
        <v>4</v>
      </c>
      <c r="Y14" s="164"/>
      <c r="Z14" s="164">
        <v>10</v>
      </c>
      <c r="AA14" s="164"/>
      <c r="AC14" s="37"/>
      <c r="AD14" s="37"/>
      <c r="AE14" s="37"/>
      <c r="AF14" s="37"/>
      <c r="AG14" s="37"/>
      <c r="AH14" s="37"/>
      <c r="AJ14" s="37">
        <v>8</v>
      </c>
      <c r="AK14" s="37">
        <v>8</v>
      </c>
      <c r="AL14" s="37">
        <v>10</v>
      </c>
      <c r="AM14" s="37">
        <v>12</v>
      </c>
      <c r="AN14" s="37">
        <v>18</v>
      </c>
      <c r="AO14" s="37">
        <v>25</v>
      </c>
      <c r="AQ14" s="37">
        <v>20</v>
      </c>
      <c r="AR14" s="37">
        <v>30</v>
      </c>
      <c r="AS14" s="37">
        <v>40</v>
      </c>
      <c r="AT14" s="37">
        <v>60</v>
      </c>
      <c r="AU14" s="37">
        <v>90</v>
      </c>
      <c r="AV14" s="37">
        <v>130</v>
      </c>
      <c r="AX14" s="37"/>
      <c r="AY14" s="37"/>
      <c r="AZ14" s="37"/>
      <c r="BA14" s="37"/>
      <c r="BB14" s="37"/>
      <c r="BC14" s="37"/>
      <c r="BE14" s="67"/>
      <c r="BF14" s="67"/>
      <c r="BG14" s="67"/>
      <c r="BH14" s="67"/>
      <c r="BI14" s="67"/>
      <c r="BJ14" s="67"/>
      <c r="BL14" s="596">
        <v>4.75</v>
      </c>
      <c r="BM14" s="596">
        <v>5.25</v>
      </c>
      <c r="BN14" s="596">
        <v>6.75</v>
      </c>
      <c r="BO14" s="596">
        <v>8.25</v>
      </c>
      <c r="BP14" s="596">
        <v>10.5</v>
      </c>
      <c r="BQ14" s="596">
        <v>14</v>
      </c>
      <c r="BS14" s="229">
        <v>5</v>
      </c>
      <c r="BT14" s="229">
        <v>8</v>
      </c>
      <c r="BU14" s="229">
        <v>12</v>
      </c>
      <c r="BV14" s="229">
        <v>15</v>
      </c>
      <c r="BW14" s="229">
        <v>25</v>
      </c>
      <c r="BX14" s="229">
        <v>50</v>
      </c>
      <c r="BZ14" s="254">
        <v>6.6</v>
      </c>
      <c r="CA14" s="254">
        <v>9.8999999999999986</v>
      </c>
      <c r="CB14" s="254">
        <v>14.849999999999998</v>
      </c>
      <c r="CC14" s="254">
        <v>22.274999999999999</v>
      </c>
      <c r="CD14" s="254">
        <v>27.84375</v>
      </c>
      <c r="CE14" s="254">
        <v>34.8046875</v>
      </c>
      <c r="CG14" s="312">
        <v>3.28125</v>
      </c>
      <c r="CH14" s="312">
        <v>5.625</v>
      </c>
      <c r="CI14" s="312">
        <v>8.4375</v>
      </c>
      <c r="CJ14" s="312">
        <v>11.25</v>
      </c>
      <c r="CK14" s="312">
        <v>18.75</v>
      </c>
      <c r="CL14" s="312">
        <v>31.25</v>
      </c>
      <c r="CN14" s="37">
        <v>1.5</v>
      </c>
      <c r="CO14" s="37">
        <v>2</v>
      </c>
      <c r="CP14" s="37">
        <v>5</v>
      </c>
      <c r="CQ14" s="37">
        <v>7</v>
      </c>
      <c r="CR14" s="37">
        <v>10</v>
      </c>
      <c r="CS14" s="37">
        <v>25</v>
      </c>
      <c r="CU14" s="353">
        <v>6</v>
      </c>
      <c r="CV14" s="353">
        <v>8</v>
      </c>
      <c r="CW14" s="353">
        <v>10</v>
      </c>
      <c r="CX14" s="353">
        <v>15</v>
      </c>
      <c r="CY14" s="353">
        <v>30</v>
      </c>
      <c r="CZ14" s="353">
        <v>40</v>
      </c>
      <c r="DB14" s="37"/>
      <c r="DC14" s="37"/>
      <c r="DD14" s="37"/>
      <c r="DE14" s="37"/>
      <c r="DF14" s="37"/>
      <c r="DG14" s="37"/>
      <c r="DI14" s="37">
        <v>5</v>
      </c>
      <c r="DJ14" s="37">
        <v>6</v>
      </c>
      <c r="DK14" s="37">
        <v>9</v>
      </c>
      <c r="DL14" s="37">
        <v>11</v>
      </c>
      <c r="DM14" s="37">
        <v>17</v>
      </c>
      <c r="DN14" s="37">
        <v>32</v>
      </c>
      <c r="DP14" s="37"/>
      <c r="DQ14" s="37"/>
      <c r="DR14" s="37"/>
      <c r="DS14" s="37"/>
      <c r="DT14" s="37"/>
      <c r="DU14" s="37"/>
      <c r="DW14" s="427">
        <v>4.5</v>
      </c>
      <c r="DX14" s="427">
        <v>7.5</v>
      </c>
      <c r="DY14" s="427">
        <v>12</v>
      </c>
      <c r="DZ14" s="427">
        <v>15</v>
      </c>
      <c r="EA14" s="427">
        <v>22.5</v>
      </c>
      <c r="EB14" s="427">
        <v>37.5</v>
      </c>
      <c r="ED14" s="37"/>
      <c r="EE14" s="37"/>
      <c r="EF14" s="37"/>
      <c r="EG14" s="37"/>
      <c r="EH14" s="37"/>
      <c r="EI14" s="37"/>
      <c r="EK14" s="37">
        <v>6</v>
      </c>
      <c r="EL14" s="37">
        <v>10</v>
      </c>
      <c r="EM14" s="37">
        <v>18</v>
      </c>
      <c r="EN14" s="37">
        <v>35</v>
      </c>
      <c r="EO14" s="37">
        <v>60</v>
      </c>
      <c r="EP14" s="37">
        <v>70</v>
      </c>
      <c r="ER14" s="518">
        <v>2</v>
      </c>
      <c r="ES14" s="518">
        <v>4</v>
      </c>
      <c r="ET14" s="518">
        <v>6</v>
      </c>
      <c r="EU14" s="518">
        <v>8</v>
      </c>
      <c r="EV14" s="518">
        <v>12</v>
      </c>
      <c r="EW14" s="518">
        <v>40</v>
      </c>
      <c r="EY14" s="37"/>
      <c r="EZ14" s="37"/>
      <c r="FA14" s="37"/>
      <c r="FB14" s="37"/>
      <c r="FC14" s="37"/>
      <c r="FD14" s="37"/>
      <c r="FF14" s="37"/>
      <c r="FG14" s="37"/>
      <c r="FH14" s="37"/>
      <c r="FI14" s="37"/>
      <c r="FJ14" s="37"/>
      <c r="FK14" s="37"/>
      <c r="FM14" s="37"/>
      <c r="FN14" s="37"/>
      <c r="FO14" s="37"/>
      <c r="FP14" s="37"/>
      <c r="FQ14" s="37"/>
      <c r="FR14" s="37"/>
    </row>
    <row r="15" spans="1:175" x14ac:dyDescent="0.3">
      <c r="A15" s="657"/>
      <c r="B15" s="3">
        <v>-1</v>
      </c>
      <c r="C15" s="3"/>
      <c r="D15" s="3"/>
      <c r="E15" s="3"/>
      <c r="F15" s="3"/>
      <c r="H15" s="35">
        <f t="shared" si="5"/>
        <v>2</v>
      </c>
      <c r="I15" s="35">
        <f t="shared" si="0"/>
        <v>3</v>
      </c>
      <c r="J15" s="35">
        <f t="shared" si="1"/>
        <v>4.34375</v>
      </c>
      <c r="K15" s="35">
        <f t="shared" si="2"/>
        <v>6.28125</v>
      </c>
      <c r="L15" s="35">
        <f t="shared" si="3"/>
        <v>10.2734375</v>
      </c>
      <c r="M15" s="35">
        <f t="shared" si="4"/>
        <v>15</v>
      </c>
      <c r="O15" s="597">
        <v>2</v>
      </c>
      <c r="P15" s="597">
        <v>5</v>
      </c>
      <c r="Q15" s="597">
        <v>10</v>
      </c>
      <c r="R15" s="597">
        <v>15</v>
      </c>
      <c r="S15" s="597">
        <v>40</v>
      </c>
      <c r="T15" s="597">
        <v>100</v>
      </c>
      <c r="V15" s="165">
        <v>1</v>
      </c>
      <c r="W15" s="165">
        <v>2</v>
      </c>
      <c r="X15" s="165">
        <v>3</v>
      </c>
      <c r="Y15" s="165">
        <v>5</v>
      </c>
      <c r="Z15" s="165">
        <v>10</v>
      </c>
      <c r="AA15" s="165"/>
      <c r="AC15" s="38"/>
      <c r="AD15" s="38"/>
      <c r="AE15" s="38"/>
      <c r="AF15" s="38"/>
      <c r="AG15" s="38"/>
      <c r="AH15" s="38"/>
      <c r="AJ15" s="38">
        <v>2</v>
      </c>
      <c r="AK15" s="38">
        <v>2</v>
      </c>
      <c r="AL15" s="38">
        <v>3</v>
      </c>
      <c r="AM15" s="38">
        <v>3</v>
      </c>
      <c r="AN15" s="38">
        <v>5</v>
      </c>
      <c r="AO15" s="38">
        <v>8</v>
      </c>
      <c r="AQ15" s="38">
        <v>6</v>
      </c>
      <c r="AR15" s="38">
        <v>8</v>
      </c>
      <c r="AS15" s="38">
        <v>14</v>
      </c>
      <c r="AT15" s="38">
        <v>20</v>
      </c>
      <c r="AU15" s="38">
        <v>34</v>
      </c>
      <c r="AV15" s="38">
        <v>60</v>
      </c>
      <c r="AX15" s="38"/>
      <c r="AY15" s="38"/>
      <c r="AZ15" s="38"/>
      <c r="BA15" s="38"/>
      <c r="BB15" s="38"/>
      <c r="BC15" s="38"/>
      <c r="BE15" s="57"/>
      <c r="BF15" s="57"/>
      <c r="BG15" s="57"/>
      <c r="BH15" s="57"/>
      <c r="BI15" s="68"/>
      <c r="BJ15" s="68"/>
      <c r="BL15" s="596">
        <v>2.5</v>
      </c>
      <c r="BM15" s="596">
        <v>3</v>
      </c>
      <c r="BN15" s="596">
        <v>4</v>
      </c>
      <c r="BO15" s="596">
        <v>5</v>
      </c>
      <c r="BP15" s="596">
        <v>6.25</v>
      </c>
      <c r="BQ15" s="596">
        <v>8.75</v>
      </c>
      <c r="BS15" s="230">
        <v>4</v>
      </c>
      <c r="BT15" s="230">
        <v>7</v>
      </c>
      <c r="BU15" s="230">
        <v>10</v>
      </c>
      <c r="BV15" s="230">
        <v>15</v>
      </c>
      <c r="BW15" s="230">
        <v>25</v>
      </c>
      <c r="BX15" s="230">
        <v>50</v>
      </c>
      <c r="BZ15" s="255">
        <v>2.5</v>
      </c>
      <c r="CA15" s="255">
        <v>3.75</v>
      </c>
      <c r="CB15" s="255">
        <v>5.625</v>
      </c>
      <c r="CC15" s="255">
        <v>8.4375</v>
      </c>
      <c r="CD15" s="255">
        <v>10.546875</v>
      </c>
      <c r="CE15" s="255">
        <v>13.18359375</v>
      </c>
      <c r="CG15" s="313">
        <v>2.109375</v>
      </c>
      <c r="CH15" s="313">
        <v>2.8125</v>
      </c>
      <c r="CI15" s="313">
        <v>4.6875</v>
      </c>
      <c r="CJ15" s="313">
        <v>6.5625</v>
      </c>
      <c r="CK15" s="313">
        <v>11.25</v>
      </c>
      <c r="CL15" s="313">
        <v>18.75</v>
      </c>
      <c r="CN15" s="38">
        <v>0.5</v>
      </c>
      <c r="CO15" s="38">
        <v>0.8</v>
      </c>
      <c r="CP15" s="38">
        <v>1</v>
      </c>
      <c r="CQ15" s="38">
        <v>3</v>
      </c>
      <c r="CR15" s="38">
        <v>5</v>
      </c>
      <c r="CS15" s="38">
        <v>7</v>
      </c>
      <c r="CU15" s="354">
        <v>2</v>
      </c>
      <c r="CV15" s="354">
        <v>3</v>
      </c>
      <c r="CW15" s="354">
        <v>4</v>
      </c>
      <c r="CX15" s="354">
        <v>5</v>
      </c>
      <c r="CY15" s="354">
        <v>10</v>
      </c>
      <c r="CZ15" s="354">
        <v>13</v>
      </c>
      <c r="DB15" s="38"/>
      <c r="DC15" s="38"/>
      <c r="DD15" s="38"/>
      <c r="DE15" s="38"/>
      <c r="DF15" s="38"/>
      <c r="DG15" s="38"/>
      <c r="DI15" s="38">
        <v>2</v>
      </c>
      <c r="DJ15" s="38">
        <v>2</v>
      </c>
      <c r="DK15" s="38">
        <v>3</v>
      </c>
      <c r="DL15" s="38">
        <v>3</v>
      </c>
      <c r="DM15" s="38">
        <v>5</v>
      </c>
      <c r="DN15" s="38">
        <v>10</v>
      </c>
      <c r="DP15" s="38"/>
      <c r="DQ15" s="38"/>
      <c r="DR15" s="38"/>
      <c r="DS15" s="38"/>
      <c r="DT15" s="38"/>
      <c r="DU15" s="38"/>
      <c r="DW15" s="428">
        <v>2.25</v>
      </c>
      <c r="DX15" s="428">
        <v>3.75</v>
      </c>
      <c r="DY15" s="428">
        <v>6</v>
      </c>
      <c r="DZ15" s="428">
        <v>8.25</v>
      </c>
      <c r="EA15" s="428">
        <v>11.25</v>
      </c>
      <c r="EB15" s="428">
        <v>18.75</v>
      </c>
      <c r="ED15" s="38"/>
      <c r="EE15" s="38"/>
      <c r="EF15" s="38"/>
      <c r="EG15" s="38"/>
      <c r="EH15" s="38"/>
      <c r="EI15" s="38"/>
      <c r="EK15" s="38">
        <v>1.5</v>
      </c>
      <c r="EL15" s="38">
        <v>2.75</v>
      </c>
      <c r="EM15" s="38">
        <v>4</v>
      </c>
      <c r="EN15" s="38">
        <v>6</v>
      </c>
      <c r="EO15" s="38">
        <v>10</v>
      </c>
      <c r="EP15" s="38">
        <v>15</v>
      </c>
      <c r="ER15" s="519">
        <v>2</v>
      </c>
      <c r="ES15" s="519">
        <v>4</v>
      </c>
      <c r="ET15" s="519">
        <v>6</v>
      </c>
      <c r="EU15" s="519">
        <v>8</v>
      </c>
      <c r="EV15" s="519">
        <v>12</v>
      </c>
      <c r="EW15" s="519">
        <v>15</v>
      </c>
      <c r="EY15" s="38"/>
      <c r="EZ15" s="38"/>
      <c r="FA15" s="38"/>
      <c r="FB15" s="38"/>
      <c r="FC15" s="38"/>
      <c r="FD15" s="38"/>
      <c r="FF15" s="38"/>
      <c r="FG15" s="38"/>
      <c r="FH15" s="38"/>
      <c r="FI15" s="38"/>
      <c r="FJ15" s="38"/>
      <c r="FK15" s="38"/>
      <c r="FM15" s="38"/>
      <c r="FN15" s="38"/>
      <c r="FO15" s="38"/>
      <c r="FP15" s="38"/>
      <c r="FQ15" s="38"/>
      <c r="FR15" s="38"/>
    </row>
    <row r="16" spans="1:175" x14ac:dyDescent="0.3">
      <c r="A16" s="660"/>
      <c r="B16" s="2"/>
      <c r="C16" s="2">
        <v>-1</v>
      </c>
      <c r="D16" s="2"/>
      <c r="E16" s="2"/>
      <c r="F16" s="2"/>
      <c r="H16" s="34">
        <f t="shared" si="5"/>
        <v>2.5</v>
      </c>
      <c r="I16" s="34">
        <f t="shared" si="0"/>
        <v>4</v>
      </c>
      <c r="J16" s="34">
        <f t="shared" si="1"/>
        <v>5.5</v>
      </c>
      <c r="K16" s="34">
        <f t="shared" si="2"/>
        <v>7.5</v>
      </c>
      <c r="L16" s="34">
        <f t="shared" si="3"/>
        <v>12</v>
      </c>
      <c r="M16" s="34">
        <f t="shared" si="4"/>
        <v>18.75</v>
      </c>
      <c r="O16" s="597">
        <v>2</v>
      </c>
      <c r="P16" s="597">
        <v>5</v>
      </c>
      <c r="Q16" s="597">
        <v>10</v>
      </c>
      <c r="R16" s="597">
        <v>15</v>
      </c>
      <c r="S16" s="597">
        <v>40</v>
      </c>
      <c r="T16" s="597">
        <v>100</v>
      </c>
      <c r="V16" s="164">
        <v>1</v>
      </c>
      <c r="W16" s="164">
        <v>2</v>
      </c>
      <c r="X16" s="164">
        <v>3</v>
      </c>
      <c r="Y16" s="164">
        <v>5</v>
      </c>
      <c r="Z16" s="164">
        <v>10</v>
      </c>
      <c r="AA16" s="164"/>
      <c r="AC16" s="37"/>
      <c r="AD16" s="37"/>
      <c r="AE16" s="37"/>
      <c r="AF16" s="37"/>
      <c r="AG16" s="37"/>
      <c r="AH16" s="37"/>
      <c r="AJ16" s="37">
        <v>4</v>
      </c>
      <c r="AK16" s="37">
        <v>4</v>
      </c>
      <c r="AL16" s="37">
        <v>5</v>
      </c>
      <c r="AM16" s="37">
        <v>6</v>
      </c>
      <c r="AN16" s="37">
        <v>8</v>
      </c>
      <c r="AO16" s="37">
        <v>12</v>
      </c>
      <c r="AQ16" s="37">
        <v>6</v>
      </c>
      <c r="AR16" s="37">
        <v>8</v>
      </c>
      <c r="AS16" s="37">
        <v>16</v>
      </c>
      <c r="AT16" s="37">
        <v>20</v>
      </c>
      <c r="AU16" s="37">
        <v>34</v>
      </c>
      <c r="AV16" s="37">
        <v>60</v>
      </c>
      <c r="AX16" s="37"/>
      <c r="AY16" s="37"/>
      <c r="AZ16" s="37"/>
      <c r="BA16" s="37"/>
      <c r="BB16" s="37"/>
      <c r="BC16" s="37"/>
      <c r="BE16" s="56"/>
      <c r="BF16" s="56"/>
      <c r="BG16" s="56"/>
      <c r="BH16" s="56"/>
      <c r="BI16" s="67"/>
      <c r="BJ16" s="67"/>
      <c r="BL16" s="596">
        <v>2.5</v>
      </c>
      <c r="BM16" s="596">
        <v>3</v>
      </c>
      <c r="BN16" s="596">
        <v>4</v>
      </c>
      <c r="BO16" s="596">
        <v>5</v>
      </c>
      <c r="BP16" s="596">
        <v>6.25</v>
      </c>
      <c r="BQ16" s="596">
        <v>8.75</v>
      </c>
      <c r="BS16" s="229">
        <v>4</v>
      </c>
      <c r="BT16" s="229">
        <v>7</v>
      </c>
      <c r="BU16" s="229">
        <v>10</v>
      </c>
      <c r="BV16" s="229">
        <v>15</v>
      </c>
      <c r="BW16" s="229">
        <v>25</v>
      </c>
      <c r="BX16" s="229">
        <v>50</v>
      </c>
      <c r="BZ16" s="254">
        <v>3</v>
      </c>
      <c r="CA16" s="254">
        <v>4.5</v>
      </c>
      <c r="CB16" s="254">
        <v>6.75</v>
      </c>
      <c r="CC16" s="254">
        <v>10.125</v>
      </c>
      <c r="CD16" s="254">
        <v>12.65625</v>
      </c>
      <c r="CE16" s="254">
        <v>15.8203125</v>
      </c>
      <c r="CG16" s="312">
        <v>2.109375</v>
      </c>
      <c r="CH16" s="312">
        <v>2.8125</v>
      </c>
      <c r="CI16" s="312">
        <v>4.6875</v>
      </c>
      <c r="CJ16" s="312">
        <v>6.5625</v>
      </c>
      <c r="CK16" s="312">
        <v>11.25</v>
      </c>
      <c r="CL16" s="312">
        <v>18.75</v>
      </c>
      <c r="CN16" s="37">
        <v>0.5</v>
      </c>
      <c r="CO16" s="37">
        <v>0.8</v>
      </c>
      <c r="CP16" s="37">
        <v>1</v>
      </c>
      <c r="CQ16" s="37">
        <v>3</v>
      </c>
      <c r="CR16" s="37">
        <v>5</v>
      </c>
      <c r="CS16" s="37">
        <v>7</v>
      </c>
      <c r="CU16" s="353">
        <v>3</v>
      </c>
      <c r="CV16" s="353">
        <v>5</v>
      </c>
      <c r="CW16" s="353">
        <v>6</v>
      </c>
      <c r="CX16" s="353">
        <v>8</v>
      </c>
      <c r="CY16" s="353">
        <v>15</v>
      </c>
      <c r="CZ16" s="353">
        <v>20</v>
      </c>
      <c r="DB16" s="37"/>
      <c r="DC16" s="37"/>
      <c r="DD16" s="37"/>
      <c r="DE16" s="37"/>
      <c r="DF16" s="37"/>
      <c r="DG16" s="37"/>
      <c r="DI16" s="37">
        <v>2</v>
      </c>
      <c r="DJ16" s="37">
        <v>2</v>
      </c>
      <c r="DK16" s="37">
        <v>3</v>
      </c>
      <c r="DL16" s="37">
        <v>3</v>
      </c>
      <c r="DM16" s="37">
        <v>5</v>
      </c>
      <c r="DN16" s="37">
        <v>10</v>
      </c>
      <c r="DP16" s="37"/>
      <c r="DQ16" s="37"/>
      <c r="DR16" s="37"/>
      <c r="DS16" s="37"/>
      <c r="DT16" s="37"/>
      <c r="DU16" s="37"/>
      <c r="DW16" s="427">
        <v>3</v>
      </c>
      <c r="DX16" s="427">
        <v>4.5</v>
      </c>
      <c r="DY16" s="427">
        <v>6.75</v>
      </c>
      <c r="DZ16" s="427">
        <v>8.25</v>
      </c>
      <c r="EA16" s="427">
        <v>12</v>
      </c>
      <c r="EB16" s="427">
        <v>19.5</v>
      </c>
      <c r="ED16" s="37"/>
      <c r="EE16" s="37"/>
      <c r="EF16" s="37"/>
      <c r="EG16" s="37"/>
      <c r="EH16" s="37"/>
      <c r="EI16" s="37"/>
      <c r="EK16" s="37">
        <v>2.5</v>
      </c>
      <c r="EL16" s="37">
        <v>3.75</v>
      </c>
      <c r="EM16" s="37">
        <v>5</v>
      </c>
      <c r="EN16" s="37">
        <v>7</v>
      </c>
      <c r="EO16" s="37">
        <v>12</v>
      </c>
      <c r="EP16" s="37">
        <v>17</v>
      </c>
      <c r="ER16" s="518">
        <v>2</v>
      </c>
      <c r="ES16" s="518">
        <v>4</v>
      </c>
      <c r="ET16" s="518">
        <v>6</v>
      </c>
      <c r="EU16" s="518">
        <v>8</v>
      </c>
      <c r="EV16" s="518">
        <v>12</v>
      </c>
      <c r="EW16" s="518">
        <v>20</v>
      </c>
      <c r="EY16" s="37"/>
      <c r="EZ16" s="37"/>
      <c r="FA16" s="37"/>
      <c r="FB16" s="37"/>
      <c r="FC16" s="37"/>
      <c r="FD16" s="37"/>
      <c r="FF16" s="37"/>
      <c r="FG16" s="37"/>
      <c r="FH16" s="37"/>
      <c r="FI16" s="37"/>
      <c r="FJ16" s="37"/>
      <c r="FK16" s="37"/>
      <c r="FM16" s="37"/>
      <c r="FN16" s="37"/>
      <c r="FO16" s="37"/>
      <c r="FP16" s="37"/>
      <c r="FQ16" s="37"/>
      <c r="FR16" s="37"/>
    </row>
    <row r="17" spans="1:174" x14ac:dyDescent="0.3">
      <c r="A17" s="660"/>
      <c r="B17" s="3"/>
      <c r="C17" s="3"/>
      <c r="D17" s="3">
        <v>-1</v>
      </c>
      <c r="E17" s="3"/>
      <c r="F17" s="3"/>
      <c r="H17" s="35">
        <f t="shared" si="5"/>
        <v>2.90625</v>
      </c>
      <c r="I17" s="35">
        <f t="shared" si="0"/>
        <v>4.5</v>
      </c>
      <c r="J17" s="35">
        <f t="shared" si="1"/>
        <v>6</v>
      </c>
      <c r="K17" s="35">
        <f t="shared" si="2"/>
        <v>8</v>
      </c>
      <c r="L17" s="35">
        <f t="shared" si="3"/>
        <v>12.5625</v>
      </c>
      <c r="M17" s="35">
        <f t="shared" si="4"/>
        <v>21.09375</v>
      </c>
      <c r="O17" s="597">
        <v>2</v>
      </c>
      <c r="P17" s="597">
        <v>5</v>
      </c>
      <c r="Q17" s="597">
        <v>10</v>
      </c>
      <c r="R17" s="597">
        <v>15</v>
      </c>
      <c r="S17" s="597">
        <v>40</v>
      </c>
      <c r="T17" s="597">
        <v>100</v>
      </c>
      <c r="V17" s="165">
        <v>1.4</v>
      </c>
      <c r="W17" s="165">
        <v>2.25</v>
      </c>
      <c r="X17" s="165">
        <v>3.5</v>
      </c>
      <c r="Y17" s="165">
        <v>6</v>
      </c>
      <c r="Z17" s="165">
        <v>10</v>
      </c>
      <c r="AA17" s="165"/>
      <c r="AC17" s="38"/>
      <c r="AD17" s="38"/>
      <c r="AE17" s="38"/>
      <c r="AF17" s="38"/>
      <c r="AG17" s="38"/>
      <c r="AH17" s="38"/>
      <c r="AJ17" s="38">
        <v>5</v>
      </c>
      <c r="AK17" s="38">
        <v>5</v>
      </c>
      <c r="AL17" s="38">
        <v>7</v>
      </c>
      <c r="AM17" s="38">
        <v>8</v>
      </c>
      <c r="AN17" s="38">
        <v>12</v>
      </c>
      <c r="AO17" s="38">
        <v>15</v>
      </c>
      <c r="AQ17" s="38">
        <v>10</v>
      </c>
      <c r="AR17" s="38">
        <v>14</v>
      </c>
      <c r="AS17" s="38">
        <v>22</v>
      </c>
      <c r="AT17" s="38">
        <v>30</v>
      </c>
      <c r="AU17" s="38">
        <v>40</v>
      </c>
      <c r="AV17" s="38">
        <v>75</v>
      </c>
      <c r="AX17" s="38"/>
      <c r="AY17" s="38"/>
      <c r="AZ17" s="38"/>
      <c r="BA17" s="38"/>
      <c r="BB17" s="38"/>
      <c r="BC17" s="38"/>
      <c r="BE17" s="57"/>
      <c r="BF17" s="57"/>
      <c r="BG17" s="57"/>
      <c r="BH17" s="57"/>
      <c r="BI17" s="68"/>
      <c r="BJ17" s="68"/>
      <c r="BL17" s="596">
        <v>3.25</v>
      </c>
      <c r="BM17" s="596">
        <v>3.75</v>
      </c>
      <c r="BN17" s="596">
        <v>4.75</v>
      </c>
      <c r="BO17" s="596">
        <v>5.75</v>
      </c>
      <c r="BP17" s="596">
        <v>7</v>
      </c>
      <c r="BQ17" s="596">
        <v>9.5</v>
      </c>
      <c r="BS17" s="230">
        <v>3</v>
      </c>
      <c r="BT17" s="230">
        <v>5</v>
      </c>
      <c r="BU17" s="230">
        <v>7.5</v>
      </c>
      <c r="BV17" s="230">
        <v>15</v>
      </c>
      <c r="BW17" s="230">
        <v>25</v>
      </c>
      <c r="BX17" s="230">
        <v>50</v>
      </c>
      <c r="BZ17" s="255">
        <v>4</v>
      </c>
      <c r="CA17" s="255">
        <v>6</v>
      </c>
      <c r="CB17" s="255">
        <v>9</v>
      </c>
      <c r="CC17" s="255">
        <v>13.5</v>
      </c>
      <c r="CD17" s="255">
        <v>16.875</v>
      </c>
      <c r="CE17" s="255">
        <v>21.09375</v>
      </c>
      <c r="CG17" s="313">
        <v>2.8125</v>
      </c>
      <c r="CH17" s="313">
        <v>3.75</v>
      </c>
      <c r="CI17" s="313">
        <v>5.625</v>
      </c>
      <c r="CJ17" s="313">
        <v>7.5</v>
      </c>
      <c r="CK17" s="313">
        <v>13.125</v>
      </c>
      <c r="CL17" s="313">
        <v>23.4375</v>
      </c>
      <c r="CN17" s="38">
        <v>0.8</v>
      </c>
      <c r="CO17" s="38">
        <v>1</v>
      </c>
      <c r="CP17" s="38">
        <v>2</v>
      </c>
      <c r="CQ17" s="38">
        <v>4</v>
      </c>
      <c r="CR17" s="38">
        <v>6</v>
      </c>
      <c r="CS17" s="38">
        <v>10</v>
      </c>
      <c r="CU17" s="354">
        <v>3</v>
      </c>
      <c r="CV17" s="354">
        <v>5</v>
      </c>
      <c r="CW17" s="354">
        <v>6</v>
      </c>
      <c r="CX17" s="354">
        <v>8</v>
      </c>
      <c r="CY17" s="354">
        <v>15</v>
      </c>
      <c r="CZ17" s="354">
        <v>20</v>
      </c>
      <c r="DB17" s="38"/>
      <c r="DC17" s="38"/>
      <c r="DD17" s="38"/>
      <c r="DE17" s="38"/>
      <c r="DF17" s="38"/>
      <c r="DG17" s="38"/>
      <c r="DI17" s="38">
        <v>2</v>
      </c>
      <c r="DJ17" s="38">
        <v>2</v>
      </c>
      <c r="DK17" s="38">
        <v>3</v>
      </c>
      <c r="DL17" s="38">
        <v>3</v>
      </c>
      <c r="DM17" s="38">
        <v>5</v>
      </c>
      <c r="DN17" s="38">
        <v>10</v>
      </c>
      <c r="DP17" s="38"/>
      <c r="DQ17" s="38"/>
      <c r="DR17" s="38"/>
      <c r="DS17" s="38"/>
      <c r="DT17" s="38"/>
      <c r="DU17" s="38"/>
      <c r="DW17" s="428">
        <v>3</v>
      </c>
      <c r="DX17" s="428">
        <v>5.25</v>
      </c>
      <c r="DY17" s="428">
        <v>7.5</v>
      </c>
      <c r="DZ17" s="428">
        <v>11.25</v>
      </c>
      <c r="EA17" s="428">
        <v>18.75</v>
      </c>
      <c r="EB17" s="428">
        <v>26.25</v>
      </c>
      <c r="ED17" s="38"/>
      <c r="EE17" s="38"/>
      <c r="EF17" s="38"/>
      <c r="EG17" s="38"/>
      <c r="EH17" s="38"/>
      <c r="EI17" s="38"/>
      <c r="EK17" s="38">
        <v>2.5</v>
      </c>
      <c r="EL17" s="38">
        <v>3.75</v>
      </c>
      <c r="EM17" s="38">
        <v>5</v>
      </c>
      <c r="EN17" s="38">
        <v>7</v>
      </c>
      <c r="EO17" s="38">
        <v>12</v>
      </c>
      <c r="EP17" s="38">
        <v>17</v>
      </c>
      <c r="ER17" s="519">
        <v>2</v>
      </c>
      <c r="ES17" s="519">
        <v>4</v>
      </c>
      <c r="ET17" s="519">
        <v>6</v>
      </c>
      <c r="EU17" s="519">
        <v>8</v>
      </c>
      <c r="EV17" s="519">
        <v>12</v>
      </c>
      <c r="EW17" s="519">
        <v>25</v>
      </c>
      <c r="EY17" s="38"/>
      <c r="EZ17" s="38"/>
      <c r="FA17" s="38"/>
      <c r="FB17" s="38"/>
      <c r="FC17" s="38"/>
      <c r="FD17" s="38"/>
      <c r="FF17" s="38"/>
      <c r="FG17" s="38"/>
      <c r="FH17" s="38"/>
      <c r="FI17" s="38"/>
      <c r="FJ17" s="38"/>
      <c r="FK17" s="38"/>
      <c r="FM17" s="38"/>
      <c r="FN17" s="38"/>
      <c r="FO17" s="38"/>
      <c r="FP17" s="38"/>
      <c r="FQ17" s="38"/>
      <c r="FR17" s="38"/>
    </row>
    <row r="18" spans="1:174" x14ac:dyDescent="0.3">
      <c r="A18" s="660"/>
      <c r="B18" s="2"/>
      <c r="C18" s="2"/>
      <c r="D18" s="2"/>
      <c r="E18" s="2">
        <v>-1</v>
      </c>
      <c r="F18" s="2"/>
      <c r="H18" s="34">
        <f t="shared" si="5"/>
        <v>2.65625</v>
      </c>
      <c r="I18" s="34">
        <f t="shared" si="0"/>
        <v>3.875</v>
      </c>
      <c r="J18" s="34">
        <f t="shared" si="1"/>
        <v>6</v>
      </c>
      <c r="K18" s="34">
        <f t="shared" si="2"/>
        <v>7.75</v>
      </c>
      <c r="L18" s="34">
        <f t="shared" si="3"/>
        <v>13</v>
      </c>
      <c r="M18" s="34">
        <f t="shared" si="4"/>
        <v>20</v>
      </c>
      <c r="O18" s="597">
        <v>2</v>
      </c>
      <c r="P18" s="597">
        <v>5</v>
      </c>
      <c r="Q18" s="597">
        <v>10</v>
      </c>
      <c r="R18" s="597">
        <v>15</v>
      </c>
      <c r="S18" s="597">
        <v>40</v>
      </c>
      <c r="T18" s="597">
        <v>100</v>
      </c>
      <c r="V18" s="164">
        <v>1.4</v>
      </c>
      <c r="W18" s="164">
        <v>2.25</v>
      </c>
      <c r="X18" s="164">
        <v>3.5</v>
      </c>
      <c r="Y18" s="164">
        <v>6</v>
      </c>
      <c r="Z18" s="164">
        <v>10</v>
      </c>
      <c r="AA18" s="164"/>
      <c r="AC18" s="37"/>
      <c r="AD18" s="37"/>
      <c r="AE18" s="37"/>
      <c r="AF18" s="37"/>
      <c r="AG18" s="37"/>
      <c r="AH18" s="37"/>
      <c r="AJ18" s="37">
        <v>6</v>
      </c>
      <c r="AK18" s="37">
        <v>6</v>
      </c>
      <c r="AL18" s="37">
        <v>9</v>
      </c>
      <c r="AM18" s="37">
        <v>10</v>
      </c>
      <c r="AN18" s="37">
        <v>14</v>
      </c>
      <c r="AO18" s="37">
        <v>20</v>
      </c>
      <c r="AQ18" s="37">
        <v>10</v>
      </c>
      <c r="AR18" s="37">
        <v>10</v>
      </c>
      <c r="AS18" s="37">
        <v>25</v>
      </c>
      <c r="AT18" s="37">
        <v>30</v>
      </c>
      <c r="AU18" s="37">
        <v>40</v>
      </c>
      <c r="AV18" s="37">
        <v>75</v>
      </c>
      <c r="AX18" s="37"/>
      <c r="AY18" s="37"/>
      <c r="AZ18" s="37"/>
      <c r="BA18" s="37"/>
      <c r="BB18" s="37"/>
      <c r="BC18" s="37"/>
      <c r="BE18" s="56"/>
      <c r="BF18" s="56"/>
      <c r="BG18" s="56"/>
      <c r="BH18" s="67"/>
      <c r="BI18" s="67"/>
      <c r="BJ18" s="67"/>
      <c r="BL18" s="596">
        <v>3.25</v>
      </c>
      <c r="BM18" s="596">
        <v>3.75</v>
      </c>
      <c r="BN18" s="596">
        <v>4.75</v>
      </c>
      <c r="BO18" s="596">
        <v>5.75</v>
      </c>
      <c r="BP18" s="596">
        <v>7</v>
      </c>
      <c r="BQ18" s="596">
        <v>9.5</v>
      </c>
      <c r="BS18" s="229">
        <v>3</v>
      </c>
      <c r="BT18" s="229">
        <v>5</v>
      </c>
      <c r="BU18" s="229">
        <v>8</v>
      </c>
      <c r="BV18" s="229">
        <v>15</v>
      </c>
      <c r="BW18" s="229">
        <v>25</v>
      </c>
      <c r="BX18" s="229">
        <v>50</v>
      </c>
      <c r="BZ18" s="254">
        <v>4</v>
      </c>
      <c r="CA18" s="254">
        <v>6</v>
      </c>
      <c r="CB18" s="254">
        <v>9</v>
      </c>
      <c r="CC18" s="254">
        <v>13.5</v>
      </c>
      <c r="CD18" s="254">
        <v>16.875</v>
      </c>
      <c r="CE18" s="254">
        <v>21.09375</v>
      </c>
      <c r="CG18" s="312">
        <v>2.8125</v>
      </c>
      <c r="CH18" s="312">
        <v>3.75</v>
      </c>
      <c r="CI18" s="312">
        <v>5.625</v>
      </c>
      <c r="CJ18" s="312">
        <v>7.5</v>
      </c>
      <c r="CK18" s="312">
        <v>15</v>
      </c>
      <c r="CL18" s="312">
        <v>25</v>
      </c>
      <c r="CN18" s="37">
        <v>1</v>
      </c>
      <c r="CO18" s="37">
        <v>1.5</v>
      </c>
      <c r="CP18" s="37">
        <v>3</v>
      </c>
      <c r="CQ18" s="37">
        <v>5</v>
      </c>
      <c r="CR18" s="37">
        <v>7</v>
      </c>
      <c r="CS18" s="37">
        <v>15</v>
      </c>
      <c r="CU18" s="353">
        <v>3</v>
      </c>
      <c r="CV18" s="353">
        <v>5</v>
      </c>
      <c r="CW18" s="353">
        <v>6</v>
      </c>
      <c r="CX18" s="353">
        <v>8</v>
      </c>
      <c r="CY18" s="353">
        <v>15</v>
      </c>
      <c r="CZ18" s="353">
        <v>20</v>
      </c>
      <c r="DB18" s="37"/>
      <c r="DC18" s="37"/>
      <c r="DD18" s="37"/>
      <c r="DE18" s="37"/>
      <c r="DF18" s="37"/>
      <c r="DG18" s="37"/>
      <c r="DI18" s="37">
        <v>2</v>
      </c>
      <c r="DJ18" s="37">
        <v>2</v>
      </c>
      <c r="DK18" s="37">
        <v>3</v>
      </c>
      <c r="DL18" s="37">
        <v>4</v>
      </c>
      <c r="DM18" s="37">
        <v>6</v>
      </c>
      <c r="DN18" s="37">
        <v>11</v>
      </c>
      <c r="DP18" s="37"/>
      <c r="DQ18" s="37"/>
      <c r="DR18" s="37"/>
      <c r="DS18" s="37"/>
      <c r="DT18" s="37"/>
      <c r="DU18" s="37"/>
      <c r="DW18" s="427">
        <v>2.25</v>
      </c>
      <c r="DX18" s="427">
        <v>3.75</v>
      </c>
      <c r="DY18" s="427">
        <v>6</v>
      </c>
      <c r="DZ18" s="427">
        <v>7.5</v>
      </c>
      <c r="EA18" s="427">
        <v>11.25</v>
      </c>
      <c r="EB18" s="427">
        <v>18.75</v>
      </c>
      <c r="ED18" s="37"/>
      <c r="EE18" s="37"/>
      <c r="EF18" s="37"/>
      <c r="EG18" s="37"/>
      <c r="EH18" s="37"/>
      <c r="EI18" s="37"/>
      <c r="EK18" s="37">
        <v>2.5</v>
      </c>
      <c r="EL18" s="37">
        <v>3.75</v>
      </c>
      <c r="EM18" s="37">
        <v>5</v>
      </c>
      <c r="EN18" s="37">
        <v>7</v>
      </c>
      <c r="EO18" s="37">
        <v>12</v>
      </c>
      <c r="EP18" s="37">
        <v>17</v>
      </c>
      <c r="ER18" s="518">
        <v>2</v>
      </c>
      <c r="ES18" s="518">
        <v>4</v>
      </c>
      <c r="ET18" s="518">
        <v>6</v>
      </c>
      <c r="EU18" s="518">
        <v>8</v>
      </c>
      <c r="EV18" s="518">
        <v>12</v>
      </c>
      <c r="EW18" s="518">
        <v>35</v>
      </c>
      <c r="EY18" s="37"/>
      <c r="EZ18" s="37"/>
      <c r="FA18" s="37"/>
      <c r="FB18" s="37"/>
      <c r="FC18" s="37"/>
      <c r="FD18" s="37"/>
      <c r="FF18" s="37"/>
      <c r="FG18" s="37"/>
      <c r="FH18" s="37"/>
      <c r="FI18" s="37"/>
      <c r="FJ18" s="37"/>
      <c r="FK18" s="37"/>
      <c r="FM18" s="37"/>
      <c r="FN18" s="37"/>
      <c r="FO18" s="37"/>
      <c r="FP18" s="37"/>
      <c r="FQ18" s="37"/>
      <c r="FR18" s="37"/>
    </row>
    <row r="19" spans="1:174" x14ac:dyDescent="0.3">
      <c r="A19" s="661"/>
      <c r="B19" s="3"/>
      <c r="C19" s="3"/>
      <c r="D19" s="3"/>
      <c r="E19" s="3"/>
      <c r="F19" s="3">
        <v>-1</v>
      </c>
      <c r="H19" s="35">
        <f t="shared" si="5"/>
        <v>5</v>
      </c>
      <c r="I19" s="35">
        <f t="shared" si="0"/>
        <v>7.75</v>
      </c>
      <c r="J19" s="35">
        <f t="shared" si="1"/>
        <v>10</v>
      </c>
      <c r="K19" s="35">
        <f t="shared" si="2"/>
        <v>15</v>
      </c>
      <c r="L19" s="35">
        <f t="shared" si="3"/>
        <v>20.25</v>
      </c>
      <c r="M19" s="35">
        <f t="shared" si="4"/>
        <v>37.5</v>
      </c>
      <c r="O19" s="597">
        <v>10</v>
      </c>
      <c r="P19" s="597">
        <v>25</v>
      </c>
      <c r="Q19" s="597">
        <v>50</v>
      </c>
      <c r="R19" s="597">
        <v>75</v>
      </c>
      <c r="S19" s="597">
        <v>200</v>
      </c>
      <c r="T19" s="597">
        <v>500</v>
      </c>
      <c r="V19" s="165">
        <v>1.6</v>
      </c>
      <c r="W19" s="165">
        <v>2.75</v>
      </c>
      <c r="X19" s="165">
        <v>4</v>
      </c>
      <c r="Y19" s="165"/>
      <c r="Z19" s="165">
        <v>10</v>
      </c>
      <c r="AA19" s="165"/>
      <c r="AC19" s="38"/>
      <c r="AD19" s="38"/>
      <c r="AE19" s="38"/>
      <c r="AF19" s="38"/>
      <c r="AG19" s="38"/>
      <c r="AH19" s="38"/>
      <c r="AJ19" s="38">
        <v>8</v>
      </c>
      <c r="AK19" s="38">
        <v>8</v>
      </c>
      <c r="AL19" s="38">
        <v>10</v>
      </c>
      <c r="AM19" s="38">
        <v>12</v>
      </c>
      <c r="AN19" s="38">
        <v>18</v>
      </c>
      <c r="AO19" s="38">
        <v>25</v>
      </c>
      <c r="AQ19" s="38">
        <v>20</v>
      </c>
      <c r="AR19" s="38">
        <v>30</v>
      </c>
      <c r="AS19" s="38">
        <v>40</v>
      </c>
      <c r="AT19" s="38">
        <v>50</v>
      </c>
      <c r="AU19" s="38">
        <v>75</v>
      </c>
      <c r="AV19" s="38">
        <v>130</v>
      </c>
      <c r="AX19" s="38"/>
      <c r="AY19" s="38"/>
      <c r="AZ19" s="38"/>
      <c r="BA19" s="38"/>
      <c r="BB19" s="38"/>
      <c r="BC19" s="38"/>
      <c r="BE19" s="68"/>
      <c r="BF19" s="68"/>
      <c r="BG19" s="68"/>
      <c r="BH19" s="68"/>
      <c r="BI19" s="68"/>
      <c r="BJ19" s="68"/>
      <c r="BL19" s="596">
        <v>4.75</v>
      </c>
      <c r="BM19" s="596">
        <v>5.25</v>
      </c>
      <c r="BN19" s="596">
        <v>6.75</v>
      </c>
      <c r="BO19" s="596">
        <v>8.25</v>
      </c>
      <c r="BP19" s="596">
        <v>10.5</v>
      </c>
      <c r="BQ19" s="596">
        <v>14</v>
      </c>
      <c r="BS19" s="230">
        <v>5</v>
      </c>
      <c r="BT19" s="230">
        <v>8</v>
      </c>
      <c r="BU19" s="230">
        <v>12</v>
      </c>
      <c r="BV19" s="230">
        <v>15</v>
      </c>
      <c r="BW19" s="230">
        <v>25</v>
      </c>
      <c r="BX19" s="230">
        <v>50</v>
      </c>
      <c r="BZ19" s="255">
        <v>6.6</v>
      </c>
      <c r="CA19" s="255">
        <v>9.8999999999999986</v>
      </c>
      <c r="CB19" s="255">
        <v>14.849999999999998</v>
      </c>
      <c r="CC19" s="255">
        <v>22.274999999999999</v>
      </c>
      <c r="CD19" s="255">
        <v>27.84375</v>
      </c>
      <c r="CE19" s="255">
        <v>34.8046875</v>
      </c>
      <c r="CG19" s="313">
        <v>3.515625</v>
      </c>
      <c r="CH19" s="313">
        <v>4.6875</v>
      </c>
      <c r="CI19" s="313">
        <v>7.03125</v>
      </c>
      <c r="CJ19" s="313">
        <v>9.375</v>
      </c>
      <c r="CK19" s="313">
        <v>16.875</v>
      </c>
      <c r="CL19" s="313">
        <v>28.125</v>
      </c>
      <c r="CN19" s="38">
        <v>1.5</v>
      </c>
      <c r="CO19" s="38">
        <v>2</v>
      </c>
      <c r="CP19" s="38">
        <v>5</v>
      </c>
      <c r="CQ19" s="38">
        <v>7</v>
      </c>
      <c r="CR19" s="38">
        <v>10</v>
      </c>
      <c r="CS19" s="38">
        <v>25</v>
      </c>
      <c r="CU19" s="354">
        <v>6</v>
      </c>
      <c r="CV19" s="354">
        <v>8</v>
      </c>
      <c r="CW19" s="354">
        <v>10</v>
      </c>
      <c r="CX19" s="354">
        <v>15</v>
      </c>
      <c r="CY19" s="354">
        <v>30</v>
      </c>
      <c r="CZ19" s="354">
        <v>40</v>
      </c>
      <c r="DB19" s="38"/>
      <c r="DC19" s="38"/>
      <c r="DD19" s="38"/>
      <c r="DE19" s="38"/>
      <c r="DF19" s="38"/>
      <c r="DG19" s="38"/>
      <c r="DI19" s="38">
        <v>5</v>
      </c>
      <c r="DJ19" s="38">
        <v>6</v>
      </c>
      <c r="DK19" s="38">
        <v>9</v>
      </c>
      <c r="DL19" s="38">
        <v>11</v>
      </c>
      <c r="DM19" s="38">
        <v>17</v>
      </c>
      <c r="DN19" s="38">
        <v>32</v>
      </c>
      <c r="DP19" s="38"/>
      <c r="DQ19" s="38"/>
      <c r="DR19" s="38"/>
      <c r="DS19" s="38"/>
      <c r="DT19" s="38"/>
      <c r="DU19" s="38"/>
      <c r="DW19" s="428">
        <v>4.5</v>
      </c>
      <c r="DX19" s="428">
        <v>7.5</v>
      </c>
      <c r="DY19" s="428">
        <v>12</v>
      </c>
      <c r="DZ19" s="428">
        <v>15</v>
      </c>
      <c r="EA19" s="428">
        <v>22.5</v>
      </c>
      <c r="EB19" s="428">
        <v>37.5</v>
      </c>
      <c r="ED19" s="38"/>
      <c r="EE19" s="38"/>
      <c r="EF19" s="38"/>
      <c r="EG19" s="38"/>
      <c r="EH19" s="38"/>
      <c r="EI19" s="38"/>
      <c r="EK19" s="38">
        <v>6</v>
      </c>
      <c r="EL19" s="38">
        <v>10</v>
      </c>
      <c r="EM19" s="38">
        <v>18</v>
      </c>
      <c r="EN19" s="38">
        <v>35</v>
      </c>
      <c r="EO19" s="38">
        <v>60</v>
      </c>
      <c r="EP19" s="38">
        <v>70</v>
      </c>
      <c r="ER19" s="519">
        <v>2</v>
      </c>
      <c r="ES19" s="519">
        <v>4</v>
      </c>
      <c r="ET19" s="519">
        <v>6</v>
      </c>
      <c r="EU19" s="519">
        <v>8</v>
      </c>
      <c r="EV19" s="519">
        <v>12</v>
      </c>
      <c r="EW19" s="519">
        <v>40</v>
      </c>
      <c r="EY19" s="38"/>
      <c r="EZ19" s="38"/>
      <c r="FA19" s="38"/>
      <c r="FB19" s="38"/>
      <c r="FC19" s="38"/>
      <c r="FD19" s="38"/>
      <c r="FF19" s="38"/>
      <c r="FG19" s="38"/>
      <c r="FH19" s="38"/>
      <c r="FI19" s="38"/>
      <c r="FJ19" s="38"/>
      <c r="FK19" s="38"/>
      <c r="FM19" s="38"/>
      <c r="FN19" s="38"/>
      <c r="FO19" s="38"/>
      <c r="FP19" s="38"/>
      <c r="FQ19" s="38"/>
      <c r="FR19" s="38"/>
    </row>
    <row r="20" spans="1:174" x14ac:dyDescent="0.3">
      <c r="H20" s="32"/>
      <c r="I20" s="32"/>
      <c r="J20" s="32"/>
      <c r="K20" s="32"/>
      <c r="L20" s="32"/>
      <c r="M20" s="32"/>
      <c r="O20" s="36"/>
      <c r="P20" s="36"/>
      <c r="Q20" s="36"/>
      <c r="R20" s="36"/>
      <c r="S20" s="36"/>
      <c r="T20" s="36"/>
      <c r="V20" s="163"/>
      <c r="W20" s="163"/>
      <c r="X20" s="163"/>
      <c r="Y20" s="163"/>
      <c r="Z20" s="163"/>
      <c r="AA20" s="163"/>
      <c r="AC20" s="36"/>
      <c r="AD20" s="36"/>
      <c r="AE20" s="36"/>
      <c r="AF20" s="36"/>
      <c r="AG20" s="36"/>
      <c r="AH20" s="36"/>
      <c r="AJ20" s="36"/>
      <c r="AK20" s="36"/>
      <c r="AL20" s="36"/>
      <c r="AM20" s="36"/>
      <c r="AN20" s="36"/>
      <c r="AO20" s="36"/>
      <c r="AQ20" s="36"/>
      <c r="AR20" s="36"/>
      <c r="AS20" s="36"/>
      <c r="AT20" s="36"/>
      <c r="AU20" s="36"/>
      <c r="AV20" s="36"/>
      <c r="AX20" s="36"/>
      <c r="AY20" s="36"/>
      <c r="AZ20" s="36"/>
      <c r="BA20" s="36"/>
      <c r="BB20" s="36"/>
      <c r="BC20" s="36"/>
      <c r="BE20" s="49"/>
      <c r="BF20" s="49"/>
      <c r="BG20" s="49"/>
      <c r="BH20" s="49"/>
      <c r="BI20" s="49"/>
      <c r="BJ20" s="49"/>
      <c r="BL20" s="144"/>
      <c r="BM20" s="144"/>
      <c r="BN20" s="144"/>
      <c r="BO20" s="144"/>
      <c r="BP20" s="144"/>
      <c r="BQ20" s="144"/>
      <c r="BS20" s="228"/>
      <c r="BT20" s="228"/>
      <c r="BU20" s="228"/>
      <c r="BV20" s="228"/>
      <c r="BW20" s="228"/>
      <c r="BX20" s="228"/>
      <c r="BZ20" s="253"/>
      <c r="CA20" s="253"/>
      <c r="CB20" s="253"/>
      <c r="CC20" s="253"/>
      <c r="CD20" s="253"/>
      <c r="CE20" s="253"/>
      <c r="CG20" s="309"/>
      <c r="CH20" s="309"/>
      <c r="CI20" s="309"/>
      <c r="CJ20" s="309"/>
      <c r="CK20" s="309"/>
      <c r="CL20" s="309"/>
      <c r="CN20" s="36"/>
      <c r="CO20" s="36"/>
      <c r="CP20" s="36"/>
      <c r="CQ20" s="36"/>
      <c r="CR20" s="36"/>
      <c r="CS20" s="36"/>
      <c r="CU20" s="351"/>
      <c r="CV20" s="351"/>
      <c r="CW20" s="351"/>
      <c r="CX20" s="351"/>
      <c r="CY20" s="351"/>
      <c r="CZ20" s="351"/>
      <c r="DB20" s="36"/>
      <c r="DC20" s="36"/>
      <c r="DD20" s="36"/>
      <c r="DE20" s="36"/>
      <c r="DF20" s="36"/>
      <c r="DG20" s="36"/>
      <c r="DI20" s="36"/>
      <c r="DJ20" s="36"/>
      <c r="DK20" s="36"/>
      <c r="DL20" s="36"/>
      <c r="DM20" s="36"/>
      <c r="DN20" s="36"/>
      <c r="DP20" s="36"/>
      <c r="DQ20" s="36"/>
      <c r="DR20" s="36"/>
      <c r="DS20" s="36"/>
      <c r="DT20" s="36"/>
      <c r="DU20" s="36"/>
      <c r="DW20" s="425"/>
      <c r="DX20" s="425"/>
      <c r="DY20" s="425"/>
      <c r="DZ20" s="425"/>
      <c r="EA20" s="425"/>
      <c r="EB20" s="425"/>
      <c r="ED20" s="36"/>
      <c r="EE20" s="36"/>
      <c r="EF20" s="36"/>
      <c r="EG20" s="36"/>
      <c r="EH20" s="36"/>
      <c r="EI20" s="36"/>
      <c r="EK20" s="36"/>
      <c r="EL20" s="36"/>
      <c r="EM20" s="36"/>
      <c r="EN20" s="36"/>
      <c r="EO20" s="36"/>
      <c r="EP20" s="36"/>
      <c r="ER20" s="517"/>
      <c r="ES20" s="517"/>
      <c r="ET20" s="517"/>
      <c r="EU20" s="517"/>
      <c r="EV20" s="517"/>
      <c r="EW20" s="517"/>
      <c r="EY20" s="36"/>
      <c r="EZ20" s="36"/>
      <c r="FA20" s="36"/>
      <c r="FB20" s="36"/>
      <c r="FC20" s="36"/>
      <c r="FD20" s="36"/>
      <c r="FF20" s="36"/>
      <c r="FG20" s="36"/>
      <c r="FH20" s="36"/>
      <c r="FI20" s="36"/>
      <c r="FJ20" s="36"/>
      <c r="FK20" s="36"/>
      <c r="FM20" s="36"/>
      <c r="FN20" s="36"/>
      <c r="FO20" s="36"/>
      <c r="FP20" s="36"/>
      <c r="FQ20" s="36"/>
      <c r="FR20" s="36"/>
    </row>
    <row r="21" spans="1:174" x14ac:dyDescent="0.3">
      <c r="A21" s="659" t="s">
        <v>11</v>
      </c>
      <c r="B21" s="659"/>
      <c r="C21" s="659"/>
      <c r="D21" s="659"/>
      <c r="E21" s="659"/>
      <c r="F21" s="659"/>
      <c r="H21" s="655" t="s">
        <v>28</v>
      </c>
      <c r="I21" s="655"/>
      <c r="J21" s="655"/>
      <c r="K21" s="655"/>
      <c r="L21" s="655"/>
      <c r="M21" s="655"/>
      <c r="O21" s="655" t="s">
        <v>28</v>
      </c>
      <c r="P21" s="655"/>
      <c r="Q21" s="655"/>
      <c r="R21" s="655"/>
      <c r="S21" s="655"/>
      <c r="T21" s="655"/>
      <c r="V21" s="655" t="s">
        <v>28</v>
      </c>
      <c r="W21" s="655"/>
      <c r="X21" s="655"/>
      <c r="Y21" s="655"/>
      <c r="Z21" s="655"/>
      <c r="AA21" s="655"/>
      <c r="AC21" s="655"/>
      <c r="AD21" s="655"/>
      <c r="AE21" s="655"/>
      <c r="AF21" s="655"/>
      <c r="AG21" s="655"/>
      <c r="AH21" s="655"/>
      <c r="AJ21" s="655" t="s">
        <v>28</v>
      </c>
      <c r="AK21" s="655"/>
      <c r="AL21" s="655"/>
      <c r="AM21" s="655"/>
      <c r="AN21" s="655"/>
      <c r="AO21" s="655"/>
      <c r="AQ21" s="655" t="s">
        <v>28</v>
      </c>
      <c r="AR21" s="655"/>
      <c r="AS21" s="655"/>
      <c r="AT21" s="655"/>
      <c r="AU21" s="655"/>
      <c r="AV21" s="655"/>
      <c r="AX21" s="655"/>
      <c r="AY21" s="655"/>
      <c r="AZ21" s="655"/>
      <c r="BA21" s="655"/>
      <c r="BB21" s="655"/>
      <c r="BC21" s="655"/>
      <c r="BE21" s="662"/>
      <c r="BF21" s="662"/>
      <c r="BG21" s="662"/>
      <c r="BH21" s="662"/>
      <c r="BI21" s="662"/>
      <c r="BJ21" s="662"/>
      <c r="BL21" s="655" t="s">
        <v>28</v>
      </c>
      <c r="BM21" s="655"/>
      <c r="BN21" s="655"/>
      <c r="BO21" s="655"/>
      <c r="BP21" s="655"/>
      <c r="BQ21" s="655"/>
      <c r="BS21" s="655" t="s">
        <v>28</v>
      </c>
      <c r="BT21" s="655"/>
      <c r="BU21" s="655"/>
      <c r="BV21" s="655"/>
      <c r="BW21" s="655"/>
      <c r="BX21" s="655"/>
      <c r="BZ21" s="655" t="s">
        <v>28</v>
      </c>
      <c r="CA21" s="655"/>
      <c r="CB21" s="655"/>
      <c r="CC21" s="655"/>
      <c r="CD21" s="655"/>
      <c r="CE21" s="655"/>
      <c r="CG21" s="655" t="s">
        <v>28</v>
      </c>
      <c r="CH21" s="655"/>
      <c r="CI21" s="655"/>
      <c r="CJ21" s="655"/>
      <c r="CK21" s="655"/>
      <c r="CL21" s="655"/>
      <c r="CN21" s="655" t="s">
        <v>28</v>
      </c>
      <c r="CO21" s="655"/>
      <c r="CP21" s="655"/>
      <c r="CQ21" s="655"/>
      <c r="CR21" s="655"/>
      <c r="CS21" s="655"/>
      <c r="CU21" s="655" t="s">
        <v>28</v>
      </c>
      <c r="CV21" s="655"/>
      <c r="CW21" s="655"/>
      <c r="CX21" s="655"/>
      <c r="CY21" s="655"/>
      <c r="CZ21" s="655"/>
      <c r="DB21" s="655" t="s">
        <v>28</v>
      </c>
      <c r="DC21" s="655"/>
      <c r="DD21" s="655"/>
      <c r="DE21" s="655"/>
      <c r="DF21" s="655"/>
      <c r="DG21" s="655"/>
      <c r="DI21" s="655" t="s">
        <v>28</v>
      </c>
      <c r="DJ21" s="655"/>
      <c r="DK21" s="655"/>
      <c r="DL21" s="655"/>
      <c r="DM21" s="655"/>
      <c r="DN21" s="655"/>
      <c r="DP21" s="655"/>
      <c r="DQ21" s="655"/>
      <c r="DR21" s="655"/>
      <c r="DS21" s="655"/>
      <c r="DT21" s="655"/>
      <c r="DU21" s="655"/>
      <c r="DW21" s="655" t="s">
        <v>28</v>
      </c>
      <c r="DX21" s="655"/>
      <c r="DY21" s="655"/>
      <c r="DZ21" s="655"/>
      <c r="EA21" s="655"/>
      <c r="EB21" s="655"/>
      <c r="ED21" s="655"/>
      <c r="EE21" s="655"/>
      <c r="EF21" s="655"/>
      <c r="EG21" s="655"/>
      <c r="EH21" s="655"/>
      <c r="EI21" s="655"/>
      <c r="EK21" s="663" t="s">
        <v>28</v>
      </c>
      <c r="EL21" s="664"/>
      <c r="EM21" s="664"/>
      <c r="EN21" s="664"/>
      <c r="EO21" s="664"/>
      <c r="EP21" s="665"/>
      <c r="ER21" s="655" t="s">
        <v>28</v>
      </c>
      <c r="ES21" s="655"/>
      <c r="ET21" s="655"/>
      <c r="EU21" s="655"/>
      <c r="EV21" s="655"/>
      <c r="EW21" s="655"/>
      <c r="EY21" s="655"/>
      <c r="EZ21" s="655"/>
      <c r="FA21" s="655"/>
      <c r="FB21" s="655"/>
      <c r="FC21" s="655"/>
      <c r="FD21" s="655"/>
      <c r="FF21" s="655"/>
      <c r="FG21" s="655"/>
      <c r="FH21" s="655"/>
      <c r="FI21" s="655"/>
      <c r="FJ21" s="655"/>
      <c r="FK21" s="655"/>
      <c r="FM21" s="655"/>
      <c r="FN21" s="655"/>
      <c r="FO21" s="655"/>
      <c r="FP21" s="655"/>
      <c r="FQ21" s="655"/>
      <c r="FR21" s="655"/>
    </row>
    <row r="22" spans="1:174" x14ac:dyDescent="0.3">
      <c r="A22" s="10"/>
      <c r="B22" s="6" t="s">
        <v>27</v>
      </c>
      <c r="C22" s="6" t="s">
        <v>3</v>
      </c>
      <c r="D22" s="6" t="s">
        <v>4</v>
      </c>
      <c r="E22" s="6" t="s">
        <v>5</v>
      </c>
      <c r="F22" s="6" t="s">
        <v>6</v>
      </c>
      <c r="H22" s="33" t="s">
        <v>26</v>
      </c>
      <c r="I22" s="33" t="s">
        <v>12</v>
      </c>
      <c r="J22" s="33" t="s">
        <v>13</v>
      </c>
      <c r="K22" s="33" t="s">
        <v>14</v>
      </c>
      <c r="L22" s="33" t="s">
        <v>15</v>
      </c>
      <c r="M22" s="33" t="s">
        <v>16</v>
      </c>
      <c r="O22" s="33" t="s">
        <v>26</v>
      </c>
      <c r="P22" s="33" t="s">
        <v>12</v>
      </c>
      <c r="Q22" s="33" t="s">
        <v>13</v>
      </c>
      <c r="R22" s="33" t="s">
        <v>14</v>
      </c>
      <c r="S22" s="33" t="s">
        <v>15</v>
      </c>
      <c r="T22" s="33" t="s">
        <v>16</v>
      </c>
      <c r="V22" s="162" t="s">
        <v>26</v>
      </c>
      <c r="W22" s="162" t="s">
        <v>12</v>
      </c>
      <c r="X22" s="162" t="s">
        <v>13</v>
      </c>
      <c r="Y22" s="162" t="s">
        <v>14</v>
      </c>
      <c r="Z22" s="162" t="s">
        <v>15</v>
      </c>
      <c r="AA22" s="162" t="s">
        <v>16</v>
      </c>
      <c r="AC22" s="33"/>
      <c r="AD22" s="33"/>
      <c r="AE22" s="33"/>
      <c r="AF22" s="33"/>
      <c r="AG22" s="33"/>
      <c r="AH22" s="33"/>
      <c r="AJ22" s="33" t="s">
        <v>26</v>
      </c>
      <c r="AK22" s="33" t="s">
        <v>12</v>
      </c>
      <c r="AL22" s="33" t="s">
        <v>13</v>
      </c>
      <c r="AM22" s="33" t="s">
        <v>14</v>
      </c>
      <c r="AN22" s="33" t="s">
        <v>15</v>
      </c>
      <c r="AO22" s="33" t="s">
        <v>16</v>
      </c>
      <c r="AQ22" s="33" t="s">
        <v>26</v>
      </c>
      <c r="AR22" s="33" t="s">
        <v>12</v>
      </c>
      <c r="AS22" s="33" t="s">
        <v>13</v>
      </c>
      <c r="AT22" s="33" t="s">
        <v>14</v>
      </c>
      <c r="AU22" s="33" t="s">
        <v>15</v>
      </c>
      <c r="AV22" s="33" t="s">
        <v>16</v>
      </c>
      <c r="AX22" s="33"/>
      <c r="AY22" s="33"/>
      <c r="AZ22" s="33"/>
      <c r="BA22" s="33"/>
      <c r="BB22" s="33"/>
      <c r="BC22" s="33"/>
      <c r="BE22" s="60"/>
      <c r="BF22" s="60"/>
      <c r="BG22" s="60"/>
      <c r="BH22" s="60"/>
      <c r="BI22" s="60"/>
      <c r="BJ22" s="60"/>
      <c r="BL22" s="143" t="s">
        <v>26</v>
      </c>
      <c r="BM22" s="143" t="s">
        <v>12</v>
      </c>
      <c r="BN22" s="143" t="s">
        <v>13</v>
      </c>
      <c r="BO22" s="143" t="s">
        <v>14</v>
      </c>
      <c r="BP22" s="143" t="s">
        <v>15</v>
      </c>
      <c r="BQ22" s="143" t="s">
        <v>16</v>
      </c>
      <c r="BS22" s="227" t="s">
        <v>26</v>
      </c>
      <c r="BT22" s="227" t="s">
        <v>12</v>
      </c>
      <c r="BU22" s="227" t="s">
        <v>13</v>
      </c>
      <c r="BV22" s="227" t="s">
        <v>14</v>
      </c>
      <c r="BW22" s="227" t="s">
        <v>15</v>
      </c>
      <c r="BX22" s="227" t="s">
        <v>16</v>
      </c>
      <c r="BZ22" s="252" t="s">
        <v>26</v>
      </c>
      <c r="CA22" s="252" t="s">
        <v>12</v>
      </c>
      <c r="CB22" s="252" t="s">
        <v>13</v>
      </c>
      <c r="CC22" s="252" t="s">
        <v>14</v>
      </c>
      <c r="CD22" s="252" t="s">
        <v>15</v>
      </c>
      <c r="CE22" s="252" t="s">
        <v>16</v>
      </c>
      <c r="CG22" s="308" t="s">
        <v>26</v>
      </c>
      <c r="CH22" s="308" t="s">
        <v>12</v>
      </c>
      <c r="CI22" s="308" t="s">
        <v>13</v>
      </c>
      <c r="CJ22" s="308" t="s">
        <v>14</v>
      </c>
      <c r="CK22" s="308" t="s">
        <v>15</v>
      </c>
      <c r="CL22" s="308" t="s">
        <v>16</v>
      </c>
      <c r="CN22" s="33" t="s">
        <v>26</v>
      </c>
      <c r="CO22" s="33" t="s">
        <v>12</v>
      </c>
      <c r="CP22" s="33" t="s">
        <v>13</v>
      </c>
      <c r="CQ22" s="33" t="s">
        <v>14</v>
      </c>
      <c r="CR22" s="33" t="s">
        <v>15</v>
      </c>
      <c r="CS22" s="33" t="s">
        <v>16</v>
      </c>
      <c r="CU22" s="352" t="s">
        <v>26</v>
      </c>
      <c r="CV22" s="352" t="s">
        <v>12</v>
      </c>
      <c r="CW22" s="352" t="s">
        <v>13</v>
      </c>
      <c r="CX22" s="352" t="s">
        <v>14</v>
      </c>
      <c r="CY22" s="352" t="s">
        <v>15</v>
      </c>
      <c r="CZ22" s="352" t="s">
        <v>16</v>
      </c>
      <c r="DB22" s="33" t="s">
        <v>26</v>
      </c>
      <c r="DC22" s="33" t="s">
        <v>12</v>
      </c>
      <c r="DD22" s="33" t="s">
        <v>13</v>
      </c>
      <c r="DE22" s="33" t="s">
        <v>14</v>
      </c>
      <c r="DF22" s="33" t="s">
        <v>15</v>
      </c>
      <c r="DG22" s="33" t="s">
        <v>16</v>
      </c>
      <c r="DI22" s="33" t="s">
        <v>26</v>
      </c>
      <c r="DJ22" s="33" t="s">
        <v>12</v>
      </c>
      <c r="DK22" s="33" t="s">
        <v>13</v>
      </c>
      <c r="DL22" s="33" t="s">
        <v>14</v>
      </c>
      <c r="DM22" s="33" t="s">
        <v>15</v>
      </c>
      <c r="DN22" s="33" t="s">
        <v>16</v>
      </c>
      <c r="DP22" s="33"/>
      <c r="DQ22" s="33"/>
      <c r="DR22" s="33"/>
      <c r="DS22" s="33"/>
      <c r="DT22" s="33"/>
      <c r="DU22" s="33"/>
      <c r="DW22" s="429" t="s">
        <v>26</v>
      </c>
      <c r="DX22" s="429" t="s">
        <v>12</v>
      </c>
      <c r="DY22" s="429" t="s">
        <v>13</v>
      </c>
      <c r="DZ22" s="429" t="s">
        <v>14</v>
      </c>
      <c r="EA22" s="429" t="s">
        <v>15</v>
      </c>
      <c r="EB22" s="429" t="s">
        <v>16</v>
      </c>
      <c r="ED22" s="33"/>
      <c r="EE22" s="33"/>
      <c r="EF22" s="33"/>
      <c r="EG22" s="33"/>
      <c r="EH22" s="33"/>
      <c r="EI22" s="33"/>
      <c r="EK22" s="33" t="s">
        <v>26</v>
      </c>
      <c r="EL22" s="33" t="s">
        <v>12</v>
      </c>
      <c r="EM22" s="33" t="s">
        <v>13</v>
      </c>
      <c r="EN22" s="33" t="s">
        <v>14</v>
      </c>
      <c r="EO22" s="33" t="s">
        <v>15</v>
      </c>
      <c r="EP22" s="33" t="s">
        <v>16</v>
      </c>
      <c r="ER22" s="516" t="s">
        <v>26</v>
      </c>
      <c r="ES22" s="516" t="s">
        <v>12</v>
      </c>
      <c r="ET22" s="516" t="s">
        <v>13</v>
      </c>
      <c r="EU22" s="516" t="s">
        <v>14</v>
      </c>
      <c r="EV22" s="516" t="s">
        <v>15</v>
      </c>
      <c r="EW22" s="516" t="s">
        <v>16</v>
      </c>
      <c r="EY22" s="33"/>
      <c r="EZ22" s="33"/>
      <c r="FA22" s="33"/>
      <c r="FB22" s="33"/>
      <c r="FC22" s="33"/>
      <c r="FD22" s="33"/>
      <c r="FF22" s="33"/>
      <c r="FG22" s="33"/>
      <c r="FH22" s="33"/>
      <c r="FI22" s="33"/>
      <c r="FJ22" s="33"/>
      <c r="FK22" s="33"/>
      <c r="FM22" s="33"/>
      <c r="FN22" s="33"/>
      <c r="FO22" s="33"/>
      <c r="FP22" s="33"/>
      <c r="FQ22" s="33"/>
      <c r="FR22" s="33"/>
    </row>
    <row r="23" spans="1:174" ht="15" customHeight="1" x14ac:dyDescent="0.3">
      <c r="A23" s="656" t="s">
        <v>21</v>
      </c>
      <c r="B23" s="2">
        <v>1</v>
      </c>
      <c r="C23" s="2">
        <v>-1</v>
      </c>
      <c r="D23" s="2"/>
      <c r="E23" s="2"/>
      <c r="F23" s="2"/>
      <c r="H23" s="34">
        <f t="shared" ref="H23:H32" si="6">MEDIAN(O23,V23,AC23,AJ23,AQ23,AX23,BE23,BL23,BS23,BZ23,CG23,CN23,CU23,DB23,DI23,DP23,DW23,ED23,EK23,ER23,EY23,FF23,FM23)</f>
        <v>1.9375</v>
      </c>
      <c r="I23" s="34">
        <f t="shared" ref="I23:I32" si="7">MEDIAN(P23,W23,AD23,AK23,AR23,AY23,BF23,BM23,BT23,CA23,CH23,CO23,CV23,DC23,DJ23,DQ23,DX23,EE23,EL23,ES23,EZ23,FG23,FN23)</f>
        <v>2.125</v>
      </c>
      <c r="J23" s="34">
        <f t="shared" ref="J23:J32" si="8">MEDIAN(Q23,X23,AE23,AL23,AS23,AZ23,BG23,BN23,BU23,CB23,CI23,CP23,CW23,DD23,DK23,DR23,DY23,EF23,EM23,ET23,FA23,FH23,FO23)</f>
        <v>3.390625</v>
      </c>
      <c r="K23" s="34">
        <f t="shared" ref="K23:K32" si="9">MEDIAN(R23,Y23,AF23,AM23,AT23,BA23,BH23,BO23,BV23,CC23,CJ23,CQ23,CX23,DE23,DL23,DS23,DZ23,EG23,EN23,EU23,FB23,FI23,FP23)</f>
        <v>4.9609375</v>
      </c>
      <c r="L23" s="34">
        <f t="shared" ref="L23:L32" si="10">MEDIAN(S23,Z23,AG23,AN23,AU23,BB23,BI23,BP23,BW23,CD23,CK23,CR23,CY23,DF23,DM23,DT23,EA23,EH23,EO23,EV23,FC23,FJ23,FQ23)</f>
        <v>7.955078125</v>
      </c>
      <c r="M23" s="34">
        <f t="shared" ref="M23:M32" si="11">MEDIAN(T23,AA23,AH23,AO23,AV23,BC23,BJ23,BQ23,BX23,CE23,CL23,CS23,CZ23,DG23,DN23,DU23,EB23,EI23,EP23,EW23,FD23,FK23,FR23)</f>
        <v>10</v>
      </c>
      <c r="O23" s="597">
        <v>2</v>
      </c>
      <c r="P23" s="597">
        <v>5</v>
      </c>
      <c r="Q23" s="597">
        <v>10</v>
      </c>
      <c r="R23" s="597">
        <v>15</v>
      </c>
      <c r="S23" s="597">
        <v>40</v>
      </c>
      <c r="T23" s="597">
        <v>100</v>
      </c>
      <c r="V23" s="164">
        <v>0.5</v>
      </c>
      <c r="W23" s="164">
        <v>1.25</v>
      </c>
      <c r="X23" s="164">
        <v>2</v>
      </c>
      <c r="Y23" s="164">
        <v>3.5</v>
      </c>
      <c r="Z23" s="164">
        <v>10</v>
      </c>
      <c r="AA23" s="164"/>
      <c r="AC23" s="37"/>
      <c r="AD23" s="37"/>
      <c r="AE23" s="37"/>
      <c r="AF23" s="37"/>
      <c r="AG23" s="37"/>
      <c r="AH23" s="37"/>
      <c r="AJ23" s="37">
        <v>2</v>
      </c>
      <c r="AK23" s="37">
        <v>2</v>
      </c>
      <c r="AL23" s="37">
        <v>2</v>
      </c>
      <c r="AM23" s="37">
        <v>2</v>
      </c>
      <c r="AN23" s="37">
        <v>4</v>
      </c>
      <c r="AO23" s="37">
        <v>6</v>
      </c>
      <c r="AQ23" s="37">
        <v>4</v>
      </c>
      <c r="AR23" s="37">
        <v>5</v>
      </c>
      <c r="AS23" s="37">
        <v>10</v>
      </c>
      <c r="AT23" s="37">
        <v>15</v>
      </c>
      <c r="AU23" s="37">
        <v>22</v>
      </c>
      <c r="AV23" s="37">
        <v>30</v>
      </c>
      <c r="AX23" s="37"/>
      <c r="AY23" s="37"/>
      <c r="AZ23" s="37"/>
      <c r="BA23" s="37"/>
      <c r="BB23" s="37"/>
      <c r="BC23" s="37"/>
      <c r="BE23" s="56"/>
      <c r="BF23" s="56"/>
      <c r="BG23" s="56"/>
      <c r="BH23" s="56"/>
      <c r="BI23" s="67"/>
      <c r="BJ23" s="67"/>
      <c r="BL23" s="596">
        <v>0.83333333333333337</v>
      </c>
      <c r="BM23" s="596">
        <v>1</v>
      </c>
      <c r="BN23" s="596">
        <v>1.3333333333333333</v>
      </c>
      <c r="BO23" s="596">
        <v>1.6666666666666667</v>
      </c>
      <c r="BP23" s="596">
        <v>2.0833333333333335</v>
      </c>
      <c r="BQ23" s="596">
        <v>2.9166666666666665</v>
      </c>
      <c r="BS23" s="229">
        <v>2</v>
      </c>
      <c r="BT23" s="229">
        <v>4</v>
      </c>
      <c r="BU23" s="229">
        <v>5</v>
      </c>
      <c r="BV23" s="229">
        <v>8</v>
      </c>
      <c r="BW23" s="229">
        <v>20</v>
      </c>
      <c r="BX23" s="229">
        <v>40</v>
      </c>
      <c r="BZ23" s="254">
        <v>1.875</v>
      </c>
      <c r="CA23" s="254">
        <v>2.8125</v>
      </c>
      <c r="CB23" s="254">
        <v>4.21875</v>
      </c>
      <c r="CC23" s="254">
        <v>6.328125</v>
      </c>
      <c r="CD23" s="254">
        <v>7.91015625</v>
      </c>
      <c r="CE23" s="254">
        <v>9.8876953125</v>
      </c>
      <c r="CG23" s="312">
        <v>1.845703125</v>
      </c>
      <c r="CH23" s="312">
        <v>2.4609375</v>
      </c>
      <c r="CI23" s="312">
        <v>3.28125</v>
      </c>
      <c r="CJ23" s="312">
        <v>4.921875</v>
      </c>
      <c r="CK23" s="312">
        <v>6.5625</v>
      </c>
      <c r="CL23" s="312">
        <v>11.484375</v>
      </c>
      <c r="CN23" s="37">
        <v>0.2</v>
      </c>
      <c r="CO23" s="37">
        <v>0.4</v>
      </c>
      <c r="CP23" s="37">
        <v>1</v>
      </c>
      <c r="CQ23" s="37">
        <v>2</v>
      </c>
      <c r="CR23" s="37">
        <v>3</v>
      </c>
      <c r="CS23" s="37">
        <v>5</v>
      </c>
      <c r="CU23" s="353">
        <v>2</v>
      </c>
      <c r="CV23" s="353">
        <v>2</v>
      </c>
      <c r="CW23" s="353">
        <v>3</v>
      </c>
      <c r="CX23" s="353">
        <v>4</v>
      </c>
      <c r="CY23" s="353">
        <v>8</v>
      </c>
      <c r="CZ23" s="353">
        <v>10</v>
      </c>
      <c r="DB23" s="37"/>
      <c r="DC23" s="37"/>
      <c r="DD23" s="37"/>
      <c r="DE23" s="37"/>
      <c r="DF23" s="37"/>
      <c r="DG23" s="37"/>
      <c r="DI23" s="37">
        <v>2</v>
      </c>
      <c r="DJ23" s="37">
        <v>2</v>
      </c>
      <c r="DK23" s="37">
        <v>3</v>
      </c>
      <c r="DL23" s="37">
        <v>3</v>
      </c>
      <c r="DM23" s="37">
        <v>5</v>
      </c>
      <c r="DN23" s="37">
        <v>10</v>
      </c>
      <c r="DP23" s="37"/>
      <c r="DQ23" s="37"/>
      <c r="DR23" s="37"/>
      <c r="DS23" s="37"/>
      <c r="DT23" s="37"/>
      <c r="DU23" s="37"/>
      <c r="DW23" s="427">
        <v>1.5</v>
      </c>
      <c r="DX23" s="427">
        <v>2.25</v>
      </c>
      <c r="DY23" s="427">
        <v>3.75</v>
      </c>
      <c r="DZ23" s="427">
        <v>6</v>
      </c>
      <c r="EA23" s="427">
        <v>9</v>
      </c>
      <c r="EB23" s="427">
        <v>11.25</v>
      </c>
      <c r="ED23" s="37"/>
      <c r="EE23" s="37"/>
      <c r="EF23" s="37"/>
      <c r="EG23" s="37"/>
      <c r="EH23" s="37"/>
      <c r="EI23" s="37"/>
      <c r="EK23" s="37">
        <v>1.25</v>
      </c>
      <c r="EL23" s="37">
        <v>2</v>
      </c>
      <c r="EM23" s="37">
        <v>3.5</v>
      </c>
      <c r="EN23" s="37">
        <v>5</v>
      </c>
      <c r="EO23" s="37">
        <v>7</v>
      </c>
      <c r="EP23" s="37">
        <v>10</v>
      </c>
      <c r="ER23" s="518">
        <v>2</v>
      </c>
      <c r="ES23" s="518">
        <v>4</v>
      </c>
      <c r="ET23" s="518">
        <v>6</v>
      </c>
      <c r="EU23" s="518">
        <v>8</v>
      </c>
      <c r="EV23" s="518">
        <v>12</v>
      </c>
      <c r="EW23" s="518">
        <v>15</v>
      </c>
      <c r="EY23" s="37"/>
      <c r="EZ23" s="37"/>
      <c r="FA23" s="37"/>
      <c r="FB23" s="37"/>
      <c r="FC23" s="37"/>
      <c r="FD23" s="37"/>
      <c r="FF23" s="37"/>
      <c r="FG23" s="37"/>
      <c r="FH23" s="37"/>
      <c r="FI23" s="37"/>
      <c r="FJ23" s="37"/>
      <c r="FK23" s="37"/>
      <c r="FM23" s="37"/>
      <c r="FN23" s="37"/>
      <c r="FO23" s="37"/>
      <c r="FP23" s="37"/>
      <c r="FQ23" s="37"/>
      <c r="FR23" s="37"/>
    </row>
    <row r="24" spans="1:174" x14ac:dyDescent="0.3">
      <c r="A24" s="657"/>
      <c r="B24" s="3">
        <v>1</v>
      </c>
      <c r="C24" s="3"/>
      <c r="D24" s="3">
        <v>-1</v>
      </c>
      <c r="E24" s="3"/>
      <c r="F24" s="3"/>
      <c r="H24" s="35">
        <f t="shared" si="6"/>
        <v>2.171875</v>
      </c>
      <c r="I24" s="35">
        <f t="shared" si="7"/>
        <v>3.3984375</v>
      </c>
      <c r="J24" s="35">
        <f t="shared" si="8"/>
        <v>5</v>
      </c>
      <c r="K24" s="35">
        <f t="shared" si="9"/>
        <v>6.78125</v>
      </c>
      <c r="L24" s="35">
        <f t="shared" si="10"/>
        <v>9.94384765625</v>
      </c>
      <c r="M24" s="35">
        <f t="shared" si="11"/>
        <v>15</v>
      </c>
      <c r="O24" s="597">
        <v>3</v>
      </c>
      <c r="P24" s="597">
        <v>7.5</v>
      </c>
      <c r="Q24" s="597">
        <v>15</v>
      </c>
      <c r="R24" s="597">
        <v>22.5</v>
      </c>
      <c r="S24" s="597">
        <v>60</v>
      </c>
      <c r="T24" s="597">
        <v>150</v>
      </c>
      <c r="V24" s="165">
        <v>1</v>
      </c>
      <c r="W24" s="165">
        <v>2</v>
      </c>
      <c r="X24" s="165">
        <v>3</v>
      </c>
      <c r="Y24" s="165">
        <v>5</v>
      </c>
      <c r="Z24" s="165">
        <v>10</v>
      </c>
      <c r="AA24" s="165"/>
      <c r="AC24" s="38"/>
      <c r="AD24" s="38"/>
      <c r="AE24" s="38"/>
      <c r="AF24" s="38"/>
      <c r="AG24" s="38"/>
      <c r="AH24" s="38"/>
      <c r="AJ24" s="38">
        <v>3</v>
      </c>
      <c r="AK24" s="38">
        <v>3</v>
      </c>
      <c r="AL24" s="38">
        <v>4</v>
      </c>
      <c r="AM24" s="38">
        <v>5</v>
      </c>
      <c r="AN24" s="38">
        <v>6</v>
      </c>
      <c r="AO24" s="38">
        <v>9</v>
      </c>
      <c r="AQ24" s="38">
        <v>5</v>
      </c>
      <c r="AR24" s="38">
        <v>6</v>
      </c>
      <c r="AS24" s="38">
        <v>10</v>
      </c>
      <c r="AT24" s="38">
        <v>20</v>
      </c>
      <c r="AU24" s="38">
        <v>27</v>
      </c>
      <c r="AV24" s="38">
        <v>45</v>
      </c>
      <c r="AX24" s="38"/>
      <c r="AY24" s="38"/>
      <c r="AZ24" s="38"/>
      <c r="BA24" s="38"/>
      <c r="BB24" s="38"/>
      <c r="BC24" s="38"/>
      <c r="BE24" s="57"/>
      <c r="BF24" s="57"/>
      <c r="BG24" s="57"/>
      <c r="BH24" s="57"/>
      <c r="BI24" s="68"/>
      <c r="BJ24" s="68"/>
      <c r="BL24" s="596">
        <v>1.625</v>
      </c>
      <c r="BM24" s="596">
        <v>1.875</v>
      </c>
      <c r="BN24" s="596">
        <v>2.375</v>
      </c>
      <c r="BO24" s="596">
        <v>2.875</v>
      </c>
      <c r="BP24" s="596">
        <v>3.5</v>
      </c>
      <c r="BQ24" s="596">
        <v>4.75</v>
      </c>
      <c r="BS24" s="230">
        <v>3</v>
      </c>
      <c r="BT24" s="230">
        <v>5</v>
      </c>
      <c r="BU24" s="230">
        <v>7</v>
      </c>
      <c r="BV24" s="230">
        <v>10</v>
      </c>
      <c r="BW24" s="230">
        <v>20</v>
      </c>
      <c r="BX24" s="230">
        <v>40</v>
      </c>
      <c r="BZ24" s="255">
        <v>2.34375</v>
      </c>
      <c r="CA24" s="255">
        <v>3.515625</v>
      </c>
      <c r="CB24" s="255">
        <v>5.2734375</v>
      </c>
      <c r="CC24" s="255">
        <v>7.91015625</v>
      </c>
      <c r="CD24" s="255">
        <v>9.8876953125</v>
      </c>
      <c r="CE24" s="255">
        <v>12.359619140625</v>
      </c>
      <c r="CG24" s="313">
        <v>2.4609375</v>
      </c>
      <c r="CH24" s="313">
        <v>3.28125</v>
      </c>
      <c r="CI24" s="313">
        <v>4.921875</v>
      </c>
      <c r="CJ24" s="313">
        <v>6.5625</v>
      </c>
      <c r="CK24" s="313">
        <v>9.84375</v>
      </c>
      <c r="CL24" s="313">
        <v>18.046875</v>
      </c>
      <c r="CN24" s="38">
        <v>0.2</v>
      </c>
      <c r="CO24" s="38">
        <v>0.4</v>
      </c>
      <c r="CP24" s="38">
        <v>1</v>
      </c>
      <c r="CQ24" s="38">
        <v>2</v>
      </c>
      <c r="CR24" s="38">
        <v>3</v>
      </c>
      <c r="CS24" s="38">
        <v>5</v>
      </c>
      <c r="CU24" s="354">
        <v>2</v>
      </c>
      <c r="CV24" s="354">
        <v>4</v>
      </c>
      <c r="CW24" s="354">
        <v>5</v>
      </c>
      <c r="CX24" s="354">
        <v>6</v>
      </c>
      <c r="CY24" s="354">
        <v>11</v>
      </c>
      <c r="CZ24" s="354">
        <v>15</v>
      </c>
      <c r="DB24" s="38"/>
      <c r="DC24" s="38"/>
      <c r="DD24" s="38"/>
      <c r="DE24" s="38"/>
      <c r="DF24" s="38"/>
      <c r="DG24" s="38"/>
      <c r="DI24" s="38">
        <v>2</v>
      </c>
      <c r="DJ24" s="38">
        <v>2</v>
      </c>
      <c r="DK24" s="38">
        <v>3</v>
      </c>
      <c r="DL24" s="38">
        <v>3</v>
      </c>
      <c r="DM24" s="38">
        <v>5</v>
      </c>
      <c r="DN24" s="38">
        <v>10</v>
      </c>
      <c r="DP24" s="38"/>
      <c r="DQ24" s="38"/>
      <c r="DR24" s="38"/>
      <c r="DS24" s="38"/>
      <c r="DT24" s="38"/>
      <c r="DU24" s="38"/>
      <c r="DW24" s="428">
        <v>3</v>
      </c>
      <c r="DX24" s="428">
        <v>5.25</v>
      </c>
      <c r="DY24" s="428">
        <v>7.5</v>
      </c>
      <c r="DZ24" s="428">
        <v>11.25</v>
      </c>
      <c r="EA24" s="428">
        <v>18.75</v>
      </c>
      <c r="EB24" s="428">
        <v>26.25</v>
      </c>
      <c r="ED24" s="38"/>
      <c r="EE24" s="38"/>
      <c r="EF24" s="38"/>
      <c r="EG24" s="38"/>
      <c r="EH24" s="38"/>
      <c r="EI24" s="38"/>
      <c r="EK24" s="38">
        <v>2</v>
      </c>
      <c r="EL24" s="38">
        <v>3</v>
      </c>
      <c r="EM24" s="38">
        <v>5</v>
      </c>
      <c r="EN24" s="38">
        <v>7</v>
      </c>
      <c r="EO24" s="38">
        <v>9</v>
      </c>
      <c r="EP24" s="38">
        <v>12</v>
      </c>
      <c r="ER24" s="519">
        <v>2</v>
      </c>
      <c r="ES24" s="519">
        <v>4</v>
      </c>
      <c r="ET24" s="519">
        <v>6</v>
      </c>
      <c r="EU24" s="519">
        <v>8</v>
      </c>
      <c r="EV24" s="519">
        <v>12</v>
      </c>
      <c r="EW24" s="519">
        <v>20</v>
      </c>
      <c r="EY24" s="38"/>
      <c r="EZ24" s="38"/>
      <c r="FA24" s="38"/>
      <c r="FB24" s="38"/>
      <c r="FC24" s="38"/>
      <c r="FD24" s="38"/>
      <c r="FF24" s="38"/>
      <c r="FG24" s="38"/>
      <c r="FH24" s="38"/>
      <c r="FI24" s="38"/>
      <c r="FJ24" s="38"/>
      <c r="FK24" s="38"/>
      <c r="FM24" s="38"/>
      <c r="FN24" s="38"/>
      <c r="FO24" s="38"/>
      <c r="FP24" s="38"/>
      <c r="FQ24" s="38"/>
      <c r="FR24" s="38"/>
    </row>
    <row r="25" spans="1:174" x14ac:dyDescent="0.3">
      <c r="A25" s="657"/>
      <c r="B25" s="2">
        <v>1</v>
      </c>
      <c r="C25" s="2"/>
      <c r="D25" s="2"/>
      <c r="E25" s="2">
        <v>-1</v>
      </c>
      <c r="F25" s="2"/>
      <c r="H25" s="34">
        <f t="shared" si="6"/>
        <v>2.35546875</v>
      </c>
      <c r="I25" s="34">
        <f t="shared" si="7"/>
        <v>3.515625</v>
      </c>
      <c r="J25" s="34">
        <f t="shared" si="8"/>
        <v>5.5</v>
      </c>
      <c r="K25" s="34">
        <f t="shared" si="9"/>
        <v>7.75</v>
      </c>
      <c r="L25" s="34">
        <f t="shared" si="10"/>
        <v>11.625</v>
      </c>
      <c r="M25" s="34">
        <f t="shared" si="11"/>
        <v>18.75</v>
      </c>
      <c r="O25" s="597">
        <v>3</v>
      </c>
      <c r="P25" s="597">
        <v>7.5</v>
      </c>
      <c r="Q25" s="597">
        <v>15</v>
      </c>
      <c r="R25" s="597">
        <v>22.5</v>
      </c>
      <c r="S25" s="597">
        <v>60</v>
      </c>
      <c r="T25" s="597">
        <v>150</v>
      </c>
      <c r="V25" s="164">
        <v>1</v>
      </c>
      <c r="W25" s="164">
        <v>2</v>
      </c>
      <c r="X25" s="164">
        <v>3.25</v>
      </c>
      <c r="Y25" s="164">
        <v>5</v>
      </c>
      <c r="Z25" s="164">
        <v>10</v>
      </c>
      <c r="AA25" s="164"/>
      <c r="AC25" s="37"/>
      <c r="AD25" s="37"/>
      <c r="AE25" s="37"/>
      <c r="AF25" s="37"/>
      <c r="AG25" s="37"/>
      <c r="AH25" s="37"/>
      <c r="AJ25" s="37">
        <v>3</v>
      </c>
      <c r="AK25" s="37">
        <v>3</v>
      </c>
      <c r="AL25" s="37">
        <v>5</v>
      </c>
      <c r="AM25" s="37">
        <v>6</v>
      </c>
      <c r="AN25" s="37">
        <v>9</v>
      </c>
      <c r="AO25" s="37">
        <v>11</v>
      </c>
      <c r="AQ25" s="37">
        <v>8</v>
      </c>
      <c r="AR25" s="37">
        <v>15</v>
      </c>
      <c r="AS25" s="37">
        <v>20</v>
      </c>
      <c r="AT25" s="37">
        <v>30</v>
      </c>
      <c r="AU25" s="37">
        <v>35</v>
      </c>
      <c r="AV25" s="37">
        <v>85</v>
      </c>
      <c r="AX25" s="37"/>
      <c r="AY25" s="37"/>
      <c r="AZ25" s="37"/>
      <c r="BA25" s="37"/>
      <c r="BB25" s="37"/>
      <c r="BC25" s="37"/>
      <c r="BE25" s="56"/>
      <c r="BF25" s="56"/>
      <c r="BG25" s="56"/>
      <c r="BH25" s="56"/>
      <c r="BI25" s="67"/>
      <c r="BJ25" s="67"/>
      <c r="BL25" s="596">
        <v>2.1666666666666665</v>
      </c>
      <c r="BM25" s="596">
        <v>2.5</v>
      </c>
      <c r="BN25" s="596">
        <v>3.1666666666666665</v>
      </c>
      <c r="BO25" s="596">
        <v>3.8333333333333335</v>
      </c>
      <c r="BP25" s="596">
        <v>4.666666666666667</v>
      </c>
      <c r="BQ25" s="596">
        <v>6.333333333333333</v>
      </c>
      <c r="BS25" s="229">
        <v>4</v>
      </c>
      <c r="BT25" s="229">
        <v>6</v>
      </c>
      <c r="BU25" s="229">
        <v>8</v>
      </c>
      <c r="BV25" s="229">
        <v>12</v>
      </c>
      <c r="BW25" s="229">
        <v>20</v>
      </c>
      <c r="BX25" s="229">
        <v>40</v>
      </c>
      <c r="BZ25" s="254">
        <v>2.9296875</v>
      </c>
      <c r="CA25" s="254">
        <v>4.39453125</v>
      </c>
      <c r="CB25" s="254">
        <v>6.591796875</v>
      </c>
      <c r="CC25" s="254">
        <v>9.8876953125</v>
      </c>
      <c r="CD25" s="254">
        <v>12.359619140625</v>
      </c>
      <c r="CE25" s="254">
        <v>15.44952392578125</v>
      </c>
      <c r="CG25" s="312">
        <v>2.4609375</v>
      </c>
      <c r="CH25" s="312">
        <v>3.28125</v>
      </c>
      <c r="CI25" s="312">
        <v>4.921875</v>
      </c>
      <c r="CJ25" s="312">
        <v>8.203125</v>
      </c>
      <c r="CK25" s="312">
        <v>13.125</v>
      </c>
      <c r="CL25" s="312">
        <v>21.328125</v>
      </c>
      <c r="CN25" s="37">
        <v>0.5</v>
      </c>
      <c r="CO25" s="37">
        <v>1</v>
      </c>
      <c r="CP25" s="37">
        <v>2</v>
      </c>
      <c r="CQ25" s="37">
        <v>2</v>
      </c>
      <c r="CR25" s="37">
        <v>5</v>
      </c>
      <c r="CS25" s="37">
        <v>7</v>
      </c>
      <c r="CU25" s="353">
        <v>3</v>
      </c>
      <c r="CV25" s="353">
        <v>5</v>
      </c>
      <c r="CW25" s="353">
        <v>6</v>
      </c>
      <c r="CX25" s="353">
        <v>8</v>
      </c>
      <c r="CY25" s="353">
        <v>15</v>
      </c>
      <c r="CZ25" s="353">
        <v>20</v>
      </c>
      <c r="DB25" s="37"/>
      <c r="DC25" s="37"/>
      <c r="DD25" s="37"/>
      <c r="DE25" s="37"/>
      <c r="DF25" s="37"/>
      <c r="DG25" s="37"/>
      <c r="DI25" s="37">
        <v>2</v>
      </c>
      <c r="DJ25" s="37">
        <v>2</v>
      </c>
      <c r="DK25" s="37">
        <v>3</v>
      </c>
      <c r="DL25" s="37">
        <v>4</v>
      </c>
      <c r="DM25" s="37">
        <v>6</v>
      </c>
      <c r="DN25" s="37">
        <v>11</v>
      </c>
      <c r="DP25" s="37"/>
      <c r="DQ25" s="37"/>
      <c r="DR25" s="37"/>
      <c r="DS25" s="37"/>
      <c r="DT25" s="37"/>
      <c r="DU25" s="37"/>
      <c r="DW25" s="427">
        <v>2.25</v>
      </c>
      <c r="DX25" s="427">
        <v>3.75</v>
      </c>
      <c r="DY25" s="427">
        <v>6</v>
      </c>
      <c r="DZ25" s="427">
        <v>7.5</v>
      </c>
      <c r="EA25" s="427">
        <v>11.25</v>
      </c>
      <c r="EB25" s="427">
        <v>18.75</v>
      </c>
      <c r="ED25" s="37"/>
      <c r="EE25" s="37"/>
      <c r="EF25" s="37"/>
      <c r="EG25" s="37"/>
      <c r="EH25" s="37"/>
      <c r="EI25" s="37"/>
      <c r="EK25" s="37">
        <v>2</v>
      </c>
      <c r="EL25" s="37">
        <v>3</v>
      </c>
      <c r="EM25" s="37">
        <v>5</v>
      </c>
      <c r="EN25" s="37">
        <v>7</v>
      </c>
      <c r="EO25" s="37">
        <v>9</v>
      </c>
      <c r="EP25" s="37">
        <v>12</v>
      </c>
      <c r="ER25" s="518">
        <v>2</v>
      </c>
      <c r="ES25" s="518">
        <v>4</v>
      </c>
      <c r="ET25" s="518">
        <v>6</v>
      </c>
      <c r="EU25" s="518">
        <v>8</v>
      </c>
      <c r="EV25" s="518">
        <v>12</v>
      </c>
      <c r="EW25" s="518">
        <v>25</v>
      </c>
      <c r="EY25" s="37"/>
      <c r="EZ25" s="37"/>
      <c r="FA25" s="37"/>
      <c r="FB25" s="37"/>
      <c r="FC25" s="37"/>
      <c r="FD25" s="37"/>
      <c r="FF25" s="37"/>
      <c r="FG25" s="37"/>
      <c r="FH25" s="37"/>
      <c r="FI25" s="37"/>
      <c r="FJ25" s="37"/>
      <c r="FK25" s="37"/>
      <c r="FM25" s="37"/>
      <c r="FN25" s="37"/>
      <c r="FO25" s="37"/>
      <c r="FP25" s="37"/>
      <c r="FQ25" s="37"/>
      <c r="FR25" s="37"/>
    </row>
    <row r="26" spans="1:174" x14ac:dyDescent="0.3">
      <c r="A26" s="657"/>
      <c r="B26" s="3">
        <v>1</v>
      </c>
      <c r="C26" s="3"/>
      <c r="D26" s="3"/>
      <c r="E26" s="3"/>
      <c r="F26" s="3">
        <v>-1</v>
      </c>
      <c r="H26" s="35">
        <f t="shared" si="6"/>
        <v>4.875</v>
      </c>
      <c r="I26" s="35">
        <f t="shared" si="7"/>
        <v>5.74658203125</v>
      </c>
      <c r="J26" s="35">
        <f t="shared" si="8"/>
        <v>8.619873046875</v>
      </c>
      <c r="K26" s="35">
        <f t="shared" si="9"/>
        <v>12.7423095703125</v>
      </c>
      <c r="L26" s="35">
        <f t="shared" si="10"/>
        <v>18.34375</v>
      </c>
      <c r="M26" s="35">
        <f t="shared" si="11"/>
        <v>35</v>
      </c>
      <c r="O26" s="597">
        <v>10</v>
      </c>
      <c r="P26" s="597">
        <v>25</v>
      </c>
      <c r="Q26" s="597">
        <v>50</v>
      </c>
      <c r="R26" s="597">
        <v>75</v>
      </c>
      <c r="S26" s="597">
        <v>200</v>
      </c>
      <c r="T26" s="597">
        <v>500</v>
      </c>
      <c r="V26" s="165">
        <v>2</v>
      </c>
      <c r="W26" s="165">
        <v>3</v>
      </c>
      <c r="X26" s="165">
        <v>3.5</v>
      </c>
      <c r="Y26" s="165">
        <v>5.75</v>
      </c>
      <c r="Z26" s="165">
        <v>10</v>
      </c>
      <c r="AA26" s="165"/>
      <c r="AC26" s="38"/>
      <c r="AD26" s="38"/>
      <c r="AE26" s="38"/>
      <c r="AF26" s="38"/>
      <c r="AG26" s="38"/>
      <c r="AH26" s="38"/>
      <c r="AJ26" s="38">
        <v>5</v>
      </c>
      <c r="AK26" s="38">
        <v>5</v>
      </c>
      <c r="AL26" s="38">
        <v>6</v>
      </c>
      <c r="AM26" s="38">
        <v>8</v>
      </c>
      <c r="AN26" s="38">
        <v>11</v>
      </c>
      <c r="AO26" s="38">
        <v>15</v>
      </c>
      <c r="AQ26" s="38">
        <v>15</v>
      </c>
      <c r="AR26" s="38">
        <v>25</v>
      </c>
      <c r="AS26" s="38">
        <v>35</v>
      </c>
      <c r="AT26" s="38">
        <v>50</v>
      </c>
      <c r="AU26" s="38">
        <v>75</v>
      </c>
      <c r="AV26" s="38">
        <v>110</v>
      </c>
      <c r="AX26" s="38"/>
      <c r="AY26" s="38"/>
      <c r="AZ26" s="38"/>
      <c r="BA26" s="38"/>
      <c r="BB26" s="38"/>
      <c r="BC26" s="38"/>
      <c r="BE26" s="57"/>
      <c r="BF26" s="57"/>
      <c r="BG26" s="57"/>
      <c r="BH26" s="68"/>
      <c r="BI26" s="68"/>
      <c r="BJ26" s="68"/>
      <c r="BL26" s="596">
        <v>4.75</v>
      </c>
      <c r="BM26" s="596">
        <v>5.25</v>
      </c>
      <c r="BN26" s="596">
        <v>6.75</v>
      </c>
      <c r="BO26" s="596">
        <v>8.25</v>
      </c>
      <c r="BP26" s="596">
        <v>10.5</v>
      </c>
      <c r="BQ26" s="596">
        <v>14</v>
      </c>
      <c r="BS26" s="230">
        <v>5</v>
      </c>
      <c r="BT26" s="230">
        <v>7</v>
      </c>
      <c r="BU26" s="230">
        <v>10</v>
      </c>
      <c r="BV26" s="230">
        <v>15</v>
      </c>
      <c r="BW26" s="230">
        <v>20</v>
      </c>
      <c r="BX26" s="230">
        <v>40</v>
      </c>
      <c r="BZ26" s="255">
        <v>3.662109375</v>
      </c>
      <c r="CA26" s="255">
        <v>5.4931640625</v>
      </c>
      <c r="CB26" s="255">
        <v>8.23974609375</v>
      </c>
      <c r="CC26" s="255">
        <v>12.359619140625</v>
      </c>
      <c r="CD26" s="255">
        <v>15.44952392578125</v>
      </c>
      <c r="CE26" s="255">
        <v>19.311904907226563</v>
      </c>
      <c r="CG26" s="313">
        <v>2.4609375</v>
      </c>
      <c r="CH26" s="313">
        <v>3.28125</v>
      </c>
      <c r="CI26" s="313">
        <v>6.5625</v>
      </c>
      <c r="CJ26" s="313">
        <v>13.125</v>
      </c>
      <c r="CK26" s="313">
        <v>19.6875</v>
      </c>
      <c r="CL26" s="313">
        <v>27.890625</v>
      </c>
      <c r="CN26" s="38">
        <v>0.5</v>
      </c>
      <c r="CO26" s="38">
        <v>1</v>
      </c>
      <c r="CP26" s="38">
        <v>3</v>
      </c>
      <c r="CQ26" s="38">
        <v>5</v>
      </c>
      <c r="CR26" s="38">
        <v>7</v>
      </c>
      <c r="CS26" s="38">
        <v>10</v>
      </c>
      <c r="CU26" s="354">
        <v>6</v>
      </c>
      <c r="CV26" s="354">
        <v>10</v>
      </c>
      <c r="CW26" s="354">
        <v>11</v>
      </c>
      <c r="CX26" s="354">
        <v>14</v>
      </c>
      <c r="CY26" s="354">
        <v>28</v>
      </c>
      <c r="CZ26" s="354">
        <v>35</v>
      </c>
      <c r="DB26" s="38"/>
      <c r="DC26" s="38"/>
      <c r="DD26" s="38"/>
      <c r="DE26" s="38"/>
      <c r="DF26" s="38"/>
      <c r="DG26" s="38"/>
      <c r="DI26" s="38">
        <v>5</v>
      </c>
      <c r="DJ26" s="38">
        <v>6</v>
      </c>
      <c r="DK26" s="38">
        <v>9</v>
      </c>
      <c r="DL26" s="38">
        <v>11</v>
      </c>
      <c r="DM26" s="38">
        <v>17</v>
      </c>
      <c r="DN26" s="38">
        <v>32</v>
      </c>
      <c r="DP26" s="38"/>
      <c r="DQ26" s="38"/>
      <c r="DR26" s="38"/>
      <c r="DS26" s="38"/>
      <c r="DT26" s="38"/>
      <c r="DU26" s="38"/>
      <c r="DW26" s="428">
        <v>4.5</v>
      </c>
      <c r="DX26" s="428">
        <v>7.5</v>
      </c>
      <c r="DY26" s="428">
        <v>12</v>
      </c>
      <c r="DZ26" s="428">
        <v>15</v>
      </c>
      <c r="EA26" s="428">
        <v>22.5</v>
      </c>
      <c r="EB26" s="428">
        <v>37.5</v>
      </c>
      <c r="ED26" s="38"/>
      <c r="EE26" s="38"/>
      <c r="EF26" s="38"/>
      <c r="EG26" s="38"/>
      <c r="EH26" s="38"/>
      <c r="EI26" s="38"/>
      <c r="EK26" s="38">
        <v>5</v>
      </c>
      <c r="EL26" s="38">
        <v>7</v>
      </c>
      <c r="EM26" s="38">
        <v>12</v>
      </c>
      <c r="EN26" s="38">
        <v>20</v>
      </c>
      <c r="EO26" s="38">
        <v>35</v>
      </c>
      <c r="EP26" s="38">
        <v>60</v>
      </c>
      <c r="ER26" s="519">
        <v>2</v>
      </c>
      <c r="ES26" s="519">
        <v>4</v>
      </c>
      <c r="ET26" s="519">
        <v>6</v>
      </c>
      <c r="EU26" s="519">
        <v>8</v>
      </c>
      <c r="EV26" s="519">
        <v>12</v>
      </c>
      <c r="EW26" s="519">
        <v>35</v>
      </c>
      <c r="EY26" s="38"/>
      <c r="EZ26" s="38"/>
      <c r="FA26" s="38"/>
      <c r="FB26" s="38"/>
      <c r="FC26" s="38"/>
      <c r="FD26" s="38"/>
      <c r="FF26" s="38"/>
      <c r="FG26" s="38"/>
      <c r="FH26" s="38"/>
      <c r="FI26" s="38"/>
      <c r="FJ26" s="38"/>
      <c r="FK26" s="38"/>
      <c r="FM26" s="38"/>
      <c r="FN26" s="38"/>
      <c r="FO26" s="38"/>
      <c r="FP26" s="38"/>
      <c r="FQ26" s="38"/>
      <c r="FR26" s="38"/>
    </row>
    <row r="27" spans="1:174" x14ac:dyDescent="0.3">
      <c r="A27" s="657"/>
      <c r="B27" s="2"/>
      <c r="C27" s="2">
        <v>1</v>
      </c>
      <c r="D27" s="2">
        <v>-1</v>
      </c>
      <c r="E27" s="2"/>
      <c r="F27" s="2"/>
      <c r="H27" s="34">
        <f t="shared" si="6"/>
        <v>2</v>
      </c>
      <c r="I27" s="34">
        <f t="shared" si="7"/>
        <v>4</v>
      </c>
      <c r="J27" s="34">
        <f t="shared" si="8"/>
        <v>5</v>
      </c>
      <c r="K27" s="34">
        <f t="shared" si="9"/>
        <v>8</v>
      </c>
      <c r="L27" s="34">
        <f t="shared" si="10"/>
        <v>11.5</v>
      </c>
      <c r="M27" s="34">
        <f t="shared" si="11"/>
        <v>19</v>
      </c>
      <c r="O27" s="597">
        <v>3</v>
      </c>
      <c r="P27" s="597">
        <v>7.5</v>
      </c>
      <c r="Q27" s="597">
        <v>15</v>
      </c>
      <c r="R27" s="597">
        <v>22.5</v>
      </c>
      <c r="S27" s="597">
        <v>60</v>
      </c>
      <c r="T27" s="597">
        <v>150</v>
      </c>
      <c r="V27" s="164">
        <v>0.5</v>
      </c>
      <c r="W27" s="164">
        <v>1.25</v>
      </c>
      <c r="X27" s="164">
        <v>2</v>
      </c>
      <c r="Y27" s="164">
        <v>3.5</v>
      </c>
      <c r="Z27" s="164">
        <v>10</v>
      </c>
      <c r="AA27" s="164"/>
      <c r="AC27" s="37"/>
      <c r="AD27" s="37"/>
      <c r="AE27" s="37"/>
      <c r="AF27" s="37"/>
      <c r="AG27" s="37"/>
      <c r="AH27" s="37"/>
      <c r="AJ27" s="37">
        <v>6</v>
      </c>
      <c r="AK27" s="37">
        <v>6</v>
      </c>
      <c r="AL27" s="37">
        <v>8</v>
      </c>
      <c r="AM27" s="37">
        <v>9</v>
      </c>
      <c r="AN27" s="37">
        <v>14</v>
      </c>
      <c r="AO27" s="37">
        <v>19</v>
      </c>
      <c r="AQ27" s="37">
        <v>5</v>
      </c>
      <c r="AR27" s="37">
        <v>10</v>
      </c>
      <c r="AS27" s="37">
        <v>15</v>
      </c>
      <c r="AT27" s="37">
        <v>25</v>
      </c>
      <c r="AU27" s="37">
        <v>35</v>
      </c>
      <c r="AV27" s="37">
        <v>45</v>
      </c>
      <c r="AX27" s="37"/>
      <c r="AY27" s="37"/>
      <c r="AZ27" s="37"/>
      <c r="BA27" s="37"/>
      <c r="BB27" s="37"/>
      <c r="BC27" s="37"/>
      <c r="BE27" s="67"/>
      <c r="BF27" s="67"/>
      <c r="BG27" s="67"/>
      <c r="BH27" s="67"/>
      <c r="BI27" s="67"/>
      <c r="BJ27" s="67"/>
      <c r="BL27" s="596">
        <v>1.625</v>
      </c>
      <c r="BM27" s="596">
        <v>1.875</v>
      </c>
      <c r="BN27" s="596">
        <v>2.375</v>
      </c>
      <c r="BO27" s="596">
        <v>2.875</v>
      </c>
      <c r="BP27" s="596">
        <v>3.5</v>
      </c>
      <c r="BQ27" s="596">
        <v>4.75</v>
      </c>
      <c r="BS27" s="229">
        <v>2</v>
      </c>
      <c r="BT27" s="229">
        <v>4</v>
      </c>
      <c r="BU27" s="229">
        <v>5</v>
      </c>
      <c r="BV27" s="229">
        <v>8</v>
      </c>
      <c r="BW27" s="229">
        <v>20</v>
      </c>
      <c r="BX27" s="229">
        <v>40</v>
      </c>
      <c r="BZ27" s="254">
        <v>1.7578125</v>
      </c>
      <c r="CA27" s="254">
        <v>2.63671875</v>
      </c>
      <c r="CB27" s="254">
        <v>3.955078125</v>
      </c>
      <c r="CC27" s="254">
        <v>5.9326171875</v>
      </c>
      <c r="CD27" s="254">
        <v>7.415771484375</v>
      </c>
      <c r="CE27" s="254">
        <v>9.26971435546875</v>
      </c>
      <c r="CG27" s="312">
        <v>1.845703125</v>
      </c>
      <c r="CH27" s="312">
        <v>2.4609375</v>
      </c>
      <c r="CI27" s="312">
        <v>4.1015625</v>
      </c>
      <c r="CJ27" s="312">
        <v>5.7421875</v>
      </c>
      <c r="CK27" s="312">
        <v>8.203125</v>
      </c>
      <c r="CL27" s="312">
        <v>16.40625</v>
      </c>
      <c r="CN27" s="37">
        <v>0.2</v>
      </c>
      <c r="CO27" s="37">
        <v>0.4</v>
      </c>
      <c r="CP27" s="37">
        <v>1</v>
      </c>
      <c r="CQ27" s="37">
        <v>2</v>
      </c>
      <c r="CR27" s="37">
        <v>3</v>
      </c>
      <c r="CS27" s="37">
        <v>5</v>
      </c>
      <c r="CU27" s="353">
        <v>3</v>
      </c>
      <c r="CV27" s="353">
        <v>4</v>
      </c>
      <c r="CW27" s="353">
        <v>5</v>
      </c>
      <c r="CX27" s="353">
        <v>8</v>
      </c>
      <c r="CY27" s="353">
        <v>15</v>
      </c>
      <c r="CZ27" s="353">
        <v>20</v>
      </c>
      <c r="DB27" s="37"/>
      <c r="DC27" s="37"/>
      <c r="DD27" s="37"/>
      <c r="DE27" s="37"/>
      <c r="DF27" s="37"/>
      <c r="DG27" s="37"/>
      <c r="DI27" s="37">
        <v>2</v>
      </c>
      <c r="DJ27" s="37">
        <v>2</v>
      </c>
      <c r="DK27" s="37">
        <v>3</v>
      </c>
      <c r="DL27" s="37">
        <v>3</v>
      </c>
      <c r="DM27" s="37">
        <v>5</v>
      </c>
      <c r="DN27" s="37">
        <v>10</v>
      </c>
      <c r="DP27" s="37"/>
      <c r="DQ27" s="37"/>
      <c r="DR27" s="37"/>
      <c r="DS27" s="37"/>
      <c r="DT27" s="37"/>
      <c r="DU27" s="37"/>
      <c r="DW27" s="427">
        <v>2.25</v>
      </c>
      <c r="DX27" s="427">
        <v>4.5</v>
      </c>
      <c r="DY27" s="427">
        <v>6.75</v>
      </c>
      <c r="DZ27" s="427">
        <v>9.75</v>
      </c>
      <c r="EA27" s="427">
        <v>16.5</v>
      </c>
      <c r="EB27" s="427">
        <v>22.5</v>
      </c>
      <c r="ED27" s="37"/>
      <c r="EE27" s="37"/>
      <c r="EF27" s="37"/>
      <c r="EG27" s="37"/>
      <c r="EH27" s="37"/>
      <c r="EI27" s="37"/>
      <c r="EK27" s="37">
        <v>2.5</v>
      </c>
      <c r="EL27" s="37">
        <v>5</v>
      </c>
      <c r="EM27" s="37">
        <v>7</v>
      </c>
      <c r="EN27" s="37">
        <v>9</v>
      </c>
      <c r="EO27" s="37">
        <v>11</v>
      </c>
      <c r="EP27" s="37">
        <v>13</v>
      </c>
      <c r="ER27" s="518">
        <v>2</v>
      </c>
      <c r="ES27" s="518">
        <v>4</v>
      </c>
      <c r="ET27" s="518">
        <v>6</v>
      </c>
      <c r="EU27" s="518">
        <v>8</v>
      </c>
      <c r="EV27" s="518">
        <v>12</v>
      </c>
      <c r="EW27" s="518">
        <v>40</v>
      </c>
      <c r="EY27" s="37"/>
      <c r="EZ27" s="37"/>
      <c r="FA27" s="37"/>
      <c r="FB27" s="37"/>
      <c r="FC27" s="37"/>
      <c r="FD27" s="37"/>
      <c r="FF27" s="37"/>
      <c r="FG27" s="37"/>
      <c r="FH27" s="37"/>
      <c r="FI27" s="37"/>
      <c r="FJ27" s="37"/>
      <c r="FK27" s="37"/>
      <c r="FM27" s="37"/>
      <c r="FN27" s="37"/>
      <c r="FO27" s="37"/>
      <c r="FP27" s="37"/>
      <c r="FQ27" s="37"/>
      <c r="FR27" s="37"/>
    </row>
    <row r="28" spans="1:174" x14ac:dyDescent="0.3">
      <c r="A28" s="657"/>
      <c r="B28" s="3"/>
      <c r="C28" s="3">
        <v>1</v>
      </c>
      <c r="D28" s="3"/>
      <c r="E28" s="3">
        <v>-1</v>
      </c>
      <c r="F28" s="3"/>
      <c r="H28" s="35">
        <f t="shared" si="6"/>
        <v>2.181966145833333</v>
      </c>
      <c r="I28" s="35">
        <f t="shared" si="7"/>
        <v>3.28857421875</v>
      </c>
      <c r="J28" s="35">
        <f t="shared" si="8"/>
        <v>4.932861328125</v>
      </c>
      <c r="K28" s="35">
        <f t="shared" si="9"/>
        <v>6.65625</v>
      </c>
      <c r="L28" s="35">
        <f t="shared" si="10"/>
        <v>9.875</v>
      </c>
      <c r="M28" s="35">
        <f t="shared" si="11"/>
        <v>13</v>
      </c>
      <c r="O28" s="597">
        <v>3</v>
      </c>
      <c r="P28" s="597">
        <v>7.5</v>
      </c>
      <c r="Q28" s="597">
        <v>15</v>
      </c>
      <c r="R28" s="597">
        <v>22.5</v>
      </c>
      <c r="S28" s="597">
        <v>60</v>
      </c>
      <c r="T28" s="597">
        <v>150</v>
      </c>
      <c r="V28" s="165">
        <v>1</v>
      </c>
      <c r="W28" s="165">
        <v>1.25</v>
      </c>
      <c r="X28" s="165">
        <v>2</v>
      </c>
      <c r="Y28" s="165">
        <v>3.25</v>
      </c>
      <c r="Z28" s="165">
        <v>10</v>
      </c>
      <c r="AA28" s="165"/>
      <c r="AC28" s="38"/>
      <c r="AD28" s="38"/>
      <c r="AE28" s="38"/>
      <c r="AF28" s="38"/>
      <c r="AG28" s="38"/>
      <c r="AH28" s="38"/>
      <c r="AJ28" s="38">
        <v>2</v>
      </c>
      <c r="AK28" s="38">
        <v>2</v>
      </c>
      <c r="AL28" s="38">
        <v>2</v>
      </c>
      <c r="AM28" s="38">
        <v>2</v>
      </c>
      <c r="AN28" s="38">
        <v>4</v>
      </c>
      <c r="AO28" s="38">
        <v>6</v>
      </c>
      <c r="AQ28" s="38">
        <v>10</v>
      </c>
      <c r="AR28" s="38">
        <v>20</v>
      </c>
      <c r="AS28" s="38">
        <v>30</v>
      </c>
      <c r="AT28" s="38">
        <v>50</v>
      </c>
      <c r="AU28" s="38">
        <v>60</v>
      </c>
      <c r="AV28" s="38">
        <v>85</v>
      </c>
      <c r="AX28" s="38"/>
      <c r="AY28" s="38"/>
      <c r="AZ28" s="38"/>
      <c r="BA28" s="38"/>
      <c r="BB28" s="38"/>
      <c r="BC28" s="38"/>
      <c r="BE28" s="68"/>
      <c r="BF28" s="68"/>
      <c r="BG28" s="68"/>
      <c r="BH28" s="68"/>
      <c r="BI28" s="68"/>
      <c r="BJ28" s="68"/>
      <c r="BL28" s="596">
        <v>2.1666666666666665</v>
      </c>
      <c r="BM28" s="596">
        <v>2.5</v>
      </c>
      <c r="BN28" s="596">
        <v>3.1666666666666665</v>
      </c>
      <c r="BO28" s="596">
        <v>3.8333333333333335</v>
      </c>
      <c r="BP28" s="596">
        <v>4.666666666666667</v>
      </c>
      <c r="BQ28" s="596">
        <v>6.333333333333333</v>
      </c>
      <c r="BS28" s="230">
        <v>3</v>
      </c>
      <c r="BT28" s="230">
        <v>5</v>
      </c>
      <c r="BU28" s="230">
        <v>7</v>
      </c>
      <c r="BV28" s="230">
        <v>10</v>
      </c>
      <c r="BW28" s="230">
        <v>20</v>
      </c>
      <c r="BX28" s="230">
        <v>40</v>
      </c>
      <c r="BZ28" s="255">
        <v>2.197265625</v>
      </c>
      <c r="CA28" s="255">
        <v>3.2958984375</v>
      </c>
      <c r="CB28" s="255">
        <v>4.94384765625</v>
      </c>
      <c r="CC28" s="255">
        <v>7.415771484375</v>
      </c>
      <c r="CD28" s="255">
        <v>9.26971435546875</v>
      </c>
      <c r="CE28" s="255">
        <v>11.587142944335938</v>
      </c>
      <c r="CG28" s="313">
        <v>2.4609375</v>
      </c>
      <c r="CH28" s="313">
        <v>3.28125</v>
      </c>
      <c r="CI28" s="313">
        <v>4.921875</v>
      </c>
      <c r="CJ28" s="313">
        <v>6.5625</v>
      </c>
      <c r="CK28" s="313">
        <v>11.484375</v>
      </c>
      <c r="CL28" s="313">
        <v>19.6875</v>
      </c>
      <c r="CN28" s="38">
        <v>0.2</v>
      </c>
      <c r="CO28" s="38">
        <v>0.4</v>
      </c>
      <c r="CP28" s="38">
        <v>1</v>
      </c>
      <c r="CQ28" s="38">
        <v>2</v>
      </c>
      <c r="CR28" s="38">
        <v>3</v>
      </c>
      <c r="CS28" s="38">
        <v>5</v>
      </c>
      <c r="CU28" s="354">
        <v>2</v>
      </c>
      <c r="CV28" s="354">
        <v>2</v>
      </c>
      <c r="CW28" s="354">
        <v>3</v>
      </c>
      <c r="CX28" s="354">
        <v>4</v>
      </c>
      <c r="CY28" s="354">
        <v>8</v>
      </c>
      <c r="CZ28" s="354">
        <v>10</v>
      </c>
      <c r="DB28" s="38"/>
      <c r="DC28" s="38"/>
      <c r="DD28" s="38"/>
      <c r="DE28" s="38"/>
      <c r="DF28" s="38"/>
      <c r="DG28" s="38"/>
      <c r="DI28" s="38">
        <v>2</v>
      </c>
      <c r="DJ28" s="38">
        <v>2</v>
      </c>
      <c r="DK28" s="38">
        <v>3</v>
      </c>
      <c r="DL28" s="38">
        <v>3</v>
      </c>
      <c r="DM28" s="38">
        <v>5</v>
      </c>
      <c r="DN28" s="38">
        <v>10</v>
      </c>
      <c r="DP28" s="38"/>
      <c r="DQ28" s="38"/>
      <c r="DR28" s="38"/>
      <c r="DS28" s="38"/>
      <c r="DT28" s="38"/>
      <c r="DU28" s="38"/>
      <c r="DW28" s="428">
        <v>2.25</v>
      </c>
      <c r="DX28" s="428">
        <v>3.75</v>
      </c>
      <c r="DY28" s="428">
        <v>5.25</v>
      </c>
      <c r="DZ28" s="428">
        <v>6.75</v>
      </c>
      <c r="EA28" s="428">
        <v>9.75</v>
      </c>
      <c r="EB28" s="428">
        <v>16.5</v>
      </c>
      <c r="ED28" s="38"/>
      <c r="EE28" s="38"/>
      <c r="EF28" s="38"/>
      <c r="EG28" s="38"/>
      <c r="EH28" s="38"/>
      <c r="EI28" s="38"/>
      <c r="EK28" s="38">
        <v>2.5</v>
      </c>
      <c r="EL28" s="38">
        <v>5</v>
      </c>
      <c r="EM28" s="38">
        <v>7</v>
      </c>
      <c r="EN28" s="38">
        <v>9</v>
      </c>
      <c r="EO28" s="38">
        <v>11</v>
      </c>
      <c r="EP28" s="38">
        <v>13</v>
      </c>
      <c r="ER28" s="519">
        <v>2</v>
      </c>
      <c r="ES28" s="519">
        <v>4</v>
      </c>
      <c r="ET28" s="519">
        <v>6</v>
      </c>
      <c r="EU28" s="519">
        <v>8</v>
      </c>
      <c r="EV28" s="519">
        <v>12</v>
      </c>
      <c r="EW28" s="519">
        <v>15</v>
      </c>
      <c r="EY28" s="38"/>
      <c r="EZ28" s="38"/>
      <c r="FA28" s="38"/>
      <c r="FB28" s="38"/>
      <c r="FC28" s="38"/>
      <c r="FD28" s="38"/>
      <c r="FF28" s="38"/>
      <c r="FG28" s="38"/>
      <c r="FH28" s="38"/>
      <c r="FI28" s="38"/>
      <c r="FJ28" s="38"/>
      <c r="FK28" s="38"/>
      <c r="FM28" s="38"/>
      <c r="FN28" s="38"/>
      <c r="FO28" s="38"/>
      <c r="FP28" s="38"/>
      <c r="FQ28" s="38"/>
      <c r="FR28" s="38"/>
    </row>
    <row r="29" spans="1:174" x14ac:dyDescent="0.3">
      <c r="A29" s="657"/>
      <c r="B29" s="2"/>
      <c r="C29" s="2">
        <v>1</v>
      </c>
      <c r="D29" s="2"/>
      <c r="E29" s="2"/>
      <c r="F29" s="2">
        <v>-1</v>
      </c>
      <c r="H29" s="34">
        <f t="shared" si="6"/>
        <v>3.7880859375</v>
      </c>
      <c r="I29" s="34">
        <f t="shared" si="7"/>
        <v>4.6849365234375</v>
      </c>
      <c r="J29" s="34">
        <f t="shared" si="8"/>
        <v>6.65625</v>
      </c>
      <c r="K29" s="34">
        <f t="shared" si="9"/>
        <v>9.26971435546875</v>
      </c>
      <c r="L29" s="34">
        <f t="shared" si="10"/>
        <v>14.203125</v>
      </c>
      <c r="M29" s="34">
        <f t="shared" si="11"/>
        <v>24.609374999999996</v>
      </c>
      <c r="O29" s="597">
        <v>10</v>
      </c>
      <c r="P29" s="597">
        <v>25</v>
      </c>
      <c r="Q29" s="597">
        <v>50</v>
      </c>
      <c r="R29" s="597">
        <v>75</v>
      </c>
      <c r="S29" s="597">
        <v>200</v>
      </c>
      <c r="T29" s="597">
        <v>500</v>
      </c>
      <c r="V29" s="164">
        <v>1.4</v>
      </c>
      <c r="W29" s="164">
        <v>2.75</v>
      </c>
      <c r="X29" s="164">
        <v>3.5</v>
      </c>
      <c r="Y29" s="164"/>
      <c r="Z29" s="164">
        <v>10</v>
      </c>
      <c r="AA29" s="164"/>
      <c r="AC29" s="37"/>
      <c r="AD29" s="37"/>
      <c r="AE29" s="37"/>
      <c r="AF29" s="37"/>
      <c r="AG29" s="37"/>
      <c r="AH29" s="37"/>
      <c r="AJ29" s="37">
        <v>3</v>
      </c>
      <c r="AK29" s="37">
        <v>3</v>
      </c>
      <c r="AL29" s="37">
        <v>4</v>
      </c>
      <c r="AM29" s="37">
        <v>5</v>
      </c>
      <c r="AN29" s="37">
        <v>6</v>
      </c>
      <c r="AO29" s="37">
        <v>9</v>
      </c>
      <c r="AQ29" s="37">
        <v>15</v>
      </c>
      <c r="AR29" s="37">
        <v>25</v>
      </c>
      <c r="AS29" s="37">
        <v>35</v>
      </c>
      <c r="AT29" s="37">
        <v>50</v>
      </c>
      <c r="AU29" s="37">
        <v>75</v>
      </c>
      <c r="AV29" s="37">
        <v>110</v>
      </c>
      <c r="AX29" s="37"/>
      <c r="AY29" s="37"/>
      <c r="AZ29" s="37"/>
      <c r="BA29" s="37"/>
      <c r="BB29" s="37"/>
      <c r="BC29" s="37"/>
      <c r="BE29" s="67"/>
      <c r="BF29" s="67"/>
      <c r="BG29" s="67"/>
      <c r="BH29" s="67"/>
      <c r="BI29" s="67"/>
      <c r="BJ29" s="67"/>
      <c r="BL29" s="596">
        <v>4.75</v>
      </c>
      <c r="BM29" s="596">
        <v>5.25</v>
      </c>
      <c r="BN29" s="596">
        <v>6.75</v>
      </c>
      <c r="BO29" s="596">
        <v>8.25</v>
      </c>
      <c r="BP29" s="596">
        <v>10.5</v>
      </c>
      <c r="BQ29" s="596">
        <v>14</v>
      </c>
      <c r="BS29" s="229">
        <v>5</v>
      </c>
      <c r="BT29" s="229">
        <v>7</v>
      </c>
      <c r="BU29" s="229">
        <v>10</v>
      </c>
      <c r="BV29" s="229">
        <v>15</v>
      </c>
      <c r="BW29" s="229">
        <v>20</v>
      </c>
      <c r="BX29" s="229">
        <v>40</v>
      </c>
      <c r="BZ29" s="254">
        <v>2.74658203125</v>
      </c>
      <c r="CA29" s="254">
        <v>4.119873046875</v>
      </c>
      <c r="CB29" s="254">
        <v>6.1798095703125</v>
      </c>
      <c r="CC29" s="254">
        <v>9.26971435546875</v>
      </c>
      <c r="CD29" s="254">
        <v>11.587142944335938</v>
      </c>
      <c r="CE29" s="254">
        <v>14.483928680419922</v>
      </c>
      <c r="CG29" s="312">
        <v>3.076171875</v>
      </c>
      <c r="CH29" s="312">
        <v>4.1015625</v>
      </c>
      <c r="CI29" s="312">
        <v>6.5625</v>
      </c>
      <c r="CJ29" s="312">
        <v>9.0234375</v>
      </c>
      <c r="CK29" s="312">
        <v>16.40625</v>
      </c>
      <c r="CL29" s="312">
        <v>24.609374999999996</v>
      </c>
      <c r="CN29" s="37">
        <v>0.5</v>
      </c>
      <c r="CO29" s="37">
        <v>1</v>
      </c>
      <c r="CP29" s="37">
        <v>2</v>
      </c>
      <c r="CQ29" s="37">
        <v>2</v>
      </c>
      <c r="CR29" s="37">
        <v>5</v>
      </c>
      <c r="CS29" s="37">
        <v>7</v>
      </c>
      <c r="CU29" s="353">
        <v>2</v>
      </c>
      <c r="CV29" s="353">
        <v>2</v>
      </c>
      <c r="CW29" s="353">
        <v>3</v>
      </c>
      <c r="CX29" s="353">
        <v>4</v>
      </c>
      <c r="CY29" s="353">
        <v>8</v>
      </c>
      <c r="CZ29" s="353">
        <v>10</v>
      </c>
      <c r="DB29" s="37"/>
      <c r="DC29" s="37"/>
      <c r="DD29" s="37"/>
      <c r="DE29" s="37"/>
      <c r="DF29" s="37"/>
      <c r="DG29" s="37"/>
      <c r="DI29" s="37">
        <v>5</v>
      </c>
      <c r="DJ29" s="37">
        <v>6</v>
      </c>
      <c r="DK29" s="37">
        <v>9</v>
      </c>
      <c r="DL29" s="37">
        <v>11</v>
      </c>
      <c r="DM29" s="37">
        <v>17</v>
      </c>
      <c r="DN29" s="37">
        <v>32</v>
      </c>
      <c r="DP29" s="37"/>
      <c r="DQ29" s="37"/>
      <c r="DR29" s="37"/>
      <c r="DS29" s="37"/>
      <c r="DT29" s="37"/>
      <c r="DU29" s="37"/>
      <c r="DW29" s="427">
        <v>4.5</v>
      </c>
      <c r="DX29" s="427">
        <v>7.5</v>
      </c>
      <c r="DY29" s="427">
        <v>12</v>
      </c>
      <c r="DZ29" s="427">
        <v>15</v>
      </c>
      <c r="EA29" s="427">
        <v>22.5</v>
      </c>
      <c r="EB29" s="427">
        <v>37.5</v>
      </c>
      <c r="ED29" s="37"/>
      <c r="EE29" s="37"/>
      <c r="EF29" s="37"/>
      <c r="EG29" s="37"/>
      <c r="EH29" s="37"/>
      <c r="EI29" s="37"/>
      <c r="EK29" s="37">
        <v>5</v>
      </c>
      <c r="EL29" s="37">
        <v>7</v>
      </c>
      <c r="EM29" s="37">
        <v>12</v>
      </c>
      <c r="EN29" s="37">
        <v>20</v>
      </c>
      <c r="EO29" s="37">
        <v>35</v>
      </c>
      <c r="EP29" s="37">
        <v>60</v>
      </c>
      <c r="ER29" s="518">
        <v>2</v>
      </c>
      <c r="ES29" s="518">
        <v>4</v>
      </c>
      <c r="ET29" s="518">
        <v>6</v>
      </c>
      <c r="EU29" s="518">
        <v>8</v>
      </c>
      <c r="EV29" s="518">
        <v>12</v>
      </c>
      <c r="EW29" s="518">
        <v>20</v>
      </c>
      <c r="EY29" s="37"/>
      <c r="EZ29" s="37"/>
      <c r="FA29" s="37"/>
      <c r="FB29" s="37"/>
      <c r="FC29" s="37"/>
      <c r="FD29" s="37"/>
      <c r="FF29" s="37"/>
      <c r="FG29" s="37"/>
      <c r="FH29" s="37"/>
      <c r="FI29" s="37"/>
      <c r="FJ29" s="37"/>
      <c r="FK29" s="37"/>
      <c r="FM29" s="37"/>
      <c r="FN29" s="37"/>
      <c r="FO29" s="37"/>
      <c r="FP29" s="37"/>
      <c r="FQ29" s="37"/>
      <c r="FR29" s="37"/>
    </row>
    <row r="30" spans="1:174" x14ac:dyDescent="0.3">
      <c r="A30" s="657"/>
      <c r="B30" s="3"/>
      <c r="C30" s="3"/>
      <c r="D30" s="3">
        <v>1</v>
      </c>
      <c r="E30" s="3">
        <v>-1</v>
      </c>
      <c r="F30" s="3"/>
      <c r="H30" s="35">
        <f t="shared" si="6"/>
        <v>2</v>
      </c>
      <c r="I30" s="35">
        <f t="shared" si="7"/>
        <v>3</v>
      </c>
      <c r="J30" s="35">
        <f t="shared" si="8"/>
        <v>4.55078125</v>
      </c>
      <c r="K30" s="35">
        <f t="shared" si="9"/>
        <v>5.87109375</v>
      </c>
      <c r="L30" s="35">
        <f t="shared" si="10"/>
        <v>9.921875</v>
      </c>
      <c r="M30" s="35">
        <f t="shared" si="11"/>
        <v>13</v>
      </c>
      <c r="O30" s="597">
        <v>2</v>
      </c>
      <c r="P30" s="597">
        <v>5</v>
      </c>
      <c r="Q30" s="597">
        <v>10</v>
      </c>
      <c r="R30" s="597">
        <v>15</v>
      </c>
      <c r="S30" s="597">
        <v>40</v>
      </c>
      <c r="T30" s="597">
        <v>100</v>
      </c>
      <c r="V30" s="165">
        <v>1</v>
      </c>
      <c r="W30" s="165">
        <v>1.5</v>
      </c>
      <c r="X30" s="165">
        <v>3</v>
      </c>
      <c r="Y30" s="165">
        <v>5</v>
      </c>
      <c r="Z30" s="165">
        <v>10</v>
      </c>
      <c r="AA30" s="165"/>
      <c r="AC30" s="38"/>
      <c r="AD30" s="38"/>
      <c r="AE30" s="38"/>
      <c r="AF30" s="38"/>
      <c r="AG30" s="38"/>
      <c r="AH30" s="38"/>
      <c r="AJ30" s="38">
        <v>3</v>
      </c>
      <c r="AK30" s="38">
        <v>3</v>
      </c>
      <c r="AL30" s="38">
        <v>5</v>
      </c>
      <c r="AM30" s="38">
        <v>6</v>
      </c>
      <c r="AN30" s="38">
        <v>9</v>
      </c>
      <c r="AO30" s="38">
        <v>11</v>
      </c>
      <c r="AQ30" s="38">
        <v>10</v>
      </c>
      <c r="AR30" s="38">
        <v>20</v>
      </c>
      <c r="AS30" s="38">
        <v>30</v>
      </c>
      <c r="AT30" s="38">
        <v>50</v>
      </c>
      <c r="AU30" s="38">
        <v>60</v>
      </c>
      <c r="AV30" s="38">
        <v>85</v>
      </c>
      <c r="AX30" s="38"/>
      <c r="AY30" s="38"/>
      <c r="AZ30" s="38"/>
      <c r="BA30" s="38"/>
      <c r="BB30" s="38"/>
      <c r="BC30" s="38"/>
      <c r="BE30" s="68"/>
      <c r="BF30" s="68"/>
      <c r="BG30" s="68"/>
      <c r="BH30" s="68"/>
      <c r="BI30" s="68"/>
      <c r="BJ30" s="68"/>
      <c r="BL30" s="596">
        <v>1.0833333333333333</v>
      </c>
      <c r="BM30" s="596">
        <v>1.25</v>
      </c>
      <c r="BN30" s="596">
        <v>1.5833333333333333</v>
      </c>
      <c r="BO30" s="596">
        <v>1.9166666666666667</v>
      </c>
      <c r="BP30" s="596">
        <v>2.3333333333333335</v>
      </c>
      <c r="BQ30" s="596">
        <v>3.1666666666666665</v>
      </c>
      <c r="BS30" s="230">
        <v>2</v>
      </c>
      <c r="BT30" s="230">
        <v>4</v>
      </c>
      <c r="BU30" s="230">
        <v>5</v>
      </c>
      <c r="BV30" s="230">
        <v>8</v>
      </c>
      <c r="BW30" s="230">
        <v>20</v>
      </c>
      <c r="BX30" s="230">
        <v>40</v>
      </c>
      <c r="BZ30" s="255">
        <v>1.64794921875</v>
      </c>
      <c r="CA30" s="255">
        <v>2.471923828125</v>
      </c>
      <c r="CB30" s="255">
        <v>3.7078857421875</v>
      </c>
      <c r="CC30" s="255">
        <v>5.56182861328125</v>
      </c>
      <c r="CD30" s="255">
        <v>6.9522857666015625</v>
      </c>
      <c r="CE30" s="255">
        <v>8.6903572082519531</v>
      </c>
      <c r="CG30" s="313">
        <v>1.845703125</v>
      </c>
      <c r="CH30" s="313">
        <v>2.4609375</v>
      </c>
      <c r="CI30" s="313">
        <v>4.1015625</v>
      </c>
      <c r="CJ30" s="313">
        <v>5.7421875</v>
      </c>
      <c r="CK30" s="313">
        <v>9.84375</v>
      </c>
      <c r="CL30" s="313">
        <v>18.046875</v>
      </c>
      <c r="CN30" s="38">
        <v>0.2</v>
      </c>
      <c r="CO30" s="38">
        <v>0.4</v>
      </c>
      <c r="CP30" s="38">
        <v>1</v>
      </c>
      <c r="CQ30" s="38">
        <v>2</v>
      </c>
      <c r="CR30" s="38">
        <v>3</v>
      </c>
      <c r="CS30" s="38">
        <v>5</v>
      </c>
      <c r="CU30" s="354">
        <v>2</v>
      </c>
      <c r="CV30" s="354">
        <v>2</v>
      </c>
      <c r="CW30" s="354">
        <v>3</v>
      </c>
      <c r="CX30" s="354">
        <v>4</v>
      </c>
      <c r="CY30" s="354">
        <v>8</v>
      </c>
      <c r="CZ30" s="354">
        <v>10</v>
      </c>
      <c r="DB30" s="38"/>
      <c r="DC30" s="38"/>
      <c r="DD30" s="38"/>
      <c r="DE30" s="38"/>
      <c r="DF30" s="38"/>
      <c r="DG30" s="38"/>
      <c r="DI30" s="38">
        <v>2</v>
      </c>
      <c r="DJ30" s="38">
        <v>3</v>
      </c>
      <c r="DK30" s="38">
        <v>4</v>
      </c>
      <c r="DL30" s="38">
        <v>5</v>
      </c>
      <c r="DM30" s="38">
        <v>7</v>
      </c>
      <c r="DN30" s="38">
        <v>10</v>
      </c>
      <c r="DP30" s="38"/>
      <c r="DQ30" s="38"/>
      <c r="DR30" s="38"/>
      <c r="DS30" s="38"/>
      <c r="DT30" s="38"/>
      <c r="DU30" s="38"/>
      <c r="DW30" s="428">
        <v>2.25</v>
      </c>
      <c r="DX30" s="428">
        <v>4.5</v>
      </c>
      <c r="DY30" s="428">
        <v>6.75</v>
      </c>
      <c r="DZ30" s="428">
        <v>9.75</v>
      </c>
      <c r="EA30" s="428">
        <v>16.5</v>
      </c>
      <c r="EB30" s="428">
        <v>22.5</v>
      </c>
      <c r="ED30" s="38"/>
      <c r="EE30" s="38"/>
      <c r="EF30" s="38"/>
      <c r="EG30" s="38"/>
      <c r="EH30" s="38"/>
      <c r="EI30" s="38"/>
      <c r="EK30" s="38">
        <v>2.5</v>
      </c>
      <c r="EL30" s="38">
        <v>5</v>
      </c>
      <c r="EM30" s="38">
        <v>7</v>
      </c>
      <c r="EN30" s="38">
        <v>9</v>
      </c>
      <c r="EO30" s="38">
        <v>11</v>
      </c>
      <c r="EP30" s="38">
        <v>13</v>
      </c>
      <c r="ER30" s="519">
        <v>2</v>
      </c>
      <c r="ES30" s="519">
        <v>4</v>
      </c>
      <c r="ET30" s="519">
        <v>6</v>
      </c>
      <c r="EU30" s="519">
        <v>8</v>
      </c>
      <c r="EV30" s="519">
        <v>12</v>
      </c>
      <c r="EW30" s="519">
        <v>25</v>
      </c>
      <c r="EY30" s="38"/>
      <c r="EZ30" s="38"/>
      <c r="FA30" s="38"/>
      <c r="FB30" s="38"/>
      <c r="FC30" s="38"/>
      <c r="FD30" s="38"/>
      <c r="FF30" s="38"/>
      <c r="FG30" s="38"/>
      <c r="FH30" s="38"/>
      <c r="FI30" s="38"/>
      <c r="FJ30" s="38"/>
      <c r="FK30" s="38"/>
      <c r="FM30" s="38"/>
      <c r="FN30" s="38"/>
      <c r="FO30" s="38"/>
      <c r="FP30" s="38"/>
      <c r="FQ30" s="38"/>
      <c r="FR30" s="38"/>
    </row>
    <row r="31" spans="1:174" x14ac:dyDescent="0.3">
      <c r="A31" s="657"/>
      <c r="B31" s="2"/>
      <c r="C31" s="2"/>
      <c r="D31" s="2">
        <v>1</v>
      </c>
      <c r="E31" s="2"/>
      <c r="F31" s="2">
        <v>-1</v>
      </c>
      <c r="H31" s="34">
        <f t="shared" si="6"/>
        <v>3.5</v>
      </c>
      <c r="I31" s="34">
        <f t="shared" si="7"/>
        <v>5</v>
      </c>
      <c r="J31" s="34">
        <f t="shared" si="8"/>
        <v>6.78125</v>
      </c>
      <c r="K31" s="34">
        <f t="shared" si="9"/>
        <v>10</v>
      </c>
      <c r="L31" s="34">
        <f t="shared" si="10"/>
        <v>15.8828125</v>
      </c>
      <c r="M31" s="34">
        <f t="shared" si="11"/>
        <v>32</v>
      </c>
      <c r="O31" s="597">
        <v>10</v>
      </c>
      <c r="P31" s="597">
        <v>25</v>
      </c>
      <c r="Q31" s="597">
        <v>50</v>
      </c>
      <c r="R31" s="597">
        <v>75</v>
      </c>
      <c r="S31" s="597">
        <v>200</v>
      </c>
      <c r="T31" s="597">
        <v>500</v>
      </c>
      <c r="V31" s="164">
        <v>1.5</v>
      </c>
      <c r="W31" s="164">
        <v>2.5</v>
      </c>
      <c r="X31" s="164">
        <v>3.5</v>
      </c>
      <c r="Y31" s="164"/>
      <c r="Z31" s="164">
        <v>10</v>
      </c>
      <c r="AA31" s="164"/>
      <c r="AC31" s="37"/>
      <c r="AD31" s="37"/>
      <c r="AE31" s="37"/>
      <c r="AF31" s="37"/>
      <c r="AG31" s="37"/>
      <c r="AH31" s="37"/>
      <c r="AJ31" s="37">
        <v>5</v>
      </c>
      <c r="AK31" s="37">
        <v>5</v>
      </c>
      <c r="AL31" s="37">
        <v>6</v>
      </c>
      <c r="AM31" s="37">
        <v>8</v>
      </c>
      <c r="AN31" s="37">
        <v>11</v>
      </c>
      <c r="AO31" s="37">
        <v>15</v>
      </c>
      <c r="AQ31" s="37">
        <v>15</v>
      </c>
      <c r="AR31" s="37">
        <v>25</v>
      </c>
      <c r="AS31" s="37">
        <v>35</v>
      </c>
      <c r="AT31" s="37">
        <v>50</v>
      </c>
      <c r="AU31" s="37">
        <v>75</v>
      </c>
      <c r="AV31" s="37">
        <v>110</v>
      </c>
      <c r="AX31" s="37"/>
      <c r="AY31" s="37"/>
      <c r="AZ31" s="37"/>
      <c r="BA31" s="37"/>
      <c r="BB31" s="37"/>
      <c r="BC31" s="37"/>
      <c r="BE31" s="67"/>
      <c r="BF31" s="67"/>
      <c r="BG31" s="67"/>
      <c r="BH31" s="67"/>
      <c r="BI31" s="67"/>
      <c r="BJ31" s="67"/>
      <c r="BL31" s="596">
        <v>2.375</v>
      </c>
      <c r="BM31" s="596">
        <v>2.625</v>
      </c>
      <c r="BN31" s="596">
        <v>3.375</v>
      </c>
      <c r="BO31" s="596">
        <v>4.125</v>
      </c>
      <c r="BP31" s="596">
        <v>5.25</v>
      </c>
      <c r="BQ31" s="596">
        <v>7</v>
      </c>
      <c r="BS31" s="229">
        <v>3</v>
      </c>
      <c r="BT31" s="229">
        <v>5</v>
      </c>
      <c r="BU31" s="229">
        <v>7</v>
      </c>
      <c r="BV31" s="229">
        <v>10</v>
      </c>
      <c r="BW31" s="229">
        <v>20</v>
      </c>
      <c r="BX31" s="229">
        <v>40</v>
      </c>
      <c r="BZ31" s="254">
        <v>2.0599365234375</v>
      </c>
      <c r="CA31" s="254">
        <v>3.08990478515625</v>
      </c>
      <c r="CB31" s="254">
        <v>4.634857177734375</v>
      </c>
      <c r="CC31" s="254">
        <v>6.9522857666015625</v>
      </c>
      <c r="CD31" s="254">
        <v>8.6903572082519531</v>
      </c>
      <c r="CE31" s="254">
        <v>10.862946510314941</v>
      </c>
      <c r="CG31" s="312">
        <v>2.4609375</v>
      </c>
      <c r="CH31" s="312">
        <v>3.28125</v>
      </c>
      <c r="CI31" s="312">
        <v>6.5625</v>
      </c>
      <c r="CJ31" s="312">
        <v>8.203125</v>
      </c>
      <c r="CK31" s="312">
        <v>14.765625</v>
      </c>
      <c r="CL31" s="312">
        <v>22.96875</v>
      </c>
      <c r="CN31" s="37">
        <v>0.5</v>
      </c>
      <c r="CO31" s="37">
        <v>1</v>
      </c>
      <c r="CP31" s="37">
        <v>2</v>
      </c>
      <c r="CQ31" s="37">
        <v>2</v>
      </c>
      <c r="CR31" s="37">
        <v>5</v>
      </c>
      <c r="CS31" s="37">
        <v>7</v>
      </c>
      <c r="CU31" s="353">
        <v>4</v>
      </c>
      <c r="CV31" s="353">
        <v>7</v>
      </c>
      <c r="CW31" s="353">
        <v>8</v>
      </c>
      <c r="CX31" s="353">
        <v>10</v>
      </c>
      <c r="CY31" s="353">
        <v>20</v>
      </c>
      <c r="CZ31" s="353">
        <v>25</v>
      </c>
      <c r="DB31" s="37"/>
      <c r="DC31" s="37"/>
      <c r="DD31" s="37"/>
      <c r="DE31" s="37"/>
      <c r="DF31" s="37"/>
      <c r="DG31" s="37"/>
      <c r="DI31" s="37">
        <v>5</v>
      </c>
      <c r="DJ31" s="37">
        <v>6</v>
      </c>
      <c r="DK31" s="37">
        <v>9</v>
      </c>
      <c r="DL31" s="37">
        <v>11</v>
      </c>
      <c r="DM31" s="37">
        <v>17</v>
      </c>
      <c r="DN31" s="37">
        <v>32</v>
      </c>
      <c r="DP31" s="37"/>
      <c r="DQ31" s="37"/>
      <c r="DR31" s="37"/>
      <c r="DS31" s="37"/>
      <c r="DT31" s="37"/>
      <c r="DU31" s="37"/>
      <c r="DW31" s="427">
        <v>4.5</v>
      </c>
      <c r="DX31" s="427">
        <v>7.5</v>
      </c>
      <c r="DY31" s="427">
        <v>12</v>
      </c>
      <c r="DZ31" s="427">
        <v>15</v>
      </c>
      <c r="EA31" s="427">
        <v>22.5</v>
      </c>
      <c r="EB31" s="427">
        <v>37.5</v>
      </c>
      <c r="ED31" s="37"/>
      <c r="EE31" s="37"/>
      <c r="EF31" s="37"/>
      <c r="EG31" s="37"/>
      <c r="EH31" s="37"/>
      <c r="EI31" s="37"/>
      <c r="EK31" s="37">
        <v>5</v>
      </c>
      <c r="EL31" s="37">
        <v>7</v>
      </c>
      <c r="EM31" s="37">
        <v>12</v>
      </c>
      <c r="EN31" s="37">
        <v>20</v>
      </c>
      <c r="EO31" s="37">
        <v>35</v>
      </c>
      <c r="EP31" s="37">
        <v>60</v>
      </c>
      <c r="ER31" s="518">
        <v>2</v>
      </c>
      <c r="ES31" s="518">
        <v>4</v>
      </c>
      <c r="ET31" s="518">
        <v>6</v>
      </c>
      <c r="EU31" s="518">
        <v>8</v>
      </c>
      <c r="EV31" s="518">
        <v>12</v>
      </c>
      <c r="EW31" s="518">
        <v>35</v>
      </c>
      <c r="EY31" s="37"/>
      <c r="EZ31" s="37"/>
      <c r="FA31" s="37"/>
      <c r="FB31" s="37"/>
      <c r="FC31" s="37"/>
      <c r="FD31" s="37"/>
      <c r="FF31" s="37"/>
      <c r="FG31" s="37"/>
      <c r="FH31" s="37"/>
      <c r="FI31" s="37"/>
      <c r="FJ31" s="37"/>
      <c r="FK31" s="37"/>
      <c r="FM31" s="37"/>
      <c r="FN31" s="37"/>
      <c r="FO31" s="37"/>
      <c r="FP31" s="37"/>
      <c r="FQ31" s="37"/>
      <c r="FR31" s="37"/>
    </row>
    <row r="32" spans="1:174" x14ac:dyDescent="0.3">
      <c r="A32" s="658"/>
      <c r="B32" s="3"/>
      <c r="C32" s="3"/>
      <c r="D32" s="3"/>
      <c r="E32" s="3">
        <v>1</v>
      </c>
      <c r="F32" s="3">
        <v>-1</v>
      </c>
      <c r="H32" s="35">
        <f t="shared" si="6"/>
        <v>3</v>
      </c>
      <c r="I32" s="35">
        <f t="shared" si="7"/>
        <v>4.5</v>
      </c>
      <c r="J32" s="35">
        <f t="shared" si="8"/>
        <v>6.5</v>
      </c>
      <c r="K32" s="35">
        <f t="shared" si="9"/>
        <v>9</v>
      </c>
      <c r="L32" s="35">
        <f t="shared" si="10"/>
        <v>14.5</v>
      </c>
      <c r="M32" s="35">
        <f t="shared" si="11"/>
        <v>32</v>
      </c>
      <c r="O32" s="597">
        <v>10</v>
      </c>
      <c r="P32" s="597">
        <v>25</v>
      </c>
      <c r="Q32" s="597">
        <v>50</v>
      </c>
      <c r="R32" s="597">
        <v>75</v>
      </c>
      <c r="S32" s="597">
        <v>200</v>
      </c>
      <c r="T32" s="597">
        <v>500</v>
      </c>
      <c r="V32" s="165">
        <v>1.25</v>
      </c>
      <c r="W32" s="165">
        <v>2</v>
      </c>
      <c r="X32" s="165">
        <v>3.75</v>
      </c>
      <c r="Y32" s="165"/>
      <c r="Z32" s="165">
        <v>10</v>
      </c>
      <c r="AA32" s="165"/>
      <c r="AC32" s="38"/>
      <c r="AD32" s="38"/>
      <c r="AE32" s="38"/>
      <c r="AF32" s="38"/>
      <c r="AG32" s="38"/>
      <c r="AH32" s="38"/>
      <c r="AJ32" s="38">
        <v>6</v>
      </c>
      <c r="AK32" s="38">
        <v>6</v>
      </c>
      <c r="AL32" s="38">
        <v>8</v>
      </c>
      <c r="AM32" s="38">
        <v>9</v>
      </c>
      <c r="AN32" s="38">
        <v>14</v>
      </c>
      <c r="AO32" s="38">
        <v>19</v>
      </c>
      <c r="AQ32" s="38">
        <v>20</v>
      </c>
      <c r="AR32" s="38">
        <v>30</v>
      </c>
      <c r="AS32" s="38">
        <v>40</v>
      </c>
      <c r="AT32" s="38">
        <v>55</v>
      </c>
      <c r="AU32" s="38">
        <v>65</v>
      </c>
      <c r="AV32" s="38">
        <v>95</v>
      </c>
      <c r="AX32" s="38"/>
      <c r="AY32" s="38"/>
      <c r="AZ32" s="38"/>
      <c r="BA32" s="38"/>
      <c r="BB32" s="38"/>
      <c r="BC32" s="38"/>
      <c r="BE32" s="68"/>
      <c r="BF32" s="68"/>
      <c r="BG32" s="68"/>
      <c r="BH32" s="68"/>
      <c r="BI32" s="68"/>
      <c r="BJ32" s="68"/>
      <c r="BL32" s="596">
        <v>2.375</v>
      </c>
      <c r="BM32" s="596">
        <v>2.625</v>
      </c>
      <c r="BN32" s="596">
        <v>3.375</v>
      </c>
      <c r="BO32" s="596">
        <v>4.125</v>
      </c>
      <c r="BP32" s="596">
        <v>5.25</v>
      </c>
      <c r="BQ32" s="596">
        <v>7</v>
      </c>
      <c r="BS32" s="230">
        <v>3</v>
      </c>
      <c r="BT32" s="230">
        <v>5</v>
      </c>
      <c r="BU32" s="230">
        <v>7</v>
      </c>
      <c r="BV32" s="230">
        <v>10</v>
      </c>
      <c r="BW32" s="230">
        <v>20</v>
      </c>
      <c r="BX32" s="230">
        <v>40</v>
      </c>
      <c r="BZ32" s="255">
        <v>2.0599365234375</v>
      </c>
      <c r="CA32" s="255">
        <v>3.08990478515625</v>
      </c>
      <c r="CB32" s="255">
        <v>4.634857177734375</v>
      </c>
      <c r="CC32" s="255">
        <v>6.9522857666015625</v>
      </c>
      <c r="CD32" s="255">
        <v>8.6903572082519531</v>
      </c>
      <c r="CE32" s="255">
        <v>10.862946510314941</v>
      </c>
      <c r="CG32" s="313">
        <v>2.4609375</v>
      </c>
      <c r="CH32" s="313">
        <v>3.28125</v>
      </c>
      <c r="CI32" s="313">
        <v>4.921875</v>
      </c>
      <c r="CJ32" s="313">
        <v>6.5625</v>
      </c>
      <c r="CK32" s="313">
        <v>13.125</v>
      </c>
      <c r="CL32" s="313">
        <v>21.328125</v>
      </c>
      <c r="CN32" s="38">
        <v>0.5</v>
      </c>
      <c r="CO32" s="38">
        <v>1</v>
      </c>
      <c r="CP32" s="38">
        <v>2</v>
      </c>
      <c r="CQ32" s="38">
        <v>2</v>
      </c>
      <c r="CR32" s="38">
        <v>5</v>
      </c>
      <c r="CS32" s="38">
        <v>7</v>
      </c>
      <c r="CU32" s="354">
        <v>3</v>
      </c>
      <c r="CV32" s="354">
        <v>4</v>
      </c>
      <c r="CW32" s="354">
        <v>5</v>
      </c>
      <c r="CX32" s="354">
        <v>8</v>
      </c>
      <c r="CY32" s="354">
        <v>15</v>
      </c>
      <c r="CZ32" s="354">
        <v>20</v>
      </c>
      <c r="DB32" s="38"/>
      <c r="DC32" s="38"/>
      <c r="DD32" s="38"/>
      <c r="DE32" s="38"/>
      <c r="DF32" s="38"/>
      <c r="DG32" s="38"/>
      <c r="DI32" s="38">
        <v>5</v>
      </c>
      <c r="DJ32" s="38">
        <v>6</v>
      </c>
      <c r="DK32" s="38">
        <v>9</v>
      </c>
      <c r="DL32" s="38">
        <v>11</v>
      </c>
      <c r="DM32" s="38">
        <v>17</v>
      </c>
      <c r="DN32" s="38">
        <v>32</v>
      </c>
      <c r="DP32" s="38"/>
      <c r="DQ32" s="38"/>
      <c r="DR32" s="38"/>
      <c r="DS32" s="38"/>
      <c r="DT32" s="38"/>
      <c r="DU32" s="38"/>
      <c r="DW32" s="428">
        <v>3.75</v>
      </c>
      <c r="DX32" s="428">
        <v>6.75</v>
      </c>
      <c r="DY32" s="428">
        <v>11.25</v>
      </c>
      <c r="DZ32" s="428">
        <v>13.5</v>
      </c>
      <c r="EA32" s="428">
        <v>21</v>
      </c>
      <c r="EB32" s="428">
        <v>34.5</v>
      </c>
      <c r="ED32" s="38"/>
      <c r="EE32" s="38"/>
      <c r="EF32" s="38"/>
      <c r="EG32" s="38"/>
      <c r="EH32" s="38"/>
      <c r="EI32" s="38"/>
      <c r="EK32" s="38">
        <v>5</v>
      </c>
      <c r="EL32" s="38">
        <v>7</v>
      </c>
      <c r="EM32" s="38">
        <v>12</v>
      </c>
      <c r="EN32" s="38">
        <v>20</v>
      </c>
      <c r="EO32" s="38">
        <v>35</v>
      </c>
      <c r="EP32" s="38">
        <v>60</v>
      </c>
      <c r="ER32" s="519">
        <v>2</v>
      </c>
      <c r="ES32" s="519">
        <v>4</v>
      </c>
      <c r="ET32" s="519">
        <v>6</v>
      </c>
      <c r="EU32" s="519">
        <v>8</v>
      </c>
      <c r="EV32" s="519">
        <v>12</v>
      </c>
      <c r="EW32" s="519">
        <v>40</v>
      </c>
      <c r="EY32" s="38"/>
      <c r="EZ32" s="38"/>
      <c r="FA32" s="38"/>
      <c r="FB32" s="38"/>
      <c r="FC32" s="38"/>
      <c r="FD32" s="38"/>
      <c r="FF32" s="38"/>
      <c r="FG32" s="38"/>
      <c r="FH32" s="38"/>
      <c r="FI32" s="38"/>
      <c r="FJ32" s="38"/>
      <c r="FK32" s="38"/>
      <c r="FM32" s="38"/>
      <c r="FN32" s="38"/>
      <c r="FO32" s="38"/>
      <c r="FP32" s="38"/>
      <c r="FQ32" s="38"/>
      <c r="FR32" s="38"/>
    </row>
    <row r="33" spans="1:174" x14ac:dyDescent="0.3">
      <c r="H33" s="32"/>
      <c r="I33" s="32"/>
      <c r="J33" s="32"/>
      <c r="K33" s="32"/>
      <c r="L33" s="32"/>
      <c r="M33" s="32"/>
      <c r="O33" s="36"/>
      <c r="P33" s="36"/>
      <c r="Q33" s="36"/>
      <c r="R33" s="36"/>
      <c r="S33" s="36"/>
      <c r="T33" s="36"/>
      <c r="V33" s="163"/>
      <c r="W33" s="163"/>
      <c r="X33" s="163"/>
      <c r="Y33" s="163"/>
      <c r="Z33" s="163"/>
      <c r="AA33" s="163"/>
      <c r="AC33" s="36"/>
      <c r="AD33" s="36"/>
      <c r="AE33" s="36"/>
      <c r="AF33" s="36"/>
      <c r="AG33" s="36"/>
      <c r="AH33" s="36"/>
      <c r="AJ33" s="36"/>
      <c r="AK33" s="36"/>
      <c r="AL33" s="36"/>
      <c r="AM33" s="36"/>
      <c r="AN33" s="36"/>
      <c r="AO33" s="36"/>
      <c r="AQ33" s="36"/>
      <c r="AR33" s="36"/>
      <c r="AS33" s="36"/>
      <c r="AT33" s="36"/>
      <c r="AU33" s="36"/>
      <c r="AV33" s="36"/>
      <c r="AX33" s="36"/>
      <c r="AY33" s="36"/>
      <c r="AZ33" s="36"/>
      <c r="BA33" s="36"/>
      <c r="BB33" s="36"/>
      <c r="BC33" s="36"/>
      <c r="BE33" s="49"/>
      <c r="BF33" s="49"/>
      <c r="BG33" s="49"/>
      <c r="BH33" s="49"/>
      <c r="BI33" s="49"/>
      <c r="BJ33" s="49"/>
      <c r="BL33" s="144"/>
      <c r="BM33" s="144"/>
      <c r="BN33" s="144"/>
      <c r="BO33" s="144"/>
      <c r="BP33" s="144"/>
      <c r="BQ33" s="144"/>
      <c r="BS33" s="228"/>
      <c r="BT33" s="228"/>
      <c r="BU33" s="228"/>
      <c r="BV33" s="228"/>
      <c r="BW33" s="228"/>
      <c r="BX33" s="228"/>
      <c r="BZ33" s="253"/>
      <c r="CA33" s="253"/>
      <c r="CB33" s="253"/>
      <c r="CC33" s="253"/>
      <c r="CD33" s="253"/>
      <c r="CE33" s="253"/>
      <c r="CG33" s="309"/>
      <c r="CH33" s="309"/>
      <c r="CI33" s="309"/>
      <c r="CJ33" s="309"/>
      <c r="CK33" s="309"/>
      <c r="CL33" s="309"/>
      <c r="CN33" s="36"/>
      <c r="CO33" s="36"/>
      <c r="CP33" s="36"/>
      <c r="CQ33" s="36"/>
      <c r="CR33" s="36"/>
      <c r="CS33" s="36"/>
      <c r="CU33" s="351"/>
      <c r="CV33" s="351"/>
      <c r="CW33" s="351"/>
      <c r="CX33" s="351"/>
      <c r="CY33" s="351"/>
      <c r="CZ33" s="351"/>
      <c r="DB33" s="36"/>
      <c r="DC33" s="36"/>
      <c r="DD33" s="36"/>
      <c r="DE33" s="36"/>
      <c r="DF33" s="36"/>
      <c r="DG33" s="36"/>
      <c r="DI33" s="36"/>
      <c r="DJ33" s="36"/>
      <c r="DK33" s="36"/>
      <c r="DL33" s="36"/>
      <c r="DM33" s="36"/>
      <c r="DN33" s="36"/>
      <c r="DP33" s="36"/>
      <c r="DQ33" s="36"/>
      <c r="DR33" s="36"/>
      <c r="DS33" s="36"/>
      <c r="DT33" s="36"/>
      <c r="DU33" s="36"/>
      <c r="DW33" s="425"/>
      <c r="DX33" s="425"/>
      <c r="DY33" s="425"/>
      <c r="DZ33" s="425"/>
      <c r="EA33" s="425"/>
      <c r="EB33" s="425"/>
      <c r="ED33" s="36"/>
      <c r="EE33" s="36"/>
      <c r="EF33" s="36"/>
      <c r="EG33" s="36"/>
      <c r="EH33" s="36"/>
      <c r="EI33" s="36"/>
      <c r="EK33" s="36"/>
      <c r="EL33" s="36"/>
      <c r="EM33" s="36"/>
      <c r="EN33" s="36"/>
      <c r="EO33" s="36"/>
      <c r="EP33" s="36"/>
      <c r="ER33" s="517"/>
      <c r="ES33" s="517"/>
      <c r="ET33" s="517"/>
      <c r="EU33" s="517"/>
      <c r="EV33" s="517"/>
      <c r="EW33" s="517"/>
      <c r="EY33" s="36"/>
      <c r="EZ33" s="36"/>
      <c r="FA33" s="36"/>
      <c r="FB33" s="36"/>
      <c r="FC33" s="36"/>
      <c r="FD33" s="36"/>
      <c r="FF33" s="36"/>
      <c r="FG33" s="36"/>
      <c r="FH33" s="36"/>
      <c r="FI33" s="36"/>
      <c r="FJ33" s="36"/>
      <c r="FK33" s="36"/>
      <c r="FM33" s="36"/>
      <c r="FN33" s="36"/>
      <c r="FO33" s="36"/>
      <c r="FP33" s="36"/>
      <c r="FQ33" s="36"/>
      <c r="FR33" s="36"/>
    </row>
    <row r="34" spans="1:174" x14ac:dyDescent="0.3">
      <c r="A34" s="659" t="s">
        <v>17</v>
      </c>
      <c r="B34" s="659"/>
      <c r="C34" s="659"/>
      <c r="D34" s="659"/>
      <c r="E34" s="659"/>
      <c r="F34" s="659"/>
      <c r="H34" s="655" t="s">
        <v>28</v>
      </c>
      <c r="I34" s="655"/>
      <c r="J34" s="655"/>
      <c r="K34" s="655"/>
      <c r="L34" s="655"/>
      <c r="M34" s="655"/>
      <c r="O34" s="655" t="s">
        <v>28</v>
      </c>
      <c r="P34" s="655"/>
      <c r="Q34" s="655"/>
      <c r="R34" s="655"/>
      <c r="S34" s="655"/>
      <c r="T34" s="655"/>
      <c r="V34" s="655" t="s">
        <v>28</v>
      </c>
      <c r="W34" s="655"/>
      <c r="X34" s="655"/>
      <c r="Y34" s="655"/>
      <c r="Z34" s="655"/>
      <c r="AA34" s="655"/>
      <c r="AC34" s="655"/>
      <c r="AD34" s="655"/>
      <c r="AE34" s="655"/>
      <c r="AF34" s="655"/>
      <c r="AG34" s="655"/>
      <c r="AH34" s="655"/>
      <c r="AJ34" s="655" t="s">
        <v>28</v>
      </c>
      <c r="AK34" s="655"/>
      <c r="AL34" s="655"/>
      <c r="AM34" s="655"/>
      <c r="AN34" s="655"/>
      <c r="AO34" s="655"/>
      <c r="AQ34" s="655" t="s">
        <v>28</v>
      </c>
      <c r="AR34" s="655"/>
      <c r="AS34" s="655"/>
      <c r="AT34" s="655"/>
      <c r="AU34" s="655"/>
      <c r="AV34" s="655"/>
      <c r="AX34" s="655"/>
      <c r="AY34" s="655"/>
      <c r="AZ34" s="655"/>
      <c r="BA34" s="655"/>
      <c r="BB34" s="655"/>
      <c r="BC34" s="655"/>
      <c r="BE34" s="662"/>
      <c r="BF34" s="662"/>
      <c r="BG34" s="662"/>
      <c r="BH34" s="662"/>
      <c r="BI34" s="662"/>
      <c r="BJ34" s="662"/>
      <c r="BL34" s="655" t="s">
        <v>28</v>
      </c>
      <c r="BM34" s="655"/>
      <c r="BN34" s="655"/>
      <c r="BO34" s="655"/>
      <c r="BP34" s="655"/>
      <c r="BQ34" s="655"/>
      <c r="BS34" s="655" t="s">
        <v>28</v>
      </c>
      <c r="BT34" s="655"/>
      <c r="BU34" s="655"/>
      <c r="BV34" s="655"/>
      <c r="BW34" s="655"/>
      <c r="BX34" s="655"/>
      <c r="BZ34" s="655" t="s">
        <v>28</v>
      </c>
      <c r="CA34" s="655"/>
      <c r="CB34" s="655"/>
      <c r="CC34" s="655"/>
      <c r="CD34" s="655"/>
      <c r="CE34" s="655"/>
      <c r="CG34" s="655" t="s">
        <v>28</v>
      </c>
      <c r="CH34" s="655"/>
      <c r="CI34" s="655"/>
      <c r="CJ34" s="655"/>
      <c r="CK34" s="655"/>
      <c r="CL34" s="655"/>
      <c r="CN34" s="655" t="s">
        <v>28</v>
      </c>
      <c r="CO34" s="655"/>
      <c r="CP34" s="655"/>
      <c r="CQ34" s="655"/>
      <c r="CR34" s="655"/>
      <c r="CS34" s="655"/>
      <c r="CU34" s="655" t="s">
        <v>28</v>
      </c>
      <c r="CV34" s="655"/>
      <c r="CW34" s="655"/>
      <c r="CX34" s="655"/>
      <c r="CY34" s="655"/>
      <c r="CZ34" s="655"/>
      <c r="DB34" s="655" t="s">
        <v>28</v>
      </c>
      <c r="DC34" s="655"/>
      <c r="DD34" s="655"/>
      <c r="DE34" s="655"/>
      <c r="DF34" s="655"/>
      <c r="DG34" s="655"/>
      <c r="DI34" s="655" t="s">
        <v>28</v>
      </c>
      <c r="DJ34" s="655"/>
      <c r="DK34" s="655"/>
      <c r="DL34" s="655"/>
      <c r="DM34" s="655"/>
      <c r="DN34" s="655"/>
      <c r="DP34" s="655"/>
      <c r="DQ34" s="655"/>
      <c r="DR34" s="655"/>
      <c r="DS34" s="655"/>
      <c r="DT34" s="655"/>
      <c r="DU34" s="655"/>
      <c r="DW34" s="655" t="s">
        <v>28</v>
      </c>
      <c r="DX34" s="655"/>
      <c r="DY34" s="655"/>
      <c r="DZ34" s="655"/>
      <c r="EA34" s="655"/>
      <c r="EB34" s="655"/>
      <c r="ED34" s="655"/>
      <c r="EE34" s="655"/>
      <c r="EF34" s="655"/>
      <c r="EG34" s="655"/>
      <c r="EH34" s="655"/>
      <c r="EI34" s="655"/>
      <c r="EK34" s="663" t="s">
        <v>28</v>
      </c>
      <c r="EL34" s="664"/>
      <c r="EM34" s="664"/>
      <c r="EN34" s="664"/>
      <c r="EO34" s="664"/>
      <c r="EP34" s="665"/>
      <c r="ER34" s="655" t="s">
        <v>28</v>
      </c>
      <c r="ES34" s="655"/>
      <c r="ET34" s="655"/>
      <c r="EU34" s="655"/>
      <c r="EV34" s="655"/>
      <c r="EW34" s="655"/>
      <c r="EY34" s="655"/>
      <c r="EZ34" s="655"/>
      <c r="FA34" s="655"/>
      <c r="FB34" s="655"/>
      <c r="FC34" s="655"/>
      <c r="FD34" s="655"/>
      <c r="FF34" s="655"/>
      <c r="FG34" s="655"/>
      <c r="FH34" s="655"/>
      <c r="FI34" s="655"/>
      <c r="FJ34" s="655"/>
      <c r="FK34" s="655"/>
      <c r="FM34" s="655"/>
      <c r="FN34" s="655"/>
      <c r="FO34" s="655"/>
      <c r="FP34" s="655"/>
      <c r="FQ34" s="655"/>
      <c r="FR34" s="655"/>
    </row>
    <row r="35" spans="1:174" x14ac:dyDescent="0.3">
      <c r="A35" s="10"/>
      <c r="B35" s="6" t="s">
        <v>27</v>
      </c>
      <c r="C35" s="6" t="s">
        <v>3</v>
      </c>
      <c r="D35" s="6" t="s">
        <v>4</v>
      </c>
      <c r="E35" s="6" t="s">
        <v>5</v>
      </c>
      <c r="F35" s="6" t="s">
        <v>6</v>
      </c>
      <c r="H35" s="33" t="s">
        <v>26</v>
      </c>
      <c r="I35" s="33" t="s">
        <v>12</v>
      </c>
      <c r="J35" s="33" t="s">
        <v>13</v>
      </c>
      <c r="K35" s="33" t="s">
        <v>14</v>
      </c>
      <c r="L35" s="33" t="s">
        <v>15</v>
      </c>
      <c r="M35" s="33" t="s">
        <v>16</v>
      </c>
      <c r="O35" s="33" t="s">
        <v>26</v>
      </c>
      <c r="P35" s="33" t="s">
        <v>12</v>
      </c>
      <c r="Q35" s="33" t="s">
        <v>13</v>
      </c>
      <c r="R35" s="33" t="s">
        <v>14</v>
      </c>
      <c r="S35" s="33" t="s">
        <v>15</v>
      </c>
      <c r="T35" s="33" t="s">
        <v>16</v>
      </c>
      <c r="V35" s="162" t="s">
        <v>26</v>
      </c>
      <c r="W35" s="162" t="s">
        <v>12</v>
      </c>
      <c r="X35" s="162" t="s">
        <v>13</v>
      </c>
      <c r="Y35" s="162" t="s">
        <v>14</v>
      </c>
      <c r="Z35" s="162" t="s">
        <v>15</v>
      </c>
      <c r="AA35" s="162" t="s">
        <v>16</v>
      </c>
      <c r="AC35" s="33"/>
      <c r="AD35" s="33"/>
      <c r="AE35" s="33"/>
      <c r="AF35" s="33"/>
      <c r="AG35" s="33"/>
      <c r="AH35" s="33"/>
      <c r="AJ35" s="33" t="s">
        <v>26</v>
      </c>
      <c r="AK35" s="33" t="s">
        <v>12</v>
      </c>
      <c r="AL35" s="33" t="s">
        <v>13</v>
      </c>
      <c r="AM35" s="33" t="s">
        <v>14</v>
      </c>
      <c r="AN35" s="33" t="s">
        <v>15</v>
      </c>
      <c r="AO35" s="33" t="s">
        <v>16</v>
      </c>
      <c r="AQ35" s="33" t="s">
        <v>26</v>
      </c>
      <c r="AR35" s="33" t="s">
        <v>12</v>
      </c>
      <c r="AS35" s="33" t="s">
        <v>13</v>
      </c>
      <c r="AT35" s="33" t="s">
        <v>14</v>
      </c>
      <c r="AU35" s="33" t="s">
        <v>15</v>
      </c>
      <c r="AV35" s="33" t="s">
        <v>16</v>
      </c>
      <c r="AX35" s="33"/>
      <c r="AY35" s="33"/>
      <c r="AZ35" s="33"/>
      <c r="BA35" s="33"/>
      <c r="BB35" s="33"/>
      <c r="BC35" s="33"/>
      <c r="BE35" s="60"/>
      <c r="BF35" s="60"/>
      <c r="BG35" s="60"/>
      <c r="BH35" s="60"/>
      <c r="BI35" s="60"/>
      <c r="BJ35" s="60"/>
      <c r="BL35" s="143" t="s">
        <v>26</v>
      </c>
      <c r="BM35" s="143" t="s">
        <v>12</v>
      </c>
      <c r="BN35" s="143" t="s">
        <v>13</v>
      </c>
      <c r="BO35" s="143" t="s">
        <v>14</v>
      </c>
      <c r="BP35" s="143" t="s">
        <v>15</v>
      </c>
      <c r="BQ35" s="143" t="s">
        <v>16</v>
      </c>
      <c r="BS35" s="227" t="s">
        <v>26</v>
      </c>
      <c r="BT35" s="227" t="s">
        <v>12</v>
      </c>
      <c r="BU35" s="227" t="s">
        <v>13</v>
      </c>
      <c r="BV35" s="227" t="s">
        <v>14</v>
      </c>
      <c r="BW35" s="227" t="s">
        <v>15</v>
      </c>
      <c r="BX35" s="227" t="s">
        <v>16</v>
      </c>
      <c r="BZ35" s="252" t="s">
        <v>26</v>
      </c>
      <c r="CA35" s="252" t="s">
        <v>12</v>
      </c>
      <c r="CB35" s="252" t="s">
        <v>13</v>
      </c>
      <c r="CC35" s="252" t="s">
        <v>14</v>
      </c>
      <c r="CD35" s="252" t="s">
        <v>15</v>
      </c>
      <c r="CE35" s="252" t="s">
        <v>16</v>
      </c>
      <c r="CG35" s="308" t="s">
        <v>26</v>
      </c>
      <c r="CH35" s="308" t="s">
        <v>12</v>
      </c>
      <c r="CI35" s="308" t="s">
        <v>13</v>
      </c>
      <c r="CJ35" s="308" t="s">
        <v>14</v>
      </c>
      <c r="CK35" s="308" t="s">
        <v>15</v>
      </c>
      <c r="CL35" s="308" t="s">
        <v>16</v>
      </c>
      <c r="CN35" s="33" t="s">
        <v>26</v>
      </c>
      <c r="CO35" s="33" t="s">
        <v>12</v>
      </c>
      <c r="CP35" s="33" t="s">
        <v>13</v>
      </c>
      <c r="CQ35" s="33" t="s">
        <v>14</v>
      </c>
      <c r="CR35" s="33" t="s">
        <v>15</v>
      </c>
      <c r="CS35" s="33" t="s">
        <v>16</v>
      </c>
      <c r="CU35" s="352" t="s">
        <v>26</v>
      </c>
      <c r="CV35" s="352" t="s">
        <v>12</v>
      </c>
      <c r="CW35" s="352" t="s">
        <v>13</v>
      </c>
      <c r="CX35" s="352" t="s">
        <v>14</v>
      </c>
      <c r="CY35" s="352" t="s">
        <v>15</v>
      </c>
      <c r="CZ35" s="352" t="s">
        <v>16</v>
      </c>
      <c r="DB35" s="33" t="s">
        <v>26</v>
      </c>
      <c r="DC35" s="33" t="s">
        <v>12</v>
      </c>
      <c r="DD35" s="33" t="s">
        <v>13</v>
      </c>
      <c r="DE35" s="33" t="s">
        <v>14</v>
      </c>
      <c r="DF35" s="33" t="s">
        <v>15</v>
      </c>
      <c r="DG35" s="33" t="s">
        <v>16</v>
      </c>
      <c r="DI35" s="33" t="s">
        <v>26</v>
      </c>
      <c r="DJ35" s="33" t="s">
        <v>12</v>
      </c>
      <c r="DK35" s="33" t="s">
        <v>13</v>
      </c>
      <c r="DL35" s="33" t="s">
        <v>14</v>
      </c>
      <c r="DM35" s="33" t="s">
        <v>15</v>
      </c>
      <c r="DN35" s="33" t="s">
        <v>16</v>
      </c>
      <c r="DP35" s="33"/>
      <c r="DQ35" s="33"/>
      <c r="DR35" s="33"/>
      <c r="DS35" s="33"/>
      <c r="DT35" s="33"/>
      <c r="DU35" s="33"/>
      <c r="DW35" s="429" t="s">
        <v>26</v>
      </c>
      <c r="DX35" s="429" t="s">
        <v>12</v>
      </c>
      <c r="DY35" s="429" t="s">
        <v>13</v>
      </c>
      <c r="DZ35" s="429" t="s">
        <v>14</v>
      </c>
      <c r="EA35" s="429" t="s">
        <v>15</v>
      </c>
      <c r="EB35" s="429" t="s">
        <v>16</v>
      </c>
      <c r="ED35" s="33"/>
      <c r="EE35" s="33"/>
      <c r="EF35" s="33"/>
      <c r="EG35" s="33"/>
      <c r="EH35" s="33"/>
      <c r="EI35" s="33"/>
      <c r="EK35" s="33" t="s">
        <v>26</v>
      </c>
      <c r="EL35" s="33" t="s">
        <v>12</v>
      </c>
      <c r="EM35" s="33" t="s">
        <v>13</v>
      </c>
      <c r="EN35" s="33" t="s">
        <v>14</v>
      </c>
      <c r="EO35" s="33" t="s">
        <v>15</v>
      </c>
      <c r="EP35" s="33" t="s">
        <v>16</v>
      </c>
      <c r="ER35" s="516" t="s">
        <v>26</v>
      </c>
      <c r="ES35" s="516" t="s">
        <v>12</v>
      </c>
      <c r="ET35" s="516" t="s">
        <v>13</v>
      </c>
      <c r="EU35" s="516" t="s">
        <v>14</v>
      </c>
      <c r="EV35" s="516" t="s">
        <v>15</v>
      </c>
      <c r="EW35" s="516" t="s">
        <v>16</v>
      </c>
      <c r="EY35" s="33"/>
      <c r="EZ35" s="33"/>
      <c r="FA35" s="33"/>
      <c r="FB35" s="33"/>
      <c r="FC35" s="33"/>
      <c r="FD35" s="33"/>
      <c r="FF35" s="33"/>
      <c r="FG35" s="33"/>
      <c r="FH35" s="33"/>
      <c r="FI35" s="33"/>
      <c r="FJ35" s="33"/>
      <c r="FK35" s="33"/>
      <c r="FM35" s="33"/>
      <c r="FN35" s="33"/>
      <c r="FO35" s="33"/>
      <c r="FP35" s="33"/>
      <c r="FQ35" s="33"/>
      <c r="FR35" s="33"/>
    </row>
    <row r="36" spans="1:174" ht="15" customHeight="1" x14ac:dyDescent="0.3">
      <c r="A36" s="656" t="s">
        <v>21</v>
      </c>
      <c r="B36" s="2">
        <v>0.5</v>
      </c>
      <c r="C36" s="2">
        <v>-1</v>
      </c>
      <c r="D36" s="2">
        <v>0.5</v>
      </c>
      <c r="E36" s="2"/>
      <c r="F36" s="2"/>
      <c r="H36" s="34">
        <f t="shared" ref="H36:H45" si="12">MEDIAN(O36,V36,AC36,AJ36,AQ36,AX36,BE36,BL36,BS36,BZ36,CG36,CN36,CU36,DB36,DI36,DP36,DW36,ED36,EK36,ER36,EY36,FF36,FM36)</f>
        <v>1.8603515625</v>
      </c>
      <c r="I36" s="34">
        <f t="shared" ref="I36:I45" si="13">MEDIAN(P36,W36,AD36,AK36,AR36,AY36,BF36,BM36,BT36,CA36,CH36,CO36,CV36,DC36,DJ36,DQ36,DX36,EE36,EL36,ES36,EZ36,FG36,FN36)</f>
        <v>2.40625</v>
      </c>
      <c r="J36" s="34">
        <f t="shared" ref="J36:J45" si="14">MEDIAN(Q36,X36,AE36,AL36,AS36,AZ36,BG36,BN36,BU36,CB36,CI36,CP36,CW36,DD36,DK36,DR36,DY36,EF36,EM36,ET36,FA36,FH36,FO36)</f>
        <v>3.75</v>
      </c>
      <c r="K36" s="34">
        <f t="shared" ref="K36:K45" si="15">MEDIAN(R36,Y36,AF36,AM36,AT36,BA36,BH36,BO36,BV36,CC36,CJ36,CQ36,CX36,DE36,DL36,DS36,DZ36,EG36,EN36,EU36,FB36,FI36,FP36)</f>
        <v>5.5</v>
      </c>
      <c r="L36" s="34">
        <f t="shared" ref="L36:L45" si="16">MEDIAN(S36,Z36,AG36,AN36,AU36,BB36,BI36,BP36,BW36,CD36,CK36,CR36,CY36,DF36,DM36,DT36,EA36,EH36,EO36,EV36,FC36,FJ36,FQ36)</f>
        <v>7.455078125</v>
      </c>
      <c r="M36" s="34">
        <f t="shared" ref="M36:M45" si="17">MEDIAN(T36,AA36,AH36,AO36,AV36,BC36,BJ36,BQ36,BX36,CE36,CL36,CS36,CZ36,DG36,DN36,DU36,EB36,EI36,EP36,EW36,FD36,FK36,FR36)</f>
        <v>10</v>
      </c>
      <c r="O36" s="597">
        <v>2</v>
      </c>
      <c r="P36" s="597">
        <v>5</v>
      </c>
      <c r="Q36" s="597">
        <v>10</v>
      </c>
      <c r="R36" s="597">
        <v>15</v>
      </c>
      <c r="S36" s="597">
        <v>40</v>
      </c>
      <c r="T36" s="597">
        <v>100</v>
      </c>
      <c r="V36" s="164">
        <v>0.5</v>
      </c>
      <c r="W36" s="164">
        <v>1.25</v>
      </c>
      <c r="X36" s="164">
        <v>2</v>
      </c>
      <c r="Y36" s="164">
        <v>3.5</v>
      </c>
      <c r="Z36" s="164">
        <v>10</v>
      </c>
      <c r="AA36" s="164"/>
      <c r="AC36" s="37"/>
      <c r="AD36" s="37"/>
      <c r="AE36" s="37"/>
      <c r="AF36" s="37"/>
      <c r="AG36" s="37"/>
      <c r="AH36" s="37"/>
      <c r="AJ36" s="37">
        <v>1</v>
      </c>
      <c r="AK36" s="37">
        <v>1</v>
      </c>
      <c r="AL36" s="37">
        <v>1</v>
      </c>
      <c r="AM36" s="37">
        <v>2</v>
      </c>
      <c r="AN36" s="37">
        <v>3</v>
      </c>
      <c r="AO36" s="37">
        <v>4</v>
      </c>
      <c r="AQ36" s="37">
        <v>4</v>
      </c>
      <c r="AR36" s="37">
        <v>6</v>
      </c>
      <c r="AS36" s="37">
        <v>10</v>
      </c>
      <c r="AT36" s="37">
        <v>14</v>
      </c>
      <c r="AU36" s="37">
        <v>20</v>
      </c>
      <c r="AV36" s="37">
        <v>28</v>
      </c>
      <c r="AX36" s="37"/>
      <c r="AY36" s="37"/>
      <c r="AZ36" s="37"/>
      <c r="BA36" s="37"/>
      <c r="BB36" s="37"/>
      <c r="BC36" s="37"/>
      <c r="BE36" s="67"/>
      <c r="BF36" s="67"/>
      <c r="BG36" s="67"/>
      <c r="BH36" s="67"/>
      <c r="BI36" s="67"/>
      <c r="BJ36" s="67"/>
      <c r="BL36" s="596">
        <v>0.8125</v>
      </c>
      <c r="BM36" s="596">
        <v>0.9375</v>
      </c>
      <c r="BN36" s="596">
        <v>1.1875</v>
      </c>
      <c r="BO36" s="596">
        <v>1.4375</v>
      </c>
      <c r="BP36" s="596">
        <v>1.75</v>
      </c>
      <c r="BQ36" s="596">
        <v>2.375</v>
      </c>
      <c r="BS36" s="229">
        <v>1</v>
      </c>
      <c r="BT36" s="229">
        <v>2</v>
      </c>
      <c r="BU36" s="229">
        <v>3</v>
      </c>
      <c r="BV36" s="229">
        <v>10</v>
      </c>
      <c r="BW36" s="229">
        <v>15</v>
      </c>
      <c r="BX36" s="229">
        <v>25</v>
      </c>
      <c r="BZ36" s="254">
        <v>1.875</v>
      </c>
      <c r="CA36" s="254">
        <v>2.8125</v>
      </c>
      <c r="CB36" s="254">
        <v>4.21875</v>
      </c>
      <c r="CC36" s="254">
        <v>6.328125</v>
      </c>
      <c r="CD36" s="254">
        <v>7.91015625</v>
      </c>
      <c r="CE36" s="254">
        <v>9.8876953125</v>
      </c>
      <c r="CG36" s="312">
        <v>1.845703125</v>
      </c>
      <c r="CH36" s="312">
        <v>1.845703125</v>
      </c>
      <c r="CI36" s="312">
        <v>2.4609375</v>
      </c>
      <c r="CJ36" s="312">
        <v>4.1015625</v>
      </c>
      <c r="CK36" s="312">
        <v>5.7421875</v>
      </c>
      <c r="CL36" s="312">
        <v>9.84375</v>
      </c>
      <c r="CN36" s="37">
        <v>0.2</v>
      </c>
      <c r="CO36" s="37">
        <v>0.4</v>
      </c>
      <c r="CP36" s="37">
        <v>1</v>
      </c>
      <c r="CQ36" s="37">
        <v>2</v>
      </c>
      <c r="CR36" s="37">
        <v>3</v>
      </c>
      <c r="CS36" s="37">
        <v>5</v>
      </c>
      <c r="CU36" s="353">
        <v>3</v>
      </c>
      <c r="CV36" s="353">
        <v>3</v>
      </c>
      <c r="CW36" s="353">
        <v>4</v>
      </c>
      <c r="CX36" s="353">
        <v>5</v>
      </c>
      <c r="CY36" s="353">
        <v>7</v>
      </c>
      <c r="CZ36" s="353">
        <v>10</v>
      </c>
      <c r="DB36" s="37"/>
      <c r="DC36" s="37"/>
      <c r="DD36" s="37"/>
      <c r="DE36" s="37"/>
      <c r="DF36" s="37"/>
      <c r="DG36" s="37"/>
      <c r="DI36" s="37">
        <v>2</v>
      </c>
      <c r="DJ36" s="37">
        <v>3</v>
      </c>
      <c r="DK36" s="37">
        <v>4</v>
      </c>
      <c r="DL36" s="37">
        <v>6</v>
      </c>
      <c r="DM36" s="37">
        <v>7</v>
      </c>
      <c r="DN36" s="37">
        <v>8</v>
      </c>
      <c r="DP36" s="37"/>
      <c r="DQ36" s="37"/>
      <c r="DR36" s="37"/>
      <c r="DS36" s="37"/>
      <c r="DT36" s="37"/>
      <c r="DU36" s="37"/>
      <c r="DW36" s="427">
        <v>3</v>
      </c>
      <c r="DX36" s="427">
        <v>5.25</v>
      </c>
      <c r="DY36" s="427">
        <v>7.5</v>
      </c>
      <c r="DZ36" s="427">
        <v>11.25</v>
      </c>
      <c r="EA36" s="427">
        <v>18.75</v>
      </c>
      <c r="EB36" s="427">
        <v>26.25</v>
      </c>
      <c r="ED36" s="37"/>
      <c r="EE36" s="37"/>
      <c r="EF36" s="37"/>
      <c r="EG36" s="37"/>
      <c r="EH36" s="37"/>
      <c r="EI36" s="37"/>
      <c r="EK36" s="37">
        <v>1.25</v>
      </c>
      <c r="EL36" s="37">
        <v>2</v>
      </c>
      <c r="EM36" s="37">
        <v>3.5</v>
      </c>
      <c r="EN36" s="37">
        <v>5</v>
      </c>
      <c r="EO36" s="37">
        <v>7</v>
      </c>
      <c r="EP36" s="37">
        <v>10</v>
      </c>
      <c r="ER36" s="518">
        <v>2</v>
      </c>
      <c r="ES36" s="518">
        <v>4</v>
      </c>
      <c r="ET36" s="518">
        <v>6</v>
      </c>
      <c r="EU36" s="518">
        <v>8</v>
      </c>
      <c r="EV36" s="518">
        <v>12</v>
      </c>
      <c r="EW36" s="518">
        <v>15</v>
      </c>
      <c r="EY36" s="37"/>
      <c r="EZ36" s="37"/>
      <c r="FA36" s="37"/>
      <c r="FB36" s="37"/>
      <c r="FC36" s="37"/>
      <c r="FD36" s="37"/>
      <c r="FF36" s="37"/>
      <c r="FG36" s="37"/>
      <c r="FH36" s="37"/>
      <c r="FI36" s="37"/>
      <c r="FJ36" s="37"/>
      <c r="FK36" s="37"/>
      <c r="FM36" s="37"/>
      <c r="FN36" s="37"/>
      <c r="FO36" s="37"/>
      <c r="FP36" s="37"/>
      <c r="FQ36" s="37"/>
      <c r="FR36" s="37"/>
    </row>
    <row r="37" spans="1:174" ht="15" customHeight="1" x14ac:dyDescent="0.3">
      <c r="A37" s="657"/>
      <c r="B37" s="3">
        <v>0.5</v>
      </c>
      <c r="C37" s="3">
        <v>-1</v>
      </c>
      <c r="D37" s="3"/>
      <c r="E37" s="3">
        <v>0.5</v>
      </c>
      <c r="F37" s="3"/>
      <c r="H37" s="35">
        <f t="shared" si="12"/>
        <v>2</v>
      </c>
      <c r="I37" s="35">
        <f t="shared" si="13"/>
        <v>3.0380859375</v>
      </c>
      <c r="J37" s="35">
        <f t="shared" si="14"/>
        <v>5</v>
      </c>
      <c r="K37" s="35">
        <f t="shared" si="15"/>
        <v>7</v>
      </c>
      <c r="L37" s="35">
        <f t="shared" si="16"/>
        <v>9.44384765625</v>
      </c>
      <c r="M37" s="35">
        <f t="shared" si="17"/>
        <v>12.359619140625</v>
      </c>
      <c r="O37" s="597">
        <v>2</v>
      </c>
      <c r="P37" s="597">
        <v>5</v>
      </c>
      <c r="Q37" s="597">
        <v>10</v>
      </c>
      <c r="R37" s="597">
        <v>15</v>
      </c>
      <c r="S37" s="597">
        <v>40</v>
      </c>
      <c r="T37" s="597">
        <v>100</v>
      </c>
      <c r="V37" s="165">
        <v>1</v>
      </c>
      <c r="W37" s="165">
        <v>2</v>
      </c>
      <c r="X37" s="165">
        <v>3</v>
      </c>
      <c r="Y37" s="165">
        <v>5</v>
      </c>
      <c r="Z37" s="165">
        <v>10</v>
      </c>
      <c r="AA37" s="165"/>
      <c r="AC37" s="38"/>
      <c r="AD37" s="38"/>
      <c r="AE37" s="38"/>
      <c r="AF37" s="38"/>
      <c r="AG37" s="38"/>
      <c r="AH37" s="38"/>
      <c r="AJ37" s="38">
        <v>2</v>
      </c>
      <c r="AK37" s="38">
        <v>2</v>
      </c>
      <c r="AL37" s="38">
        <v>3</v>
      </c>
      <c r="AM37" s="38">
        <v>3</v>
      </c>
      <c r="AN37" s="38">
        <v>4</v>
      </c>
      <c r="AO37" s="38">
        <v>6</v>
      </c>
      <c r="AQ37" s="38">
        <v>4</v>
      </c>
      <c r="AR37" s="38">
        <v>8</v>
      </c>
      <c r="AS37" s="38">
        <v>10</v>
      </c>
      <c r="AT37" s="38">
        <v>16</v>
      </c>
      <c r="AU37" s="38">
        <v>20</v>
      </c>
      <c r="AV37" s="38">
        <v>30</v>
      </c>
      <c r="AX37" s="38"/>
      <c r="AY37" s="38"/>
      <c r="AZ37" s="38"/>
      <c r="BA37" s="38"/>
      <c r="BB37" s="38"/>
      <c r="BC37" s="38"/>
      <c r="BE37" s="68"/>
      <c r="BF37" s="68"/>
      <c r="BG37" s="68"/>
      <c r="BH37" s="68"/>
      <c r="BI37" s="68"/>
      <c r="BJ37" s="68"/>
      <c r="BL37" s="596">
        <v>1.0833333333333333</v>
      </c>
      <c r="BM37" s="596">
        <v>1.25</v>
      </c>
      <c r="BN37" s="596">
        <v>1.5833333333333333</v>
      </c>
      <c r="BO37" s="596">
        <v>1.9166666666666667</v>
      </c>
      <c r="BP37" s="596">
        <v>2.3333333333333335</v>
      </c>
      <c r="BQ37" s="596">
        <v>3.1666666666666665</v>
      </c>
      <c r="BS37" s="230">
        <v>3</v>
      </c>
      <c r="BT37" s="230">
        <v>4</v>
      </c>
      <c r="BU37" s="230">
        <v>5</v>
      </c>
      <c r="BV37" s="230">
        <v>10</v>
      </c>
      <c r="BW37" s="230">
        <v>15</v>
      </c>
      <c r="BX37" s="230">
        <v>25</v>
      </c>
      <c r="BZ37" s="255">
        <v>2.34375</v>
      </c>
      <c r="CA37" s="255">
        <v>3.515625</v>
      </c>
      <c r="CB37" s="255">
        <v>5.2734375</v>
      </c>
      <c r="CC37" s="255">
        <v>7.91015625</v>
      </c>
      <c r="CD37" s="255">
        <v>9.8876953125</v>
      </c>
      <c r="CE37" s="255">
        <v>12.359619140625</v>
      </c>
      <c r="CG37" s="313">
        <v>3.076171875</v>
      </c>
      <c r="CH37" s="313">
        <v>3.076171875</v>
      </c>
      <c r="CI37" s="313">
        <v>4.1015625</v>
      </c>
      <c r="CJ37" s="313">
        <v>6.15234375</v>
      </c>
      <c r="CK37" s="313">
        <v>8.203125</v>
      </c>
      <c r="CL37" s="313">
        <v>14.765625</v>
      </c>
      <c r="CN37" s="38">
        <v>0.2</v>
      </c>
      <c r="CO37" s="38">
        <v>0.4</v>
      </c>
      <c r="CP37" s="38">
        <v>1</v>
      </c>
      <c r="CQ37" s="38">
        <v>2</v>
      </c>
      <c r="CR37" s="38">
        <v>3</v>
      </c>
      <c r="CS37" s="38">
        <v>5</v>
      </c>
      <c r="CU37" s="354">
        <v>3</v>
      </c>
      <c r="CV37" s="354">
        <v>3</v>
      </c>
      <c r="CW37" s="354">
        <v>5</v>
      </c>
      <c r="CX37" s="354">
        <v>7</v>
      </c>
      <c r="CY37" s="354">
        <v>8</v>
      </c>
      <c r="CZ37" s="354">
        <v>10</v>
      </c>
      <c r="DB37" s="38"/>
      <c r="DC37" s="38"/>
      <c r="DD37" s="38"/>
      <c r="DE37" s="38"/>
      <c r="DF37" s="38"/>
      <c r="DG37" s="38"/>
      <c r="DI37" s="38">
        <v>2</v>
      </c>
      <c r="DJ37" s="38">
        <v>2</v>
      </c>
      <c r="DK37" s="38">
        <v>3</v>
      </c>
      <c r="DL37" s="38">
        <v>3</v>
      </c>
      <c r="DM37" s="38">
        <v>5</v>
      </c>
      <c r="DN37" s="38">
        <v>10</v>
      </c>
      <c r="DP37" s="38"/>
      <c r="DQ37" s="38"/>
      <c r="DR37" s="38"/>
      <c r="DS37" s="38"/>
      <c r="DT37" s="38"/>
      <c r="DU37" s="38"/>
      <c r="DW37" s="428">
        <v>2.25</v>
      </c>
      <c r="DX37" s="428">
        <v>3.75</v>
      </c>
      <c r="DY37" s="428">
        <v>6</v>
      </c>
      <c r="DZ37" s="428">
        <v>7.5</v>
      </c>
      <c r="EA37" s="428">
        <v>11.25</v>
      </c>
      <c r="EB37" s="428">
        <v>18.75</v>
      </c>
      <c r="ED37" s="38"/>
      <c r="EE37" s="38"/>
      <c r="EF37" s="38"/>
      <c r="EG37" s="38"/>
      <c r="EH37" s="38"/>
      <c r="EI37" s="38"/>
      <c r="EK37" s="38">
        <v>2</v>
      </c>
      <c r="EL37" s="38">
        <v>3</v>
      </c>
      <c r="EM37" s="38">
        <v>5</v>
      </c>
      <c r="EN37" s="38">
        <v>7</v>
      </c>
      <c r="EO37" s="38">
        <v>9</v>
      </c>
      <c r="EP37" s="38">
        <v>12</v>
      </c>
      <c r="ER37" s="519">
        <v>2</v>
      </c>
      <c r="ES37" s="519">
        <v>4</v>
      </c>
      <c r="ET37" s="519">
        <v>6</v>
      </c>
      <c r="EU37" s="519">
        <v>8</v>
      </c>
      <c r="EV37" s="519">
        <v>12</v>
      </c>
      <c r="EW37" s="519">
        <v>20</v>
      </c>
      <c r="EY37" s="38"/>
      <c r="EZ37" s="38"/>
      <c r="FA37" s="38"/>
      <c r="FB37" s="38"/>
      <c r="FC37" s="38"/>
      <c r="FD37" s="38"/>
      <c r="FF37" s="38"/>
      <c r="FG37" s="38"/>
      <c r="FH37" s="38"/>
      <c r="FI37" s="38"/>
      <c r="FJ37" s="38"/>
      <c r="FK37" s="38"/>
      <c r="FM37" s="38"/>
      <c r="FN37" s="38"/>
      <c r="FO37" s="38"/>
      <c r="FP37" s="38"/>
      <c r="FQ37" s="38"/>
      <c r="FR37" s="38"/>
    </row>
    <row r="38" spans="1:174" ht="15" customHeight="1" x14ac:dyDescent="0.3">
      <c r="A38" s="657"/>
      <c r="B38" s="2">
        <v>0.5</v>
      </c>
      <c r="C38" s="2"/>
      <c r="D38" s="2">
        <v>-1</v>
      </c>
      <c r="E38" s="2">
        <v>0.5</v>
      </c>
      <c r="F38" s="2"/>
      <c r="H38" s="34">
        <f t="shared" si="12"/>
        <v>2.125</v>
      </c>
      <c r="I38" s="34">
        <f t="shared" si="13"/>
        <v>3.7578125</v>
      </c>
      <c r="J38" s="34">
        <f t="shared" si="14"/>
        <v>5.13671875</v>
      </c>
      <c r="K38" s="34">
        <f t="shared" si="15"/>
        <v>7.955078125</v>
      </c>
      <c r="L38" s="34">
        <f t="shared" si="16"/>
        <v>10.5</v>
      </c>
      <c r="M38" s="34">
        <f t="shared" si="17"/>
        <v>13</v>
      </c>
      <c r="O38" s="597">
        <v>2</v>
      </c>
      <c r="P38" s="597">
        <v>5</v>
      </c>
      <c r="Q38" s="597">
        <v>10</v>
      </c>
      <c r="R38" s="597">
        <v>15</v>
      </c>
      <c r="S38" s="597">
        <v>40</v>
      </c>
      <c r="T38" s="597">
        <v>100</v>
      </c>
      <c r="V38" s="164">
        <v>1</v>
      </c>
      <c r="W38" s="164">
        <v>2</v>
      </c>
      <c r="X38" s="164">
        <v>3.25</v>
      </c>
      <c r="Y38" s="164">
        <v>5</v>
      </c>
      <c r="Z38" s="164">
        <v>10</v>
      </c>
      <c r="AA38" s="164"/>
      <c r="AC38" s="37"/>
      <c r="AD38" s="37"/>
      <c r="AE38" s="37"/>
      <c r="AF38" s="37"/>
      <c r="AG38" s="37"/>
      <c r="AH38" s="37"/>
      <c r="AJ38" s="37">
        <v>2</v>
      </c>
      <c r="AK38" s="37">
        <v>2</v>
      </c>
      <c r="AL38" s="37">
        <v>4</v>
      </c>
      <c r="AM38" s="37">
        <v>4</v>
      </c>
      <c r="AN38" s="37">
        <v>6</v>
      </c>
      <c r="AO38" s="37">
        <v>8</v>
      </c>
      <c r="AQ38" s="37">
        <v>8</v>
      </c>
      <c r="AR38" s="37">
        <v>16</v>
      </c>
      <c r="AS38" s="37">
        <v>20</v>
      </c>
      <c r="AT38" s="37">
        <v>26</v>
      </c>
      <c r="AU38" s="37">
        <v>30</v>
      </c>
      <c r="AV38" s="37">
        <v>40</v>
      </c>
      <c r="AX38" s="37"/>
      <c r="AY38" s="37"/>
      <c r="AZ38" s="37"/>
      <c r="BA38" s="37"/>
      <c r="BB38" s="37"/>
      <c r="BC38" s="37"/>
      <c r="BE38" s="67"/>
      <c r="BF38" s="67"/>
      <c r="BG38" s="67"/>
      <c r="BH38" s="67"/>
      <c r="BI38" s="67"/>
      <c r="BJ38" s="67"/>
      <c r="BL38" s="596">
        <v>0.8125</v>
      </c>
      <c r="BM38" s="596">
        <v>0.9375</v>
      </c>
      <c r="BN38" s="596">
        <v>1.1875</v>
      </c>
      <c r="BO38" s="596">
        <v>1.4375</v>
      </c>
      <c r="BP38" s="596">
        <v>1.75</v>
      </c>
      <c r="BQ38" s="596">
        <v>2.375</v>
      </c>
      <c r="BS38" s="229">
        <v>3</v>
      </c>
      <c r="BT38" s="229">
        <v>4</v>
      </c>
      <c r="BU38" s="229">
        <v>5</v>
      </c>
      <c r="BV38" s="229">
        <v>10</v>
      </c>
      <c r="BW38" s="229">
        <v>15</v>
      </c>
      <c r="BX38" s="229">
        <v>25</v>
      </c>
      <c r="BZ38" s="254">
        <v>2.34375</v>
      </c>
      <c r="CA38" s="254">
        <v>3.515625</v>
      </c>
      <c r="CB38" s="254">
        <v>5.2734375</v>
      </c>
      <c r="CC38" s="254">
        <v>7.91015625</v>
      </c>
      <c r="CD38" s="254">
        <v>9.8876953125</v>
      </c>
      <c r="CE38" s="254">
        <v>12.359619140625</v>
      </c>
      <c r="CG38" s="312">
        <v>2.4609375</v>
      </c>
      <c r="CH38" s="312">
        <v>2.4609375</v>
      </c>
      <c r="CI38" s="312">
        <v>3.28125</v>
      </c>
      <c r="CJ38" s="312">
        <v>4.921875</v>
      </c>
      <c r="CK38" s="312">
        <v>6.5625</v>
      </c>
      <c r="CL38" s="312">
        <v>11.484375</v>
      </c>
      <c r="CN38" s="37">
        <v>0.2</v>
      </c>
      <c r="CO38" s="37">
        <v>0.4</v>
      </c>
      <c r="CP38" s="37">
        <v>1</v>
      </c>
      <c r="CQ38" s="37">
        <v>2</v>
      </c>
      <c r="CR38" s="37">
        <v>3</v>
      </c>
      <c r="CS38" s="37">
        <v>5</v>
      </c>
      <c r="CU38" s="353">
        <v>4</v>
      </c>
      <c r="CV38" s="353">
        <v>5</v>
      </c>
      <c r="CW38" s="353">
        <v>7</v>
      </c>
      <c r="CX38" s="353">
        <v>10</v>
      </c>
      <c r="CY38" s="353">
        <v>15</v>
      </c>
      <c r="CZ38" s="353">
        <v>20</v>
      </c>
      <c r="DB38" s="37"/>
      <c r="DC38" s="37"/>
      <c r="DD38" s="37"/>
      <c r="DE38" s="37"/>
      <c r="DF38" s="37"/>
      <c r="DG38" s="37"/>
      <c r="DI38" s="37">
        <v>2</v>
      </c>
      <c r="DJ38" s="37">
        <v>3</v>
      </c>
      <c r="DK38" s="37">
        <v>4</v>
      </c>
      <c r="DL38" s="37">
        <v>5</v>
      </c>
      <c r="DM38" s="37">
        <v>7</v>
      </c>
      <c r="DN38" s="37">
        <v>10</v>
      </c>
      <c r="DP38" s="37"/>
      <c r="DQ38" s="37"/>
      <c r="DR38" s="37"/>
      <c r="DS38" s="37"/>
      <c r="DT38" s="37"/>
      <c r="DU38" s="37"/>
      <c r="DW38" s="427">
        <v>2.25</v>
      </c>
      <c r="DX38" s="427">
        <v>4.5</v>
      </c>
      <c r="DY38" s="427">
        <v>6.75</v>
      </c>
      <c r="DZ38" s="427">
        <v>9</v>
      </c>
      <c r="EA38" s="427">
        <v>15</v>
      </c>
      <c r="EB38" s="427">
        <v>18.75</v>
      </c>
      <c r="ED38" s="37"/>
      <c r="EE38" s="37"/>
      <c r="EF38" s="37"/>
      <c r="EG38" s="37"/>
      <c r="EH38" s="37"/>
      <c r="EI38" s="37"/>
      <c r="EK38" s="37">
        <v>2.5</v>
      </c>
      <c r="EL38" s="37">
        <v>5</v>
      </c>
      <c r="EM38" s="37">
        <v>7</v>
      </c>
      <c r="EN38" s="37">
        <v>9</v>
      </c>
      <c r="EO38" s="37">
        <v>11</v>
      </c>
      <c r="EP38" s="37">
        <v>13</v>
      </c>
      <c r="ER38" s="518">
        <v>2</v>
      </c>
      <c r="ES38" s="518">
        <v>4</v>
      </c>
      <c r="ET38" s="518">
        <v>6</v>
      </c>
      <c r="EU38" s="518">
        <v>8</v>
      </c>
      <c r="EV38" s="518">
        <v>12</v>
      </c>
      <c r="EW38" s="518">
        <v>25</v>
      </c>
      <c r="EY38" s="37"/>
      <c r="EZ38" s="37"/>
      <c r="FA38" s="37"/>
      <c r="FB38" s="37"/>
      <c r="FC38" s="37"/>
      <c r="FD38" s="37"/>
      <c r="FF38" s="37"/>
      <c r="FG38" s="37"/>
      <c r="FH38" s="37"/>
      <c r="FI38" s="37"/>
      <c r="FJ38" s="37"/>
      <c r="FK38" s="37"/>
      <c r="FM38" s="37"/>
      <c r="FN38" s="37"/>
      <c r="FO38" s="37"/>
      <c r="FP38" s="37"/>
      <c r="FQ38" s="37"/>
      <c r="FR38" s="37"/>
    </row>
    <row r="39" spans="1:174" ht="15" customHeight="1" x14ac:dyDescent="0.3">
      <c r="A39" s="657"/>
      <c r="B39" s="3">
        <v>0.5</v>
      </c>
      <c r="C39" s="3">
        <v>-1</v>
      </c>
      <c r="D39" s="3"/>
      <c r="E39" s="3"/>
      <c r="F39" s="3">
        <v>0.5</v>
      </c>
      <c r="H39" s="35">
        <f t="shared" si="12"/>
        <v>3.845703125</v>
      </c>
      <c r="I39" s="35">
        <f t="shared" si="13"/>
        <v>5.13671875</v>
      </c>
      <c r="J39" s="35">
        <f t="shared" si="14"/>
        <v>7.455078125</v>
      </c>
      <c r="K39" s="35">
        <f t="shared" si="15"/>
        <v>10.5</v>
      </c>
      <c r="L39" s="35">
        <f t="shared" si="16"/>
        <v>15</v>
      </c>
      <c r="M39" s="35">
        <f t="shared" si="17"/>
        <v>25</v>
      </c>
      <c r="O39" s="597">
        <v>7</v>
      </c>
      <c r="P39" s="597">
        <v>17.5</v>
      </c>
      <c r="Q39" s="597">
        <v>35</v>
      </c>
      <c r="R39" s="597">
        <v>52.5</v>
      </c>
      <c r="S39" s="597">
        <v>140</v>
      </c>
      <c r="T39" s="597">
        <v>350</v>
      </c>
      <c r="V39" s="165">
        <v>2</v>
      </c>
      <c r="W39" s="165">
        <v>3</v>
      </c>
      <c r="X39" s="165">
        <v>3.5</v>
      </c>
      <c r="Y39" s="165">
        <v>5.75</v>
      </c>
      <c r="Z39" s="165">
        <v>10</v>
      </c>
      <c r="AA39" s="165"/>
      <c r="AC39" s="38"/>
      <c r="AD39" s="38"/>
      <c r="AE39" s="38"/>
      <c r="AF39" s="38"/>
      <c r="AG39" s="38"/>
      <c r="AH39" s="38"/>
      <c r="AJ39" s="38">
        <v>3</v>
      </c>
      <c r="AK39" s="38">
        <v>3</v>
      </c>
      <c r="AL39" s="38">
        <v>4</v>
      </c>
      <c r="AM39" s="38">
        <v>5</v>
      </c>
      <c r="AN39" s="38">
        <v>7</v>
      </c>
      <c r="AO39" s="38">
        <v>10</v>
      </c>
      <c r="AQ39" s="38">
        <v>14</v>
      </c>
      <c r="AR39" s="38">
        <v>24</v>
      </c>
      <c r="AS39" s="38">
        <v>30</v>
      </c>
      <c r="AT39" s="38">
        <v>40</v>
      </c>
      <c r="AU39" s="38">
        <v>50</v>
      </c>
      <c r="AV39" s="38">
        <v>70</v>
      </c>
      <c r="AX39" s="38"/>
      <c r="AY39" s="38"/>
      <c r="AZ39" s="38"/>
      <c r="BA39" s="38"/>
      <c r="BB39" s="38"/>
      <c r="BC39" s="38"/>
      <c r="BE39" s="68"/>
      <c r="BF39" s="68"/>
      <c r="BG39" s="68"/>
      <c r="BH39" s="68"/>
      <c r="BI39" s="68"/>
      <c r="BJ39" s="68"/>
      <c r="BL39" s="596">
        <v>2.375</v>
      </c>
      <c r="BM39" s="596">
        <v>2.625</v>
      </c>
      <c r="BN39" s="596">
        <v>3.375</v>
      </c>
      <c r="BO39" s="596">
        <v>4.125</v>
      </c>
      <c r="BP39" s="596">
        <v>5.25</v>
      </c>
      <c r="BQ39" s="596">
        <v>7</v>
      </c>
      <c r="BS39" s="230">
        <v>6</v>
      </c>
      <c r="BT39" s="230">
        <v>8</v>
      </c>
      <c r="BU39" s="230">
        <v>10</v>
      </c>
      <c r="BV39" s="230">
        <v>10</v>
      </c>
      <c r="BW39" s="230">
        <v>15</v>
      </c>
      <c r="BX39" s="230">
        <v>25</v>
      </c>
      <c r="BZ39" s="255">
        <v>3.515625</v>
      </c>
      <c r="CA39" s="255">
        <v>5.2734375</v>
      </c>
      <c r="CB39" s="255">
        <v>7.91015625</v>
      </c>
      <c r="CC39" s="255">
        <v>11.865234375</v>
      </c>
      <c r="CD39" s="255">
        <v>14.83154296875</v>
      </c>
      <c r="CE39" s="255">
        <v>18.5394287109375</v>
      </c>
      <c r="CG39" s="313">
        <v>3.69140625</v>
      </c>
      <c r="CH39" s="313">
        <v>3.69140625</v>
      </c>
      <c r="CI39" s="313">
        <v>4.921875</v>
      </c>
      <c r="CJ39" s="313">
        <v>11.484375</v>
      </c>
      <c r="CK39" s="313">
        <v>16.40625</v>
      </c>
      <c r="CL39" s="313">
        <v>24.609375</v>
      </c>
      <c r="CN39" s="38">
        <v>0.2</v>
      </c>
      <c r="CO39" s="38">
        <v>0.4</v>
      </c>
      <c r="CP39" s="38">
        <v>1</v>
      </c>
      <c r="CQ39" s="38">
        <v>2</v>
      </c>
      <c r="CR39" s="38">
        <v>3</v>
      </c>
      <c r="CS39" s="38">
        <v>5</v>
      </c>
      <c r="CU39" s="354">
        <v>4</v>
      </c>
      <c r="CV39" s="354">
        <v>5</v>
      </c>
      <c r="CW39" s="354">
        <v>7</v>
      </c>
      <c r="CX39" s="354">
        <v>10</v>
      </c>
      <c r="CY39" s="354">
        <v>15</v>
      </c>
      <c r="CZ39" s="354">
        <v>20</v>
      </c>
      <c r="DB39" s="38"/>
      <c r="DC39" s="38"/>
      <c r="DD39" s="38"/>
      <c r="DE39" s="38"/>
      <c r="DF39" s="38"/>
      <c r="DG39" s="38"/>
      <c r="DI39" s="38">
        <v>5</v>
      </c>
      <c r="DJ39" s="38">
        <v>6</v>
      </c>
      <c r="DK39" s="38">
        <v>9</v>
      </c>
      <c r="DL39" s="38">
        <v>11</v>
      </c>
      <c r="DM39" s="38">
        <v>17</v>
      </c>
      <c r="DN39" s="38">
        <v>32</v>
      </c>
      <c r="DP39" s="38"/>
      <c r="DQ39" s="38"/>
      <c r="DR39" s="38"/>
      <c r="DS39" s="38"/>
      <c r="DT39" s="38"/>
      <c r="DU39" s="38"/>
      <c r="DW39" s="428">
        <v>4.5</v>
      </c>
      <c r="DX39" s="428">
        <v>7.5</v>
      </c>
      <c r="DY39" s="428">
        <v>12</v>
      </c>
      <c r="DZ39" s="428">
        <v>15</v>
      </c>
      <c r="EA39" s="428">
        <v>22.5</v>
      </c>
      <c r="EB39" s="428">
        <v>37.5</v>
      </c>
      <c r="ED39" s="38"/>
      <c r="EE39" s="38"/>
      <c r="EF39" s="38"/>
      <c r="EG39" s="38"/>
      <c r="EH39" s="38"/>
      <c r="EI39" s="38"/>
      <c r="EK39" s="38">
        <v>5</v>
      </c>
      <c r="EL39" s="38">
        <v>7</v>
      </c>
      <c r="EM39" s="38">
        <v>12</v>
      </c>
      <c r="EN39" s="38">
        <v>20</v>
      </c>
      <c r="EO39" s="38">
        <v>35</v>
      </c>
      <c r="EP39" s="38">
        <v>60</v>
      </c>
      <c r="ER39" s="519">
        <v>2</v>
      </c>
      <c r="ES39" s="519">
        <v>4</v>
      </c>
      <c r="ET39" s="519">
        <v>6</v>
      </c>
      <c r="EU39" s="519">
        <v>8</v>
      </c>
      <c r="EV39" s="519">
        <v>12</v>
      </c>
      <c r="EW39" s="519">
        <v>35</v>
      </c>
      <c r="EY39" s="38"/>
      <c r="EZ39" s="38"/>
      <c r="FA39" s="38"/>
      <c r="FB39" s="38"/>
      <c r="FC39" s="38"/>
      <c r="FD39" s="38"/>
      <c r="FF39" s="38"/>
      <c r="FG39" s="38"/>
      <c r="FH39" s="38"/>
      <c r="FI39" s="38"/>
      <c r="FJ39" s="38"/>
      <c r="FK39" s="38"/>
      <c r="FM39" s="38"/>
      <c r="FN39" s="38"/>
      <c r="FO39" s="38"/>
      <c r="FP39" s="38"/>
      <c r="FQ39" s="38"/>
      <c r="FR39" s="38"/>
    </row>
    <row r="40" spans="1:174" ht="15" customHeight="1" x14ac:dyDescent="0.3">
      <c r="A40" s="657"/>
      <c r="B40" s="2">
        <v>0.5</v>
      </c>
      <c r="C40" s="2"/>
      <c r="D40" s="2">
        <v>-1</v>
      </c>
      <c r="E40" s="2"/>
      <c r="F40" s="2">
        <v>0.5</v>
      </c>
      <c r="H40" s="34">
        <f t="shared" si="12"/>
        <v>4.25</v>
      </c>
      <c r="I40" s="34">
        <f t="shared" si="13"/>
        <v>5.63671875</v>
      </c>
      <c r="J40" s="34">
        <f t="shared" si="14"/>
        <v>7.955078125</v>
      </c>
      <c r="K40" s="34">
        <f t="shared" si="15"/>
        <v>10.5</v>
      </c>
      <c r="L40" s="34">
        <f t="shared" si="16"/>
        <v>14.915771484375</v>
      </c>
      <c r="M40" s="34">
        <f t="shared" si="17"/>
        <v>30</v>
      </c>
      <c r="O40" s="597">
        <v>7</v>
      </c>
      <c r="P40" s="597">
        <v>17.5</v>
      </c>
      <c r="Q40" s="597">
        <v>35</v>
      </c>
      <c r="R40" s="597">
        <v>52.5</v>
      </c>
      <c r="S40" s="597">
        <v>140</v>
      </c>
      <c r="T40" s="597">
        <v>350</v>
      </c>
      <c r="V40" s="164">
        <v>0.5</v>
      </c>
      <c r="W40" s="164">
        <v>1.25</v>
      </c>
      <c r="X40" s="164">
        <v>2</v>
      </c>
      <c r="Y40" s="164">
        <v>3.5</v>
      </c>
      <c r="Z40" s="164">
        <v>10</v>
      </c>
      <c r="AA40" s="164"/>
      <c r="AC40" s="37"/>
      <c r="AD40" s="37"/>
      <c r="AE40" s="37"/>
      <c r="AF40" s="37"/>
      <c r="AG40" s="37"/>
      <c r="AH40" s="37"/>
      <c r="AJ40" s="37">
        <v>4</v>
      </c>
      <c r="AK40" s="37">
        <v>4</v>
      </c>
      <c r="AL40" s="37">
        <v>5</v>
      </c>
      <c r="AM40" s="37">
        <v>6</v>
      </c>
      <c r="AN40" s="37">
        <v>9</v>
      </c>
      <c r="AO40" s="37">
        <v>13</v>
      </c>
      <c r="AQ40" s="37">
        <v>14</v>
      </c>
      <c r="AR40" s="37">
        <v>24</v>
      </c>
      <c r="AS40" s="37">
        <v>30</v>
      </c>
      <c r="AT40" s="37">
        <v>40</v>
      </c>
      <c r="AU40" s="37">
        <v>50</v>
      </c>
      <c r="AV40" s="37">
        <v>66</v>
      </c>
      <c r="AX40" s="37"/>
      <c r="AY40" s="37"/>
      <c r="AZ40" s="37"/>
      <c r="BA40" s="37"/>
      <c r="BB40" s="37"/>
      <c r="BC40" s="37"/>
      <c r="BE40" s="67"/>
      <c r="BF40" s="67"/>
      <c r="BG40" s="67"/>
      <c r="BH40" s="67"/>
      <c r="BI40" s="67"/>
      <c r="BJ40" s="67"/>
      <c r="BL40" s="596">
        <v>1.1875</v>
      </c>
      <c r="BM40" s="596">
        <v>1.3125</v>
      </c>
      <c r="BN40" s="596">
        <v>1.6875</v>
      </c>
      <c r="BO40" s="596">
        <v>2.0625</v>
      </c>
      <c r="BP40" s="596">
        <v>2.625</v>
      </c>
      <c r="BQ40" s="596">
        <v>3.5</v>
      </c>
      <c r="BS40" s="229">
        <v>5</v>
      </c>
      <c r="BT40" s="229">
        <v>6</v>
      </c>
      <c r="BU40" s="229">
        <v>8</v>
      </c>
      <c r="BV40" s="229">
        <v>10</v>
      </c>
      <c r="BW40" s="229">
        <v>15</v>
      </c>
      <c r="BX40" s="229">
        <v>25</v>
      </c>
      <c r="BZ40" s="254">
        <v>3.515625</v>
      </c>
      <c r="CA40" s="254">
        <v>5.2734375</v>
      </c>
      <c r="CB40" s="254">
        <v>7.91015625</v>
      </c>
      <c r="CC40" s="254">
        <v>11.865234375</v>
      </c>
      <c r="CD40" s="254">
        <v>14.83154296875</v>
      </c>
      <c r="CE40" s="254">
        <v>18.5394287109375</v>
      </c>
      <c r="CG40" s="312">
        <v>3.69140625</v>
      </c>
      <c r="CH40" s="312">
        <v>3.69140625</v>
      </c>
      <c r="CI40" s="312">
        <v>4.921875</v>
      </c>
      <c r="CJ40" s="312">
        <v>7.3828125</v>
      </c>
      <c r="CK40" s="312">
        <v>11.484375</v>
      </c>
      <c r="CL40" s="312">
        <v>19.6875</v>
      </c>
      <c r="CN40" s="37">
        <v>0.2</v>
      </c>
      <c r="CO40" s="37">
        <v>0.4</v>
      </c>
      <c r="CP40" s="37">
        <v>1</v>
      </c>
      <c r="CQ40" s="37">
        <v>2</v>
      </c>
      <c r="CR40" s="37">
        <v>3</v>
      </c>
      <c r="CS40" s="37">
        <v>5</v>
      </c>
      <c r="CU40" s="353">
        <v>5</v>
      </c>
      <c r="CV40" s="353">
        <v>7</v>
      </c>
      <c r="CW40" s="353">
        <v>10</v>
      </c>
      <c r="CX40" s="353">
        <v>12</v>
      </c>
      <c r="CY40" s="353">
        <v>20</v>
      </c>
      <c r="CZ40" s="353">
        <v>30</v>
      </c>
      <c r="DB40" s="37"/>
      <c r="DC40" s="37"/>
      <c r="DD40" s="37"/>
      <c r="DE40" s="37"/>
      <c r="DF40" s="37"/>
      <c r="DG40" s="37"/>
      <c r="DI40" s="37">
        <v>5</v>
      </c>
      <c r="DJ40" s="37">
        <v>6</v>
      </c>
      <c r="DK40" s="37">
        <v>9</v>
      </c>
      <c r="DL40" s="37">
        <v>11</v>
      </c>
      <c r="DM40" s="37">
        <v>17</v>
      </c>
      <c r="DN40" s="37">
        <v>32</v>
      </c>
      <c r="DP40" s="37"/>
      <c r="DQ40" s="37"/>
      <c r="DR40" s="37"/>
      <c r="DS40" s="37"/>
      <c r="DT40" s="37"/>
      <c r="DU40" s="37"/>
      <c r="DW40" s="427">
        <v>4.5</v>
      </c>
      <c r="DX40" s="427">
        <v>7.5</v>
      </c>
      <c r="DY40" s="427">
        <v>12</v>
      </c>
      <c r="DZ40" s="427">
        <v>15</v>
      </c>
      <c r="EA40" s="427">
        <v>22.5</v>
      </c>
      <c r="EB40" s="427">
        <v>37.5</v>
      </c>
      <c r="ED40" s="37"/>
      <c r="EE40" s="37"/>
      <c r="EF40" s="37"/>
      <c r="EG40" s="37"/>
      <c r="EH40" s="37"/>
      <c r="EI40" s="37"/>
      <c r="EK40" s="37">
        <v>5</v>
      </c>
      <c r="EL40" s="37">
        <v>7</v>
      </c>
      <c r="EM40" s="37">
        <v>12</v>
      </c>
      <c r="EN40" s="37">
        <v>20</v>
      </c>
      <c r="EO40" s="37">
        <v>35</v>
      </c>
      <c r="EP40" s="37">
        <v>60</v>
      </c>
      <c r="ER40" s="518">
        <v>2</v>
      </c>
      <c r="ES40" s="518">
        <v>4</v>
      </c>
      <c r="ET40" s="518">
        <v>6</v>
      </c>
      <c r="EU40" s="518">
        <v>8</v>
      </c>
      <c r="EV40" s="518">
        <v>12</v>
      </c>
      <c r="EW40" s="518">
        <v>40</v>
      </c>
      <c r="EY40" s="37"/>
      <c r="EZ40" s="37"/>
      <c r="FA40" s="37"/>
      <c r="FB40" s="37"/>
      <c r="FC40" s="37"/>
      <c r="FD40" s="37"/>
      <c r="FF40" s="37"/>
      <c r="FG40" s="37"/>
      <c r="FH40" s="37"/>
      <c r="FI40" s="37"/>
      <c r="FJ40" s="37"/>
      <c r="FK40" s="37"/>
      <c r="FM40" s="37"/>
      <c r="FN40" s="37"/>
      <c r="FO40" s="37"/>
      <c r="FP40" s="37"/>
      <c r="FQ40" s="37"/>
      <c r="FR40" s="37"/>
    </row>
    <row r="41" spans="1:174" ht="15" customHeight="1" x14ac:dyDescent="0.3">
      <c r="A41" s="657"/>
      <c r="B41" s="3">
        <v>0.5</v>
      </c>
      <c r="C41" s="3"/>
      <c r="D41" s="3"/>
      <c r="E41" s="3">
        <v>-1</v>
      </c>
      <c r="F41" s="3">
        <v>0.5</v>
      </c>
      <c r="H41" s="35">
        <f t="shared" si="12"/>
        <v>3.720703125</v>
      </c>
      <c r="I41" s="35">
        <f t="shared" si="13"/>
        <v>5.63671875</v>
      </c>
      <c r="J41" s="35">
        <f t="shared" si="14"/>
        <v>7.955078125</v>
      </c>
      <c r="K41" s="35">
        <f t="shared" si="15"/>
        <v>10.5</v>
      </c>
      <c r="L41" s="35">
        <f t="shared" si="16"/>
        <v>14.915771484375</v>
      </c>
      <c r="M41" s="35">
        <f t="shared" si="17"/>
        <v>25</v>
      </c>
      <c r="O41" s="597">
        <v>7</v>
      </c>
      <c r="P41" s="597">
        <v>17.5</v>
      </c>
      <c r="Q41" s="597">
        <v>35</v>
      </c>
      <c r="R41" s="597">
        <v>52.5</v>
      </c>
      <c r="S41" s="597">
        <v>140</v>
      </c>
      <c r="T41" s="597">
        <v>350</v>
      </c>
      <c r="V41" s="165">
        <v>1</v>
      </c>
      <c r="W41" s="165">
        <v>1.25</v>
      </c>
      <c r="X41" s="165">
        <v>2</v>
      </c>
      <c r="Y41" s="165">
        <v>3.25</v>
      </c>
      <c r="Z41" s="165">
        <v>10</v>
      </c>
      <c r="AA41" s="165"/>
      <c r="AC41" s="38"/>
      <c r="AD41" s="38"/>
      <c r="AE41" s="38"/>
      <c r="AF41" s="38"/>
      <c r="AG41" s="38"/>
      <c r="AH41" s="38"/>
      <c r="AJ41" s="38">
        <v>1</v>
      </c>
      <c r="AK41" s="38">
        <v>1</v>
      </c>
      <c r="AL41" s="38">
        <v>1</v>
      </c>
      <c r="AM41" s="38">
        <v>2</v>
      </c>
      <c r="AN41" s="38">
        <v>3</v>
      </c>
      <c r="AO41" s="38">
        <v>4</v>
      </c>
      <c r="AQ41" s="38">
        <v>14</v>
      </c>
      <c r="AR41" s="38">
        <v>24</v>
      </c>
      <c r="AS41" s="38">
        <v>30</v>
      </c>
      <c r="AT41" s="38">
        <v>40</v>
      </c>
      <c r="AU41" s="38">
        <v>50</v>
      </c>
      <c r="AV41" s="38">
        <v>60</v>
      </c>
      <c r="AX41" s="38"/>
      <c r="AY41" s="38"/>
      <c r="AZ41" s="38"/>
      <c r="BA41" s="38"/>
      <c r="BB41" s="38"/>
      <c r="BC41" s="38"/>
      <c r="BE41" s="68"/>
      <c r="BF41" s="68"/>
      <c r="BG41" s="68"/>
      <c r="BH41" s="68"/>
      <c r="BI41" s="68"/>
      <c r="BJ41" s="68"/>
      <c r="BL41" s="596">
        <v>1.1875</v>
      </c>
      <c r="BM41" s="596">
        <v>1.3125</v>
      </c>
      <c r="BN41" s="596">
        <v>1.6875</v>
      </c>
      <c r="BO41" s="596">
        <v>2.0625</v>
      </c>
      <c r="BP41" s="596">
        <v>2.625</v>
      </c>
      <c r="BQ41" s="596">
        <v>3.5</v>
      </c>
      <c r="BS41" s="230">
        <v>5</v>
      </c>
      <c r="BT41" s="230">
        <v>6</v>
      </c>
      <c r="BU41" s="230">
        <v>8</v>
      </c>
      <c r="BV41" s="230">
        <v>10</v>
      </c>
      <c r="BW41" s="230">
        <v>15</v>
      </c>
      <c r="BX41" s="230">
        <v>25</v>
      </c>
      <c r="BZ41" s="255">
        <v>3.515625</v>
      </c>
      <c r="CA41" s="255">
        <v>5.2734375</v>
      </c>
      <c r="CB41" s="255">
        <v>7.91015625</v>
      </c>
      <c r="CC41" s="255">
        <v>11.865234375</v>
      </c>
      <c r="CD41" s="255">
        <v>14.83154296875</v>
      </c>
      <c r="CE41" s="255">
        <v>18.5394287109375</v>
      </c>
      <c r="CG41" s="313">
        <v>3.69140625</v>
      </c>
      <c r="CH41" s="313">
        <v>3.69140625</v>
      </c>
      <c r="CI41" s="313">
        <v>4.921875</v>
      </c>
      <c r="CJ41" s="313">
        <v>7.3828125</v>
      </c>
      <c r="CK41" s="313">
        <v>11.484375</v>
      </c>
      <c r="CL41" s="313">
        <v>19.6875</v>
      </c>
      <c r="CN41" s="38">
        <v>0.2</v>
      </c>
      <c r="CO41" s="38">
        <v>0.4</v>
      </c>
      <c r="CP41" s="38">
        <v>1</v>
      </c>
      <c r="CQ41" s="38">
        <v>2</v>
      </c>
      <c r="CR41" s="38">
        <v>3</v>
      </c>
      <c r="CS41" s="38">
        <v>5</v>
      </c>
      <c r="CU41" s="354">
        <v>5</v>
      </c>
      <c r="CV41" s="354">
        <v>7</v>
      </c>
      <c r="CW41" s="354">
        <v>10</v>
      </c>
      <c r="CX41" s="354">
        <v>12</v>
      </c>
      <c r="CY41" s="354">
        <v>15</v>
      </c>
      <c r="CZ41" s="354">
        <v>25</v>
      </c>
      <c r="DB41" s="38"/>
      <c r="DC41" s="38"/>
      <c r="DD41" s="38"/>
      <c r="DE41" s="38"/>
      <c r="DF41" s="38"/>
      <c r="DG41" s="38"/>
      <c r="DI41" s="38">
        <v>5</v>
      </c>
      <c r="DJ41" s="38">
        <v>6</v>
      </c>
      <c r="DK41" s="38">
        <v>9</v>
      </c>
      <c r="DL41" s="38">
        <v>11</v>
      </c>
      <c r="DM41" s="38">
        <v>17</v>
      </c>
      <c r="DN41" s="38">
        <v>32</v>
      </c>
      <c r="DP41" s="38"/>
      <c r="DQ41" s="38"/>
      <c r="DR41" s="38"/>
      <c r="DS41" s="38"/>
      <c r="DT41" s="38"/>
      <c r="DU41" s="38"/>
      <c r="DW41" s="428">
        <v>3.75</v>
      </c>
      <c r="DX41" s="428">
        <v>6.75</v>
      </c>
      <c r="DY41" s="428">
        <v>11.25</v>
      </c>
      <c r="DZ41" s="428">
        <v>13.5</v>
      </c>
      <c r="EA41" s="428">
        <v>21</v>
      </c>
      <c r="EB41" s="428">
        <v>34.5</v>
      </c>
      <c r="ED41" s="38"/>
      <c r="EE41" s="38"/>
      <c r="EF41" s="38"/>
      <c r="EG41" s="38"/>
      <c r="EH41" s="38"/>
      <c r="EI41" s="38"/>
      <c r="EK41" s="38">
        <v>5</v>
      </c>
      <c r="EL41" s="38">
        <v>7</v>
      </c>
      <c r="EM41" s="38">
        <v>12</v>
      </c>
      <c r="EN41" s="38">
        <v>20</v>
      </c>
      <c r="EO41" s="38">
        <v>35</v>
      </c>
      <c r="EP41" s="38">
        <v>60</v>
      </c>
      <c r="ER41" s="519">
        <v>2</v>
      </c>
      <c r="ES41" s="519">
        <v>4</v>
      </c>
      <c r="ET41" s="519">
        <v>6</v>
      </c>
      <c r="EU41" s="519">
        <v>8</v>
      </c>
      <c r="EV41" s="519">
        <v>12</v>
      </c>
      <c r="EW41" s="519">
        <v>15</v>
      </c>
      <c r="EY41" s="38"/>
      <c r="EZ41" s="38"/>
      <c r="FA41" s="38"/>
      <c r="FB41" s="38"/>
      <c r="FC41" s="38"/>
      <c r="FD41" s="38"/>
      <c r="FF41" s="38"/>
      <c r="FG41" s="38"/>
      <c r="FH41" s="38"/>
      <c r="FI41" s="38"/>
      <c r="FJ41" s="38"/>
      <c r="FK41" s="38"/>
      <c r="FM41" s="38"/>
      <c r="FN41" s="38"/>
      <c r="FO41" s="38"/>
      <c r="FP41" s="38"/>
      <c r="FQ41" s="38"/>
      <c r="FR41" s="38"/>
    </row>
    <row r="42" spans="1:174" ht="15" customHeight="1" x14ac:dyDescent="0.3">
      <c r="A42" s="657"/>
      <c r="B42" s="2"/>
      <c r="C42" s="2">
        <v>0.5</v>
      </c>
      <c r="D42" s="2">
        <v>-1</v>
      </c>
      <c r="E42" s="2">
        <v>0.5</v>
      </c>
      <c r="F42" s="2"/>
      <c r="H42" s="34">
        <f t="shared" si="12"/>
        <v>2</v>
      </c>
      <c r="I42" s="34">
        <f t="shared" si="13"/>
        <v>3</v>
      </c>
      <c r="J42" s="34">
        <f t="shared" si="14"/>
        <v>4</v>
      </c>
      <c r="K42" s="34">
        <f t="shared" si="15"/>
        <v>7.91015625</v>
      </c>
      <c r="L42" s="34">
        <f t="shared" si="16"/>
        <v>9.94384765625</v>
      </c>
      <c r="M42" s="34">
        <f t="shared" si="17"/>
        <v>12.359619140625</v>
      </c>
      <c r="O42" s="597">
        <v>2</v>
      </c>
      <c r="P42" s="597">
        <v>5</v>
      </c>
      <c r="Q42" s="597">
        <v>10</v>
      </c>
      <c r="R42" s="597">
        <v>15</v>
      </c>
      <c r="S42" s="597">
        <v>40</v>
      </c>
      <c r="T42" s="597">
        <v>100</v>
      </c>
      <c r="V42" s="164">
        <v>1.4</v>
      </c>
      <c r="W42" s="164">
        <v>2.75</v>
      </c>
      <c r="X42" s="164">
        <v>3.5</v>
      </c>
      <c r="Y42" s="164"/>
      <c r="Z42" s="164">
        <v>10</v>
      </c>
      <c r="AA42" s="164"/>
      <c r="AC42" s="37"/>
      <c r="AD42" s="37"/>
      <c r="AE42" s="37"/>
      <c r="AF42" s="37"/>
      <c r="AG42" s="37"/>
      <c r="AH42" s="37"/>
      <c r="AJ42" s="37">
        <v>2</v>
      </c>
      <c r="AK42" s="37">
        <v>2</v>
      </c>
      <c r="AL42" s="37">
        <v>3</v>
      </c>
      <c r="AM42" s="37">
        <v>3</v>
      </c>
      <c r="AN42" s="37">
        <v>4</v>
      </c>
      <c r="AO42" s="37">
        <v>6</v>
      </c>
      <c r="AQ42" s="37">
        <v>8</v>
      </c>
      <c r="AR42" s="37">
        <v>16</v>
      </c>
      <c r="AS42" s="37">
        <v>20</v>
      </c>
      <c r="AT42" s="37">
        <v>26</v>
      </c>
      <c r="AU42" s="37">
        <v>30</v>
      </c>
      <c r="AV42" s="37">
        <v>40</v>
      </c>
      <c r="AX42" s="37"/>
      <c r="AY42" s="37"/>
      <c r="AZ42" s="37"/>
      <c r="BA42" s="37"/>
      <c r="BB42" s="37"/>
      <c r="BC42" s="37"/>
      <c r="BE42" s="67"/>
      <c r="BF42" s="67"/>
      <c r="BG42" s="67"/>
      <c r="BH42" s="67"/>
      <c r="BI42" s="67"/>
      <c r="BJ42" s="67"/>
      <c r="BL42" s="596">
        <v>0.54166666666666663</v>
      </c>
      <c r="BM42" s="596">
        <v>0.625</v>
      </c>
      <c r="BN42" s="596">
        <v>0.79166666666666663</v>
      </c>
      <c r="BO42" s="596">
        <v>0.95833333333333337</v>
      </c>
      <c r="BP42" s="596">
        <v>1.1666666666666667</v>
      </c>
      <c r="BQ42" s="596">
        <v>1.5833333333333333</v>
      </c>
      <c r="BS42" s="229">
        <v>1</v>
      </c>
      <c r="BT42" s="229">
        <v>2</v>
      </c>
      <c r="BU42" s="229">
        <v>3</v>
      </c>
      <c r="BV42" s="229">
        <v>10</v>
      </c>
      <c r="BW42" s="229">
        <v>15</v>
      </c>
      <c r="BX42" s="229">
        <v>25</v>
      </c>
      <c r="BZ42" s="254">
        <v>2.34375</v>
      </c>
      <c r="CA42" s="254">
        <v>3.515625</v>
      </c>
      <c r="CB42" s="254">
        <v>5.2734375</v>
      </c>
      <c r="CC42" s="254">
        <v>7.91015625</v>
      </c>
      <c r="CD42" s="254">
        <v>9.8876953125</v>
      </c>
      <c r="CE42" s="254">
        <v>12.359619140625</v>
      </c>
      <c r="CG42" s="312">
        <v>2.4609375</v>
      </c>
      <c r="CH42" s="312">
        <v>2.4609375</v>
      </c>
      <c r="CI42" s="312">
        <v>3.28125</v>
      </c>
      <c r="CJ42" s="312">
        <v>4.921875</v>
      </c>
      <c r="CK42" s="312">
        <v>6.5625</v>
      </c>
      <c r="CL42" s="312">
        <v>11.484375</v>
      </c>
      <c r="CN42" s="37">
        <v>0.2</v>
      </c>
      <c r="CO42" s="37">
        <v>0.4</v>
      </c>
      <c r="CP42" s="37">
        <v>1</v>
      </c>
      <c r="CQ42" s="37">
        <v>2</v>
      </c>
      <c r="CR42" s="37">
        <v>3</v>
      </c>
      <c r="CS42" s="37">
        <v>5</v>
      </c>
      <c r="CU42" s="353">
        <v>3</v>
      </c>
      <c r="CV42" s="353">
        <v>3</v>
      </c>
      <c r="CW42" s="353">
        <v>4</v>
      </c>
      <c r="CX42" s="353">
        <v>5</v>
      </c>
      <c r="CY42" s="353">
        <v>7</v>
      </c>
      <c r="CZ42" s="353">
        <v>10</v>
      </c>
      <c r="DB42" s="37"/>
      <c r="DC42" s="37"/>
      <c r="DD42" s="37"/>
      <c r="DE42" s="37"/>
      <c r="DF42" s="37"/>
      <c r="DG42" s="37"/>
      <c r="DI42" s="37">
        <v>2</v>
      </c>
      <c r="DJ42" s="37">
        <v>3</v>
      </c>
      <c r="DK42" s="37">
        <v>4</v>
      </c>
      <c r="DL42" s="37">
        <v>5</v>
      </c>
      <c r="DM42" s="37">
        <v>6</v>
      </c>
      <c r="DN42" s="37">
        <v>7</v>
      </c>
      <c r="DP42" s="37"/>
      <c r="DQ42" s="37"/>
      <c r="DR42" s="37"/>
      <c r="DS42" s="37"/>
      <c r="DT42" s="37"/>
      <c r="DU42" s="37"/>
      <c r="DW42" s="427">
        <v>3</v>
      </c>
      <c r="DX42" s="427">
        <v>5.25</v>
      </c>
      <c r="DY42" s="427">
        <v>7.5</v>
      </c>
      <c r="DZ42" s="427">
        <v>11.25</v>
      </c>
      <c r="EA42" s="427">
        <v>18.75</v>
      </c>
      <c r="EB42" s="427">
        <v>26.25</v>
      </c>
      <c r="ED42" s="37"/>
      <c r="EE42" s="37"/>
      <c r="EF42" s="37"/>
      <c r="EG42" s="37"/>
      <c r="EH42" s="37"/>
      <c r="EI42" s="37"/>
      <c r="EK42" s="37">
        <v>2.5</v>
      </c>
      <c r="EL42" s="37">
        <v>5</v>
      </c>
      <c r="EM42" s="37">
        <v>7</v>
      </c>
      <c r="EN42" s="37">
        <v>9</v>
      </c>
      <c r="EO42" s="37">
        <v>11</v>
      </c>
      <c r="EP42" s="37">
        <v>13</v>
      </c>
      <c r="ER42" s="518">
        <v>2</v>
      </c>
      <c r="ES42" s="518">
        <v>4</v>
      </c>
      <c r="ET42" s="518">
        <v>6</v>
      </c>
      <c r="EU42" s="518">
        <v>8</v>
      </c>
      <c r="EV42" s="518">
        <v>12</v>
      </c>
      <c r="EW42" s="518">
        <v>20</v>
      </c>
      <c r="EY42" s="37"/>
      <c r="EZ42" s="37"/>
      <c r="FA42" s="37"/>
      <c r="FB42" s="37"/>
      <c r="FC42" s="37"/>
      <c r="FD42" s="37"/>
      <c r="FF42" s="37"/>
      <c r="FG42" s="37"/>
      <c r="FH42" s="37"/>
      <c r="FI42" s="37"/>
      <c r="FJ42" s="37"/>
      <c r="FK42" s="37"/>
      <c r="FM42" s="37"/>
      <c r="FN42" s="37"/>
      <c r="FO42" s="37"/>
      <c r="FP42" s="37"/>
      <c r="FQ42" s="37"/>
      <c r="FR42" s="37"/>
    </row>
    <row r="43" spans="1:174" x14ac:dyDescent="0.3">
      <c r="A43" s="657"/>
      <c r="B43" s="3"/>
      <c r="C43" s="3">
        <v>0.5</v>
      </c>
      <c r="D43" s="3">
        <v>-1</v>
      </c>
      <c r="E43" s="3"/>
      <c r="F43" s="3">
        <v>0.5</v>
      </c>
      <c r="H43" s="35">
        <f t="shared" si="12"/>
        <v>3.0380859375</v>
      </c>
      <c r="I43" s="35">
        <f t="shared" si="13"/>
        <v>4.197265625</v>
      </c>
      <c r="J43" s="35">
        <f t="shared" si="14"/>
        <v>6.2958984375</v>
      </c>
      <c r="K43" s="35">
        <f t="shared" si="15"/>
        <v>9.94384765625</v>
      </c>
      <c r="L43" s="35">
        <f t="shared" si="16"/>
        <v>13.6798095703125</v>
      </c>
      <c r="M43" s="35">
        <f t="shared" si="17"/>
        <v>25</v>
      </c>
      <c r="O43" s="597">
        <v>7</v>
      </c>
      <c r="P43" s="597">
        <v>17.5</v>
      </c>
      <c r="Q43" s="597">
        <v>35</v>
      </c>
      <c r="R43" s="597">
        <v>52.5</v>
      </c>
      <c r="S43" s="597">
        <v>140</v>
      </c>
      <c r="T43" s="597">
        <v>350</v>
      </c>
      <c r="V43" s="165">
        <v>1</v>
      </c>
      <c r="W43" s="165">
        <v>1.5</v>
      </c>
      <c r="X43" s="165">
        <v>3</v>
      </c>
      <c r="Y43" s="165">
        <v>5</v>
      </c>
      <c r="Z43" s="165">
        <v>10</v>
      </c>
      <c r="AA43" s="165"/>
      <c r="AC43" s="38"/>
      <c r="AD43" s="38"/>
      <c r="AE43" s="38"/>
      <c r="AF43" s="38"/>
      <c r="AG43" s="38"/>
      <c r="AH43" s="38"/>
      <c r="AJ43" s="38">
        <v>2</v>
      </c>
      <c r="AK43" s="38">
        <v>2</v>
      </c>
      <c r="AL43" s="38">
        <v>4</v>
      </c>
      <c r="AM43" s="38">
        <v>4</v>
      </c>
      <c r="AN43" s="38">
        <v>6</v>
      </c>
      <c r="AO43" s="38">
        <v>8</v>
      </c>
      <c r="AQ43" s="38">
        <v>14</v>
      </c>
      <c r="AR43" s="38">
        <v>24</v>
      </c>
      <c r="AS43" s="38">
        <v>30</v>
      </c>
      <c r="AT43" s="38">
        <v>40</v>
      </c>
      <c r="AU43" s="38">
        <v>50</v>
      </c>
      <c r="AV43" s="38">
        <v>60</v>
      </c>
      <c r="AX43" s="38"/>
      <c r="AY43" s="38"/>
      <c r="AZ43" s="38"/>
      <c r="BA43" s="38"/>
      <c r="BB43" s="38"/>
      <c r="BC43" s="38"/>
      <c r="BE43" s="68"/>
      <c r="BF43" s="68"/>
      <c r="BG43" s="68"/>
      <c r="BH43" s="68"/>
      <c r="BI43" s="68"/>
      <c r="BJ43" s="68"/>
      <c r="BL43" s="596">
        <v>1.1875</v>
      </c>
      <c r="BM43" s="596">
        <v>1.3125</v>
      </c>
      <c r="BN43" s="596">
        <v>1.6875</v>
      </c>
      <c r="BO43" s="596">
        <v>2.0625</v>
      </c>
      <c r="BP43" s="596">
        <v>2.625</v>
      </c>
      <c r="BQ43" s="596">
        <v>3.5</v>
      </c>
      <c r="BS43" s="230">
        <v>3</v>
      </c>
      <c r="BT43" s="230">
        <v>4</v>
      </c>
      <c r="BU43" s="230">
        <v>5</v>
      </c>
      <c r="BV43" s="230">
        <v>10</v>
      </c>
      <c r="BW43" s="230">
        <v>15</v>
      </c>
      <c r="BX43" s="230">
        <v>25</v>
      </c>
      <c r="BZ43" s="255">
        <v>2.9296875</v>
      </c>
      <c r="CA43" s="255">
        <v>4.39453125</v>
      </c>
      <c r="CB43" s="255">
        <v>6.591796875</v>
      </c>
      <c r="CC43" s="255">
        <v>9.8876953125</v>
      </c>
      <c r="CD43" s="255">
        <v>12.359619140625</v>
      </c>
      <c r="CE43" s="255">
        <v>15.44952392578125</v>
      </c>
      <c r="CG43" s="313">
        <v>3.076171875</v>
      </c>
      <c r="CH43" s="313">
        <v>3.076171875</v>
      </c>
      <c r="CI43" s="313">
        <v>4.1015625</v>
      </c>
      <c r="CJ43" s="313">
        <v>6.15234375</v>
      </c>
      <c r="CK43" s="313">
        <v>8.203125</v>
      </c>
      <c r="CL43" s="313">
        <v>14.765625</v>
      </c>
      <c r="CN43" s="38">
        <v>0.2</v>
      </c>
      <c r="CO43" s="38">
        <v>0.4</v>
      </c>
      <c r="CP43" s="38">
        <v>1</v>
      </c>
      <c r="CQ43" s="38">
        <v>2</v>
      </c>
      <c r="CR43" s="38">
        <v>3</v>
      </c>
      <c r="CS43" s="38">
        <v>5</v>
      </c>
      <c r="CU43" s="354">
        <v>5</v>
      </c>
      <c r="CV43" s="354">
        <v>7</v>
      </c>
      <c r="CW43" s="354">
        <v>10</v>
      </c>
      <c r="CX43" s="354">
        <v>12</v>
      </c>
      <c r="CY43" s="354">
        <v>15</v>
      </c>
      <c r="CZ43" s="354">
        <v>25</v>
      </c>
      <c r="DB43" s="38"/>
      <c r="DC43" s="38"/>
      <c r="DD43" s="38"/>
      <c r="DE43" s="38"/>
      <c r="DF43" s="38"/>
      <c r="DG43" s="38"/>
      <c r="DI43" s="38">
        <v>5</v>
      </c>
      <c r="DJ43" s="38">
        <v>6</v>
      </c>
      <c r="DK43" s="38">
        <v>9</v>
      </c>
      <c r="DL43" s="38">
        <v>11</v>
      </c>
      <c r="DM43" s="38">
        <v>17</v>
      </c>
      <c r="DN43" s="38">
        <v>32</v>
      </c>
      <c r="DP43" s="38"/>
      <c r="DQ43" s="38"/>
      <c r="DR43" s="38"/>
      <c r="DS43" s="38"/>
      <c r="DT43" s="38"/>
      <c r="DU43" s="38"/>
      <c r="DW43" s="428">
        <v>4.5</v>
      </c>
      <c r="DX43" s="428">
        <v>7.5</v>
      </c>
      <c r="DY43" s="428">
        <v>12</v>
      </c>
      <c r="DZ43" s="428">
        <v>15</v>
      </c>
      <c r="EA43" s="428">
        <v>22.5</v>
      </c>
      <c r="EB43" s="428">
        <v>37.5</v>
      </c>
      <c r="ED43" s="38"/>
      <c r="EE43" s="38"/>
      <c r="EF43" s="38"/>
      <c r="EG43" s="38"/>
      <c r="EH43" s="38"/>
      <c r="EI43" s="38"/>
      <c r="EK43" s="38">
        <v>5</v>
      </c>
      <c r="EL43" s="38">
        <v>7</v>
      </c>
      <c r="EM43" s="38">
        <v>12</v>
      </c>
      <c r="EN43" s="38">
        <v>20</v>
      </c>
      <c r="EO43" s="38">
        <v>35</v>
      </c>
      <c r="EP43" s="38">
        <v>60</v>
      </c>
      <c r="ER43" s="519">
        <v>2</v>
      </c>
      <c r="ES43" s="519">
        <v>4</v>
      </c>
      <c r="ET43" s="519">
        <v>6</v>
      </c>
      <c r="EU43" s="519">
        <v>8</v>
      </c>
      <c r="EV43" s="519">
        <v>12</v>
      </c>
      <c r="EW43" s="519">
        <v>25</v>
      </c>
      <c r="EY43" s="38"/>
      <c r="EZ43" s="38"/>
      <c r="FA43" s="38"/>
      <c r="FB43" s="38"/>
      <c r="FC43" s="38"/>
      <c r="FD43" s="38"/>
      <c r="FF43" s="38"/>
      <c r="FG43" s="38"/>
      <c r="FH43" s="38"/>
      <c r="FI43" s="38"/>
      <c r="FJ43" s="38"/>
      <c r="FK43" s="38"/>
      <c r="FM43" s="38"/>
      <c r="FN43" s="38"/>
      <c r="FO43" s="38"/>
      <c r="FP43" s="38"/>
      <c r="FQ43" s="38"/>
      <c r="FR43" s="38"/>
    </row>
    <row r="44" spans="1:174" x14ac:dyDescent="0.3">
      <c r="A44" s="657"/>
      <c r="B44" s="2"/>
      <c r="C44" s="2">
        <v>0.5</v>
      </c>
      <c r="D44" s="2"/>
      <c r="E44" s="2">
        <v>-1</v>
      </c>
      <c r="F44" s="2">
        <v>0.5</v>
      </c>
      <c r="H44" s="34">
        <f t="shared" si="12"/>
        <v>3</v>
      </c>
      <c r="I44" s="34">
        <f t="shared" si="13"/>
        <v>4.3505859375</v>
      </c>
      <c r="J44" s="34">
        <f t="shared" si="14"/>
        <v>6</v>
      </c>
      <c r="K44" s="34">
        <f t="shared" si="15"/>
        <v>9.8876953125</v>
      </c>
      <c r="L44" s="34">
        <f t="shared" si="16"/>
        <v>12.1798095703125</v>
      </c>
      <c r="M44" s="34">
        <f t="shared" si="17"/>
        <v>20</v>
      </c>
      <c r="O44" s="597">
        <v>7</v>
      </c>
      <c r="P44" s="597">
        <v>17.5</v>
      </c>
      <c r="Q44" s="597">
        <v>35</v>
      </c>
      <c r="R44" s="597">
        <v>52.5</v>
      </c>
      <c r="S44" s="597">
        <v>140</v>
      </c>
      <c r="T44" s="597">
        <v>350</v>
      </c>
      <c r="V44" s="164">
        <v>1.5</v>
      </c>
      <c r="W44" s="164">
        <v>2.5</v>
      </c>
      <c r="X44" s="164">
        <v>3.5</v>
      </c>
      <c r="Y44" s="164"/>
      <c r="Z44" s="164">
        <v>10</v>
      </c>
      <c r="AA44" s="164"/>
      <c r="AC44" s="37"/>
      <c r="AD44" s="37"/>
      <c r="AE44" s="37"/>
      <c r="AF44" s="37"/>
      <c r="AG44" s="37"/>
      <c r="AH44" s="37"/>
      <c r="AJ44" s="37">
        <v>3</v>
      </c>
      <c r="AK44" s="37">
        <v>3</v>
      </c>
      <c r="AL44" s="37">
        <v>4</v>
      </c>
      <c r="AM44" s="37">
        <v>5</v>
      </c>
      <c r="AN44" s="37">
        <v>7</v>
      </c>
      <c r="AO44" s="37">
        <v>10</v>
      </c>
      <c r="AQ44" s="37">
        <v>14</v>
      </c>
      <c r="AR44" s="37">
        <v>24</v>
      </c>
      <c r="AS44" s="37">
        <v>30</v>
      </c>
      <c r="AT44" s="37">
        <v>40</v>
      </c>
      <c r="AU44" s="37">
        <v>50</v>
      </c>
      <c r="AV44" s="37">
        <v>60</v>
      </c>
      <c r="AX44" s="37"/>
      <c r="AY44" s="37"/>
      <c r="AZ44" s="37"/>
      <c r="BA44" s="37"/>
      <c r="BB44" s="37"/>
      <c r="BC44" s="37"/>
      <c r="BE44" s="67"/>
      <c r="BF44" s="67"/>
      <c r="BG44" s="67"/>
      <c r="BH44" s="67"/>
      <c r="BI44" s="67"/>
      <c r="BJ44" s="67"/>
      <c r="BL44" s="596">
        <v>1.1875</v>
      </c>
      <c r="BM44" s="596">
        <v>1.3125</v>
      </c>
      <c r="BN44" s="596">
        <v>1.6875</v>
      </c>
      <c r="BO44" s="596">
        <v>2.0625</v>
      </c>
      <c r="BP44" s="596">
        <v>2.625</v>
      </c>
      <c r="BQ44" s="596">
        <v>3.5</v>
      </c>
      <c r="BS44" s="229">
        <v>3</v>
      </c>
      <c r="BT44" s="229">
        <v>4</v>
      </c>
      <c r="BU44" s="229">
        <v>5</v>
      </c>
      <c r="BV44" s="229">
        <v>10</v>
      </c>
      <c r="BW44" s="229">
        <v>15</v>
      </c>
      <c r="BX44" s="229">
        <v>25</v>
      </c>
      <c r="BZ44" s="254">
        <v>2.9296875</v>
      </c>
      <c r="CA44" s="254">
        <v>4.39453125</v>
      </c>
      <c r="CB44" s="254">
        <v>6.591796875</v>
      </c>
      <c r="CC44" s="254">
        <v>9.8876953125</v>
      </c>
      <c r="CD44" s="254">
        <v>12.359619140625</v>
      </c>
      <c r="CE44" s="254">
        <v>15.44952392578125</v>
      </c>
      <c r="CG44" s="312">
        <v>4.306640625</v>
      </c>
      <c r="CH44" s="312">
        <v>4.306640625</v>
      </c>
      <c r="CI44" s="312">
        <v>5.7421875</v>
      </c>
      <c r="CJ44" s="312">
        <v>8.61328125</v>
      </c>
      <c r="CK44" s="312">
        <v>11.484375</v>
      </c>
      <c r="CL44" s="312">
        <v>19.6875</v>
      </c>
      <c r="CN44" s="37">
        <v>0.2</v>
      </c>
      <c r="CO44" s="37">
        <v>0.4</v>
      </c>
      <c r="CP44" s="37">
        <v>1</v>
      </c>
      <c r="CQ44" s="37">
        <v>2</v>
      </c>
      <c r="CR44" s="37">
        <v>3</v>
      </c>
      <c r="CS44" s="37">
        <v>5</v>
      </c>
      <c r="CU44" s="353">
        <v>4</v>
      </c>
      <c r="CV44" s="353">
        <v>5</v>
      </c>
      <c r="CW44" s="353">
        <v>8</v>
      </c>
      <c r="CX44" s="353">
        <v>10</v>
      </c>
      <c r="CY44" s="353">
        <v>15</v>
      </c>
      <c r="CZ44" s="353">
        <v>20</v>
      </c>
      <c r="DB44" s="37"/>
      <c r="DC44" s="37"/>
      <c r="DD44" s="37"/>
      <c r="DE44" s="37"/>
      <c r="DF44" s="37"/>
      <c r="DG44" s="37"/>
      <c r="DI44" s="37">
        <v>3</v>
      </c>
      <c r="DJ44" s="37">
        <v>5</v>
      </c>
      <c r="DK44" s="37">
        <v>6</v>
      </c>
      <c r="DL44" s="37">
        <v>9</v>
      </c>
      <c r="DM44" s="37">
        <v>11</v>
      </c>
      <c r="DN44" s="37">
        <v>17</v>
      </c>
      <c r="DP44" s="37"/>
      <c r="DQ44" s="37"/>
      <c r="DR44" s="37"/>
      <c r="DS44" s="37"/>
      <c r="DT44" s="37"/>
      <c r="DU44" s="37"/>
      <c r="DW44" s="427">
        <v>4.5</v>
      </c>
      <c r="DX44" s="427">
        <v>7.5</v>
      </c>
      <c r="DY44" s="427">
        <v>12</v>
      </c>
      <c r="DZ44" s="427">
        <v>15</v>
      </c>
      <c r="EA44" s="427">
        <v>22.5</v>
      </c>
      <c r="EB44" s="427">
        <v>37.5</v>
      </c>
      <c r="ED44" s="37"/>
      <c r="EE44" s="37"/>
      <c r="EF44" s="37"/>
      <c r="EG44" s="37"/>
      <c r="EH44" s="37"/>
      <c r="EI44" s="37"/>
      <c r="EK44" s="37">
        <v>5</v>
      </c>
      <c r="EL44" s="37">
        <v>7</v>
      </c>
      <c r="EM44" s="37">
        <v>12</v>
      </c>
      <c r="EN44" s="37">
        <v>20</v>
      </c>
      <c r="EO44" s="37">
        <v>35</v>
      </c>
      <c r="EP44" s="37">
        <v>60</v>
      </c>
      <c r="ER44" s="518">
        <v>2</v>
      </c>
      <c r="ES44" s="518">
        <v>4</v>
      </c>
      <c r="ET44" s="518">
        <v>6</v>
      </c>
      <c r="EU44" s="518">
        <v>8</v>
      </c>
      <c r="EV44" s="518">
        <v>12</v>
      </c>
      <c r="EW44" s="518">
        <v>35</v>
      </c>
      <c r="EY44" s="37"/>
      <c r="EZ44" s="37"/>
      <c r="FA44" s="37"/>
      <c r="FB44" s="37"/>
      <c r="FC44" s="37"/>
      <c r="FD44" s="37"/>
      <c r="FF44" s="37"/>
      <c r="FG44" s="37"/>
      <c r="FH44" s="37"/>
      <c r="FI44" s="37"/>
      <c r="FJ44" s="37"/>
      <c r="FK44" s="37"/>
      <c r="FM44" s="37"/>
      <c r="FN44" s="37"/>
      <c r="FO44" s="37"/>
      <c r="FP44" s="37"/>
      <c r="FQ44" s="37"/>
      <c r="FR44" s="37"/>
    </row>
    <row r="45" spans="1:174" x14ac:dyDescent="0.3">
      <c r="A45" s="658"/>
      <c r="B45" s="3"/>
      <c r="C45" s="3"/>
      <c r="D45" s="3">
        <v>0.5</v>
      </c>
      <c r="E45" s="3">
        <v>-1</v>
      </c>
      <c r="F45" s="3">
        <v>0.5</v>
      </c>
      <c r="H45" s="35">
        <f t="shared" si="12"/>
        <v>3.345703125</v>
      </c>
      <c r="I45" s="35">
        <f t="shared" si="13"/>
        <v>4</v>
      </c>
      <c r="J45" s="35">
        <f t="shared" si="14"/>
        <v>5.63671875</v>
      </c>
      <c r="K45" s="35">
        <f t="shared" si="15"/>
        <v>9</v>
      </c>
      <c r="L45" s="35">
        <f t="shared" si="16"/>
        <v>11.7421875</v>
      </c>
      <c r="M45" s="35">
        <f t="shared" si="17"/>
        <v>25</v>
      </c>
      <c r="O45" s="597">
        <v>7</v>
      </c>
      <c r="P45" s="597">
        <v>17.5</v>
      </c>
      <c r="Q45" s="597">
        <v>35</v>
      </c>
      <c r="R45" s="597">
        <v>52.5</v>
      </c>
      <c r="S45" s="597">
        <v>140</v>
      </c>
      <c r="T45" s="597">
        <v>350</v>
      </c>
      <c r="V45" s="165">
        <v>1.25</v>
      </c>
      <c r="W45" s="165">
        <v>2</v>
      </c>
      <c r="X45" s="165">
        <v>3.75</v>
      </c>
      <c r="Y45" s="165"/>
      <c r="Z45" s="165">
        <v>10</v>
      </c>
      <c r="AA45" s="165"/>
      <c r="AC45" s="38"/>
      <c r="AD45" s="38"/>
      <c r="AE45" s="38"/>
      <c r="AF45" s="38"/>
      <c r="AG45" s="38"/>
      <c r="AH45" s="38"/>
      <c r="AJ45" s="38">
        <v>4</v>
      </c>
      <c r="AK45" s="38">
        <v>4</v>
      </c>
      <c r="AL45" s="38">
        <v>5</v>
      </c>
      <c r="AM45" s="38">
        <v>6</v>
      </c>
      <c r="AN45" s="38">
        <v>9</v>
      </c>
      <c r="AO45" s="38">
        <v>13</v>
      </c>
      <c r="AQ45" s="38">
        <v>14</v>
      </c>
      <c r="AR45" s="38">
        <v>24</v>
      </c>
      <c r="AS45" s="38">
        <v>30</v>
      </c>
      <c r="AT45" s="38">
        <v>40</v>
      </c>
      <c r="AU45" s="38">
        <v>50</v>
      </c>
      <c r="AV45" s="38">
        <v>60</v>
      </c>
      <c r="AX45" s="38"/>
      <c r="AY45" s="38"/>
      <c r="AZ45" s="38"/>
      <c r="BA45" s="38"/>
      <c r="BB45" s="38"/>
      <c r="BC45" s="38"/>
      <c r="BE45" s="68"/>
      <c r="BF45" s="68"/>
      <c r="BG45" s="68"/>
      <c r="BH45" s="68"/>
      <c r="BI45" s="68"/>
      <c r="BJ45" s="68"/>
      <c r="BL45" s="596">
        <v>1.1875</v>
      </c>
      <c r="BM45" s="596">
        <v>1.3125</v>
      </c>
      <c r="BN45" s="596">
        <v>1.6875</v>
      </c>
      <c r="BO45" s="596">
        <v>2.0625</v>
      </c>
      <c r="BP45" s="596">
        <v>2.625</v>
      </c>
      <c r="BQ45" s="596">
        <v>3.5</v>
      </c>
      <c r="BS45" s="230">
        <v>2</v>
      </c>
      <c r="BT45" s="230">
        <v>3</v>
      </c>
      <c r="BU45" s="230">
        <v>4</v>
      </c>
      <c r="BV45" s="230">
        <v>10</v>
      </c>
      <c r="BW45" s="230">
        <v>15</v>
      </c>
      <c r="BX45" s="230">
        <v>25</v>
      </c>
      <c r="BZ45" s="255">
        <v>2.34375</v>
      </c>
      <c r="CA45" s="255">
        <v>3.515625</v>
      </c>
      <c r="CB45" s="255">
        <v>5.2734375</v>
      </c>
      <c r="CC45" s="255">
        <v>7.91015625</v>
      </c>
      <c r="CD45" s="255">
        <v>9.8876953125</v>
      </c>
      <c r="CE45" s="255">
        <v>12.359619140625</v>
      </c>
      <c r="CG45" s="313">
        <v>3.69140625</v>
      </c>
      <c r="CH45" s="313">
        <v>3.69140625</v>
      </c>
      <c r="CI45" s="313">
        <v>4.921875</v>
      </c>
      <c r="CJ45" s="313">
        <v>7.3828125</v>
      </c>
      <c r="CK45" s="313">
        <v>11.484375</v>
      </c>
      <c r="CL45" s="313">
        <v>19.6875</v>
      </c>
      <c r="CN45" s="38">
        <v>0.2</v>
      </c>
      <c r="CO45" s="38">
        <v>0.4</v>
      </c>
      <c r="CP45" s="38">
        <v>1</v>
      </c>
      <c r="CQ45" s="38">
        <v>2</v>
      </c>
      <c r="CR45" s="38">
        <v>3</v>
      </c>
      <c r="CS45" s="38">
        <v>5</v>
      </c>
      <c r="CU45" s="354">
        <v>5</v>
      </c>
      <c r="CV45" s="354">
        <v>7</v>
      </c>
      <c r="CW45" s="354">
        <v>8</v>
      </c>
      <c r="CX45" s="354">
        <v>10</v>
      </c>
      <c r="CY45" s="354">
        <v>15</v>
      </c>
      <c r="CZ45" s="354">
        <v>25</v>
      </c>
      <c r="DB45" s="38"/>
      <c r="DC45" s="38"/>
      <c r="DD45" s="38"/>
      <c r="DE45" s="38"/>
      <c r="DF45" s="38"/>
      <c r="DG45" s="38"/>
      <c r="DI45" s="38">
        <v>3</v>
      </c>
      <c r="DJ45" s="38">
        <v>5</v>
      </c>
      <c r="DK45" s="38">
        <v>6</v>
      </c>
      <c r="DL45" s="38">
        <v>9</v>
      </c>
      <c r="DM45" s="38">
        <v>11</v>
      </c>
      <c r="DN45" s="38">
        <v>17</v>
      </c>
      <c r="DP45" s="38"/>
      <c r="DQ45" s="38"/>
      <c r="DR45" s="38"/>
      <c r="DS45" s="38"/>
      <c r="DT45" s="38"/>
      <c r="DU45" s="38"/>
      <c r="DW45" s="428">
        <v>4.5</v>
      </c>
      <c r="DX45" s="428">
        <v>7.5</v>
      </c>
      <c r="DY45" s="428">
        <v>12</v>
      </c>
      <c r="DZ45" s="428">
        <v>15</v>
      </c>
      <c r="EA45" s="428">
        <v>22.5</v>
      </c>
      <c r="EB45" s="428">
        <v>37.5</v>
      </c>
      <c r="ED45" s="38"/>
      <c r="EE45" s="38"/>
      <c r="EF45" s="38"/>
      <c r="EG45" s="38"/>
      <c r="EH45" s="38"/>
      <c r="EI45" s="38"/>
      <c r="EK45" s="38">
        <v>5</v>
      </c>
      <c r="EL45" s="38">
        <v>7</v>
      </c>
      <c r="EM45" s="38">
        <v>12</v>
      </c>
      <c r="EN45" s="38">
        <v>20</v>
      </c>
      <c r="EO45" s="38">
        <v>35</v>
      </c>
      <c r="EP45" s="38">
        <v>60</v>
      </c>
      <c r="ER45" s="519">
        <v>2</v>
      </c>
      <c r="ES45" s="519">
        <v>4</v>
      </c>
      <c r="ET45" s="519">
        <v>6</v>
      </c>
      <c r="EU45" s="519">
        <v>8</v>
      </c>
      <c r="EV45" s="519">
        <v>12</v>
      </c>
      <c r="EW45" s="519">
        <v>40</v>
      </c>
      <c r="EY45" s="38"/>
      <c r="EZ45" s="38"/>
      <c r="FA45" s="38"/>
      <c r="FB45" s="38"/>
      <c r="FC45" s="38"/>
      <c r="FD45" s="38"/>
      <c r="FF45" s="38"/>
      <c r="FG45" s="38"/>
      <c r="FH45" s="38"/>
      <c r="FI45" s="38"/>
      <c r="FJ45" s="38"/>
      <c r="FK45" s="38"/>
      <c r="FM45" s="38"/>
      <c r="FN45" s="38"/>
      <c r="FO45" s="38"/>
      <c r="FP45" s="38"/>
      <c r="FQ45" s="38"/>
      <c r="FR45" s="38"/>
    </row>
    <row r="46" spans="1:174" s="36" customFormat="1" x14ac:dyDescent="0.3">
      <c r="V46" s="163"/>
      <c r="W46" s="163"/>
      <c r="X46" s="163"/>
      <c r="Y46" s="163"/>
      <c r="Z46" s="163"/>
      <c r="AA46" s="163"/>
      <c r="BE46" s="49"/>
      <c r="BF46" s="49"/>
      <c r="BG46" s="49"/>
      <c r="BH46" s="49"/>
      <c r="BI46" s="49"/>
      <c r="BJ46" s="49"/>
      <c r="BL46" s="144"/>
      <c r="BM46" s="144"/>
      <c r="BN46" s="144"/>
      <c r="BO46" s="144"/>
      <c r="BP46" s="144"/>
      <c r="BQ46" s="144"/>
      <c r="BS46" s="228"/>
      <c r="BT46" s="228"/>
      <c r="BU46" s="228"/>
      <c r="BV46" s="228"/>
      <c r="BW46" s="228"/>
      <c r="BX46" s="228"/>
      <c r="BZ46" s="253"/>
      <c r="CA46" s="253"/>
      <c r="CB46" s="253"/>
      <c r="CC46" s="253"/>
      <c r="CD46" s="253"/>
      <c r="CE46" s="253"/>
      <c r="CG46" s="309"/>
      <c r="CH46" s="309"/>
      <c r="CI46" s="309"/>
      <c r="CJ46" s="309"/>
      <c r="CK46" s="309"/>
      <c r="CL46" s="309"/>
      <c r="CU46" s="351"/>
      <c r="CV46" s="351"/>
      <c r="CW46" s="351"/>
      <c r="CX46" s="351"/>
      <c r="CY46" s="351"/>
      <c r="CZ46" s="351"/>
      <c r="DW46" s="425"/>
      <c r="DX46" s="425"/>
      <c r="DY46" s="425"/>
      <c r="DZ46" s="425"/>
      <c r="EA46" s="425"/>
      <c r="EB46" s="425"/>
      <c r="ER46" s="517"/>
      <c r="ES46" s="517"/>
      <c r="ET46" s="517"/>
      <c r="EU46" s="517"/>
      <c r="EV46" s="517"/>
      <c r="EW46" s="517"/>
    </row>
    <row r="47" spans="1:174" s="36" customFormat="1" x14ac:dyDescent="0.3">
      <c r="A47" s="659" t="s">
        <v>18</v>
      </c>
      <c r="B47" s="659"/>
      <c r="C47" s="659"/>
      <c r="D47" s="659"/>
      <c r="E47" s="659"/>
      <c r="F47" s="659"/>
      <c r="H47" s="655" t="s">
        <v>32</v>
      </c>
      <c r="I47" s="655"/>
      <c r="J47" s="655"/>
      <c r="K47" s="655"/>
      <c r="L47" s="655"/>
      <c r="M47" s="655"/>
      <c r="O47" s="655" t="s">
        <v>32</v>
      </c>
      <c r="P47" s="655"/>
      <c r="Q47" s="655"/>
      <c r="R47" s="655"/>
      <c r="S47" s="655"/>
      <c r="T47" s="655"/>
      <c r="V47" s="655" t="s">
        <v>32</v>
      </c>
      <c r="W47" s="655"/>
      <c r="X47" s="655"/>
      <c r="Y47" s="655"/>
      <c r="Z47" s="655"/>
      <c r="AA47" s="655"/>
      <c r="AC47" s="655"/>
      <c r="AD47" s="655"/>
      <c r="AE47" s="655"/>
      <c r="AF47" s="655"/>
      <c r="AG47" s="655"/>
      <c r="AH47" s="655"/>
      <c r="AJ47" s="655" t="s">
        <v>32</v>
      </c>
      <c r="AK47" s="655"/>
      <c r="AL47" s="655"/>
      <c r="AM47" s="655"/>
      <c r="AN47" s="655"/>
      <c r="AO47" s="655"/>
      <c r="AQ47" s="655" t="s">
        <v>32</v>
      </c>
      <c r="AR47" s="655"/>
      <c r="AS47" s="655"/>
      <c r="AT47" s="655"/>
      <c r="AU47" s="655"/>
      <c r="AV47" s="655"/>
      <c r="AX47" s="655"/>
      <c r="AY47" s="655"/>
      <c r="AZ47" s="655"/>
      <c r="BA47" s="655"/>
      <c r="BB47" s="655"/>
      <c r="BC47" s="655"/>
      <c r="BE47" s="662"/>
      <c r="BF47" s="662"/>
      <c r="BG47" s="662"/>
      <c r="BH47" s="662"/>
      <c r="BI47" s="662"/>
      <c r="BJ47" s="662"/>
      <c r="BL47" s="655" t="s">
        <v>32</v>
      </c>
      <c r="BM47" s="655"/>
      <c r="BN47" s="655"/>
      <c r="BO47" s="655"/>
      <c r="BP47" s="655"/>
      <c r="BQ47" s="655"/>
      <c r="BS47" s="655" t="s">
        <v>32</v>
      </c>
      <c r="BT47" s="655"/>
      <c r="BU47" s="655"/>
      <c r="BV47" s="655"/>
      <c r="BW47" s="655"/>
      <c r="BX47" s="655"/>
      <c r="BZ47" s="655" t="s">
        <v>32</v>
      </c>
      <c r="CA47" s="655"/>
      <c r="CB47" s="655"/>
      <c r="CC47" s="655"/>
      <c r="CD47" s="655"/>
      <c r="CE47" s="655"/>
      <c r="CG47" s="655" t="s">
        <v>32</v>
      </c>
      <c r="CH47" s="655"/>
      <c r="CI47" s="655"/>
      <c r="CJ47" s="655"/>
      <c r="CK47" s="655"/>
      <c r="CL47" s="655"/>
      <c r="CN47" s="655" t="s">
        <v>32</v>
      </c>
      <c r="CO47" s="655"/>
      <c r="CP47" s="655"/>
      <c r="CQ47" s="655"/>
      <c r="CR47" s="655"/>
      <c r="CS47" s="655"/>
      <c r="CU47" s="655" t="s">
        <v>32</v>
      </c>
      <c r="CV47" s="655"/>
      <c r="CW47" s="655"/>
      <c r="CX47" s="655"/>
      <c r="CY47" s="655"/>
      <c r="CZ47" s="655"/>
      <c r="DB47" s="655" t="s">
        <v>32</v>
      </c>
      <c r="DC47" s="655"/>
      <c r="DD47" s="655"/>
      <c r="DE47" s="655"/>
      <c r="DF47" s="655"/>
      <c r="DG47" s="655"/>
      <c r="DI47" s="655" t="s">
        <v>32</v>
      </c>
      <c r="DJ47" s="655"/>
      <c r="DK47" s="655"/>
      <c r="DL47" s="655"/>
      <c r="DM47" s="655"/>
      <c r="DN47" s="655"/>
      <c r="DP47" s="655"/>
      <c r="DQ47" s="655"/>
      <c r="DR47" s="655"/>
      <c r="DS47" s="655"/>
      <c r="DT47" s="655"/>
      <c r="DU47" s="655"/>
      <c r="DW47" s="655" t="s">
        <v>32</v>
      </c>
      <c r="DX47" s="655"/>
      <c r="DY47" s="655"/>
      <c r="DZ47" s="655"/>
      <c r="EA47" s="655"/>
      <c r="EB47" s="655"/>
      <c r="ED47" s="655"/>
      <c r="EE47" s="655"/>
      <c r="EF47" s="655"/>
      <c r="EG47" s="655"/>
      <c r="EH47" s="655"/>
      <c r="EI47" s="655"/>
      <c r="EK47" s="663" t="s">
        <v>32</v>
      </c>
      <c r="EL47" s="664"/>
      <c r="EM47" s="664"/>
      <c r="EN47" s="664"/>
      <c r="EO47" s="664"/>
      <c r="EP47" s="665"/>
      <c r="ER47" s="655" t="s">
        <v>32</v>
      </c>
      <c r="ES47" s="655"/>
      <c r="ET47" s="655"/>
      <c r="EU47" s="655"/>
      <c r="EV47" s="655"/>
      <c r="EW47" s="655"/>
      <c r="EY47" s="655"/>
      <c r="EZ47" s="655"/>
      <c r="FA47" s="655"/>
      <c r="FB47" s="655"/>
      <c r="FC47" s="655"/>
      <c r="FD47" s="655"/>
      <c r="FF47" s="655"/>
      <c r="FG47" s="655"/>
      <c r="FH47" s="655"/>
      <c r="FI47" s="655"/>
      <c r="FJ47" s="655"/>
      <c r="FK47" s="655"/>
      <c r="FM47" s="655"/>
      <c r="FN47" s="655"/>
      <c r="FO47" s="655"/>
      <c r="FP47" s="655"/>
      <c r="FQ47" s="655"/>
      <c r="FR47" s="655"/>
    </row>
    <row r="48" spans="1:174" s="36" customFormat="1" x14ac:dyDescent="0.3">
      <c r="A48" s="10"/>
      <c r="B48" s="33" t="s">
        <v>27</v>
      </c>
      <c r="C48" s="33" t="s">
        <v>3</v>
      </c>
      <c r="D48" s="33" t="s">
        <v>4</v>
      </c>
      <c r="E48" s="33" t="s">
        <v>5</v>
      </c>
      <c r="F48" s="33" t="s">
        <v>6</v>
      </c>
      <c r="H48" s="33" t="s">
        <v>26</v>
      </c>
      <c r="I48" s="33" t="s">
        <v>12</v>
      </c>
      <c r="J48" s="33" t="s">
        <v>13</v>
      </c>
      <c r="K48" s="33" t="s">
        <v>14</v>
      </c>
      <c r="L48" s="33" t="s">
        <v>15</v>
      </c>
      <c r="M48" s="33" t="s">
        <v>16</v>
      </c>
      <c r="O48" s="33" t="s">
        <v>26</v>
      </c>
      <c r="P48" s="33" t="s">
        <v>12</v>
      </c>
      <c r="Q48" s="33" t="s">
        <v>13</v>
      </c>
      <c r="R48" s="33" t="s">
        <v>14</v>
      </c>
      <c r="S48" s="33" t="s">
        <v>15</v>
      </c>
      <c r="T48" s="33" t="s">
        <v>16</v>
      </c>
      <c r="V48" s="162" t="s">
        <v>26</v>
      </c>
      <c r="W48" s="162" t="s">
        <v>12</v>
      </c>
      <c r="X48" s="162" t="s">
        <v>13</v>
      </c>
      <c r="Y48" s="162" t="s">
        <v>14</v>
      </c>
      <c r="Z48" s="162" t="s">
        <v>15</v>
      </c>
      <c r="AA48" s="162" t="s">
        <v>16</v>
      </c>
      <c r="AC48" s="33"/>
      <c r="AD48" s="33"/>
      <c r="AE48" s="33"/>
      <c r="AF48" s="33"/>
      <c r="AG48" s="33"/>
      <c r="AH48" s="33"/>
      <c r="AJ48" s="33" t="s">
        <v>26</v>
      </c>
      <c r="AK48" s="33" t="s">
        <v>12</v>
      </c>
      <c r="AL48" s="33" t="s">
        <v>13</v>
      </c>
      <c r="AM48" s="33" t="s">
        <v>14</v>
      </c>
      <c r="AN48" s="33" t="s">
        <v>15</v>
      </c>
      <c r="AO48" s="33" t="s">
        <v>16</v>
      </c>
      <c r="AQ48" s="33" t="s">
        <v>26</v>
      </c>
      <c r="AR48" s="33" t="s">
        <v>12</v>
      </c>
      <c r="AS48" s="33" t="s">
        <v>13</v>
      </c>
      <c r="AT48" s="33" t="s">
        <v>14</v>
      </c>
      <c r="AU48" s="33" t="s">
        <v>15</v>
      </c>
      <c r="AV48" s="33" t="s">
        <v>16</v>
      </c>
      <c r="AX48" s="33"/>
      <c r="AY48" s="33"/>
      <c r="AZ48" s="33"/>
      <c r="BA48" s="33"/>
      <c r="BB48" s="33"/>
      <c r="BC48" s="33"/>
      <c r="BE48" s="60"/>
      <c r="BF48" s="60"/>
      <c r="BG48" s="60"/>
      <c r="BH48" s="60"/>
      <c r="BI48" s="60"/>
      <c r="BJ48" s="60"/>
      <c r="BL48" s="143" t="s">
        <v>26</v>
      </c>
      <c r="BM48" s="143" t="s">
        <v>12</v>
      </c>
      <c r="BN48" s="143" t="s">
        <v>13</v>
      </c>
      <c r="BO48" s="143" t="s">
        <v>14</v>
      </c>
      <c r="BP48" s="143" t="s">
        <v>15</v>
      </c>
      <c r="BQ48" s="143" t="s">
        <v>16</v>
      </c>
      <c r="BS48" s="227" t="s">
        <v>26</v>
      </c>
      <c r="BT48" s="227" t="s">
        <v>12</v>
      </c>
      <c r="BU48" s="227" t="s">
        <v>13</v>
      </c>
      <c r="BV48" s="227" t="s">
        <v>14</v>
      </c>
      <c r="BW48" s="227" t="s">
        <v>15</v>
      </c>
      <c r="BX48" s="227" t="s">
        <v>16</v>
      </c>
      <c r="BZ48" s="252" t="s">
        <v>26</v>
      </c>
      <c r="CA48" s="252" t="s">
        <v>12</v>
      </c>
      <c r="CB48" s="252" t="s">
        <v>13</v>
      </c>
      <c r="CC48" s="252" t="s">
        <v>14</v>
      </c>
      <c r="CD48" s="252" t="s">
        <v>15</v>
      </c>
      <c r="CE48" s="252" t="s">
        <v>16</v>
      </c>
      <c r="CG48" s="308" t="s">
        <v>26</v>
      </c>
      <c r="CH48" s="308" t="s">
        <v>12</v>
      </c>
      <c r="CI48" s="308" t="s">
        <v>13</v>
      </c>
      <c r="CJ48" s="308" t="s">
        <v>14</v>
      </c>
      <c r="CK48" s="308" t="s">
        <v>15</v>
      </c>
      <c r="CL48" s="308" t="s">
        <v>16</v>
      </c>
      <c r="CN48" s="33" t="s">
        <v>26</v>
      </c>
      <c r="CO48" s="33" t="s">
        <v>12</v>
      </c>
      <c r="CP48" s="33" t="s">
        <v>13</v>
      </c>
      <c r="CQ48" s="33" t="s">
        <v>14</v>
      </c>
      <c r="CR48" s="33" t="s">
        <v>15</v>
      </c>
      <c r="CS48" s="33" t="s">
        <v>16</v>
      </c>
      <c r="CU48" s="352" t="s">
        <v>26</v>
      </c>
      <c r="CV48" s="352" t="s">
        <v>12</v>
      </c>
      <c r="CW48" s="352" t="s">
        <v>13</v>
      </c>
      <c r="CX48" s="352" t="s">
        <v>14</v>
      </c>
      <c r="CY48" s="352" t="s">
        <v>15</v>
      </c>
      <c r="CZ48" s="352" t="s">
        <v>16</v>
      </c>
      <c r="DB48" s="33" t="s">
        <v>26</v>
      </c>
      <c r="DC48" s="33" t="s">
        <v>12</v>
      </c>
      <c r="DD48" s="33" t="s">
        <v>13</v>
      </c>
      <c r="DE48" s="33" t="s">
        <v>14</v>
      </c>
      <c r="DF48" s="33" t="s">
        <v>15</v>
      </c>
      <c r="DG48" s="33" t="s">
        <v>16</v>
      </c>
      <c r="DI48" s="33" t="s">
        <v>26</v>
      </c>
      <c r="DJ48" s="33" t="s">
        <v>12</v>
      </c>
      <c r="DK48" s="33" t="s">
        <v>13</v>
      </c>
      <c r="DL48" s="33" t="s">
        <v>14</v>
      </c>
      <c r="DM48" s="33" t="s">
        <v>15</v>
      </c>
      <c r="DN48" s="33" t="s">
        <v>16</v>
      </c>
      <c r="DP48" s="33"/>
      <c r="DQ48" s="33"/>
      <c r="DR48" s="33"/>
      <c r="DS48" s="33"/>
      <c r="DT48" s="33"/>
      <c r="DU48" s="33"/>
      <c r="DW48" s="429" t="s">
        <v>26</v>
      </c>
      <c r="DX48" s="429" t="s">
        <v>12</v>
      </c>
      <c r="DY48" s="429" t="s">
        <v>13</v>
      </c>
      <c r="DZ48" s="429" t="s">
        <v>14</v>
      </c>
      <c r="EA48" s="429" t="s">
        <v>15</v>
      </c>
      <c r="EB48" s="429" t="s">
        <v>16</v>
      </c>
      <c r="ED48" s="33"/>
      <c r="EE48" s="33"/>
      <c r="EF48" s="33"/>
      <c r="EG48" s="33"/>
      <c r="EH48" s="33"/>
      <c r="EI48" s="33"/>
      <c r="EK48" s="33" t="s">
        <v>26</v>
      </c>
      <c r="EL48" s="33" t="s">
        <v>12</v>
      </c>
      <c r="EM48" s="33" t="s">
        <v>13</v>
      </c>
      <c r="EN48" s="33" t="s">
        <v>14</v>
      </c>
      <c r="EO48" s="33" t="s">
        <v>15</v>
      </c>
      <c r="EP48" s="33" t="s">
        <v>16</v>
      </c>
      <c r="ER48" s="516" t="s">
        <v>26</v>
      </c>
      <c r="ES48" s="516" t="s">
        <v>12</v>
      </c>
      <c r="ET48" s="516" t="s">
        <v>13</v>
      </c>
      <c r="EU48" s="516" t="s">
        <v>14</v>
      </c>
      <c r="EV48" s="516" t="s">
        <v>15</v>
      </c>
      <c r="EW48" s="516" t="s">
        <v>16</v>
      </c>
      <c r="EY48" s="33"/>
      <c r="EZ48" s="33"/>
      <c r="FA48" s="33"/>
      <c r="FB48" s="33"/>
      <c r="FC48" s="33"/>
      <c r="FD48" s="33"/>
      <c r="FF48" s="33"/>
      <c r="FG48" s="33"/>
      <c r="FH48" s="33"/>
      <c r="FI48" s="33"/>
      <c r="FJ48" s="33"/>
      <c r="FK48" s="33"/>
      <c r="FM48" s="33"/>
      <c r="FN48" s="33"/>
      <c r="FO48" s="33"/>
      <c r="FP48" s="33"/>
      <c r="FQ48" s="33"/>
      <c r="FR48" s="33"/>
    </row>
    <row r="49" spans="1:174" s="36" customFormat="1" ht="15" customHeight="1" x14ac:dyDescent="0.3">
      <c r="A49" s="656" t="s">
        <v>9</v>
      </c>
      <c r="B49" s="2">
        <v>1</v>
      </c>
      <c r="C49" s="2"/>
      <c r="D49" s="2"/>
      <c r="E49" s="2"/>
      <c r="F49" s="2"/>
      <c r="H49" s="37">
        <f t="shared" ref="H49:H58" si="18">MEDIAN(O49,V49,AC49,AJ49,AQ49,AX49,BE49,BL49,BS49,BZ49,CG49,CN49,CU49,DB49,DI49,DP49,DW49,ED49,EK49,ER49,EY49,FF49,FM49)</f>
        <v>3</v>
      </c>
      <c r="I49" s="37">
        <f t="shared" ref="I49:I58" si="19">MEDIAN(P49,W49,AD49,AK49,AR49,AY49,BF49,BM49,BT49,CA49,CH49,CO49,CV49,DC49,DJ49,DQ49,DX49,EE49,EL49,ES49,EZ49,FG49,FN49)</f>
        <v>4.25</v>
      </c>
      <c r="J49" s="37">
        <f t="shared" ref="J49:J58" si="20">MEDIAN(Q49,X49,AE49,AL49,AS49,AZ49,BG49,BN49,BU49,CB49,CI49,CP49,CW49,DD49,DK49,DR49,DY49,EF49,EM49,ET49,FA49,FH49,FO49)</f>
        <v>6</v>
      </c>
      <c r="K49" s="37">
        <f t="shared" ref="K49:K58" si="21">MEDIAN(R49,Y49,AF49,AM49,AT49,BA49,BH49,BO49,BV49,CC49,CJ49,CQ49,CX49,DE49,DL49,DS49,DZ49,EG49,EN49,EU49,FB49,FI49,FP49)</f>
        <v>7.5</v>
      </c>
      <c r="L49" s="37">
        <f t="shared" ref="L49:L58" si="22">MEDIAN(S49,Z49,AG49,AN49,AU49,BB49,BI49,BP49,BW49,CD49,CK49,CR49,CY49,DF49,DM49,DT49,EA49,EH49,EO49,EV49,FC49,FJ49,FQ49)</f>
        <v>10</v>
      </c>
      <c r="M49" s="37">
        <f t="shared" ref="M49:M58" si="23">MEDIAN(T49,AA49,AH49,AO49,AV49,BC49,BJ49,BQ49,BX49,CE49,CL49,CS49,CZ49,DG49,DN49,DU49,EB49,EI49,EP49,EW49,FD49,FK49,FR49)</f>
        <v>15</v>
      </c>
      <c r="O49" s="597">
        <v>6</v>
      </c>
      <c r="P49" s="597">
        <v>15</v>
      </c>
      <c r="Q49" s="597">
        <v>30</v>
      </c>
      <c r="R49" s="597">
        <v>45</v>
      </c>
      <c r="S49" s="597">
        <v>120</v>
      </c>
      <c r="T49" s="597">
        <v>300</v>
      </c>
      <c r="V49" s="164">
        <v>1.25</v>
      </c>
      <c r="W49" s="164">
        <v>2</v>
      </c>
      <c r="X49" s="164">
        <v>3.5</v>
      </c>
      <c r="Y49" s="164">
        <v>10</v>
      </c>
      <c r="Z49" s="164"/>
      <c r="AA49" s="164"/>
      <c r="AC49" s="37"/>
      <c r="AD49" s="37"/>
      <c r="AE49" s="37"/>
      <c r="AF49" s="37"/>
      <c r="AG49" s="37"/>
      <c r="AH49" s="37"/>
      <c r="AJ49" s="37">
        <v>3</v>
      </c>
      <c r="AK49" s="37">
        <v>3</v>
      </c>
      <c r="AL49" s="37">
        <v>4</v>
      </c>
      <c r="AM49" s="37">
        <v>5</v>
      </c>
      <c r="AN49" s="37">
        <v>8</v>
      </c>
      <c r="AO49" s="37">
        <v>12</v>
      </c>
      <c r="AQ49" s="37">
        <v>8</v>
      </c>
      <c r="AR49" s="37">
        <v>10</v>
      </c>
      <c r="AS49" s="37">
        <v>14</v>
      </c>
      <c r="AT49" s="37"/>
      <c r="AU49" s="37"/>
      <c r="AV49" s="37"/>
      <c r="AX49" s="37"/>
      <c r="AY49" s="37"/>
      <c r="AZ49" s="37"/>
      <c r="BA49" s="37"/>
      <c r="BB49" s="37"/>
      <c r="BC49" s="37"/>
      <c r="BE49" s="56"/>
      <c r="BF49" s="56"/>
      <c r="BG49" s="56"/>
      <c r="BH49" s="56"/>
      <c r="BI49" s="56"/>
      <c r="BJ49" s="67"/>
      <c r="BL49" s="596">
        <v>4.5</v>
      </c>
      <c r="BM49" s="596">
        <v>5</v>
      </c>
      <c r="BN49" s="596">
        <v>6</v>
      </c>
      <c r="BO49" s="596">
        <v>7</v>
      </c>
      <c r="BP49" s="596">
        <v>8.25</v>
      </c>
      <c r="BQ49" s="596">
        <v>10.75</v>
      </c>
      <c r="BS49" s="229">
        <v>4</v>
      </c>
      <c r="BT49" s="229">
        <v>7</v>
      </c>
      <c r="BU49" s="229">
        <v>10</v>
      </c>
      <c r="BV49" s="229">
        <v>15</v>
      </c>
      <c r="BW49" s="229">
        <v>25</v>
      </c>
      <c r="BX49" s="229">
        <v>50</v>
      </c>
      <c r="BZ49" s="254">
        <v>1.875</v>
      </c>
      <c r="CA49" s="254">
        <v>2.8125</v>
      </c>
      <c r="CB49" s="254">
        <v>4.21875</v>
      </c>
      <c r="CC49" s="254">
        <v>6.328125</v>
      </c>
      <c r="CD49" s="254">
        <v>7.91015625</v>
      </c>
      <c r="CE49" s="254">
        <v>9.8876953125</v>
      </c>
      <c r="CG49" s="312">
        <v>3.515625</v>
      </c>
      <c r="CH49" s="312">
        <v>5.625</v>
      </c>
      <c r="CI49" s="312">
        <v>8.4375</v>
      </c>
      <c r="CJ49" s="312">
        <v>11.25</v>
      </c>
      <c r="CK49" s="312">
        <v>19.6875</v>
      </c>
      <c r="CL49" s="312">
        <v>35.15625</v>
      </c>
      <c r="CN49" s="37">
        <v>0.2</v>
      </c>
      <c r="CO49" s="37">
        <v>0.4</v>
      </c>
      <c r="CP49" s="37">
        <v>1</v>
      </c>
      <c r="CQ49" s="37">
        <v>2</v>
      </c>
      <c r="CR49" s="37">
        <v>3</v>
      </c>
      <c r="CS49" s="37">
        <v>5</v>
      </c>
      <c r="CU49" s="353">
        <v>2</v>
      </c>
      <c r="CV49" s="353">
        <v>3</v>
      </c>
      <c r="CW49" s="353">
        <v>4</v>
      </c>
      <c r="CX49" s="353">
        <v>5</v>
      </c>
      <c r="CY49" s="353">
        <v>10</v>
      </c>
      <c r="CZ49" s="353">
        <v>13</v>
      </c>
      <c r="DB49" s="37"/>
      <c r="DC49" s="37"/>
      <c r="DD49" s="37"/>
      <c r="DE49" s="37"/>
      <c r="DF49" s="37"/>
      <c r="DG49" s="37"/>
      <c r="DI49" s="37">
        <v>4</v>
      </c>
      <c r="DJ49" s="37">
        <v>6</v>
      </c>
      <c r="DK49" s="37"/>
      <c r="DL49" s="37"/>
      <c r="DM49" s="37"/>
      <c r="DN49" s="37"/>
      <c r="DP49" s="37"/>
      <c r="DQ49" s="37"/>
      <c r="DR49" s="37"/>
      <c r="DS49" s="37"/>
      <c r="DT49" s="37"/>
      <c r="DU49" s="37"/>
      <c r="DW49" s="427">
        <v>3</v>
      </c>
      <c r="DX49" s="427">
        <v>4.5</v>
      </c>
      <c r="DY49" s="427">
        <v>7.5</v>
      </c>
      <c r="DZ49" s="427">
        <v>11.25</v>
      </c>
      <c r="EA49" s="427">
        <v>13.5</v>
      </c>
      <c r="EB49" s="427">
        <v>18.75</v>
      </c>
      <c r="ED49" s="37"/>
      <c r="EE49" s="37"/>
      <c r="EF49" s="37"/>
      <c r="EG49" s="37"/>
      <c r="EH49" s="37"/>
      <c r="EI49" s="37"/>
      <c r="EK49" s="37">
        <v>1.5</v>
      </c>
      <c r="EL49" s="37">
        <v>2.75</v>
      </c>
      <c r="EM49" s="37">
        <v>4</v>
      </c>
      <c r="EN49" s="37">
        <v>6</v>
      </c>
      <c r="EO49" s="37">
        <v>10</v>
      </c>
      <c r="EP49" s="37">
        <v>15</v>
      </c>
      <c r="ER49" s="518">
        <v>2</v>
      </c>
      <c r="ES49" s="518">
        <v>4</v>
      </c>
      <c r="ET49" s="518">
        <v>6</v>
      </c>
      <c r="EU49" s="518">
        <v>8</v>
      </c>
      <c r="EV49" s="518">
        <v>12</v>
      </c>
      <c r="EW49" s="518">
        <v>15</v>
      </c>
      <c r="EY49" s="37"/>
      <c r="EZ49" s="37"/>
      <c r="FA49" s="37"/>
      <c r="FB49" s="37"/>
      <c r="FC49" s="37"/>
      <c r="FD49" s="37"/>
      <c r="FF49" s="37"/>
      <c r="FG49" s="37"/>
      <c r="FH49" s="37"/>
      <c r="FI49" s="37"/>
      <c r="FJ49" s="37"/>
      <c r="FK49" s="37"/>
      <c r="FM49" s="37"/>
      <c r="FN49" s="37"/>
      <c r="FO49" s="37"/>
      <c r="FP49" s="37"/>
      <c r="FQ49" s="37"/>
      <c r="FR49" s="37"/>
    </row>
    <row r="50" spans="1:174" s="36" customFormat="1" x14ac:dyDescent="0.3">
      <c r="A50" s="657"/>
      <c r="B50" s="3"/>
      <c r="C50" s="3">
        <v>1</v>
      </c>
      <c r="D50" s="3"/>
      <c r="E50" s="3"/>
      <c r="F50" s="3"/>
      <c r="H50" s="38">
        <f t="shared" si="18"/>
        <v>3.6328125</v>
      </c>
      <c r="I50" s="38">
        <f t="shared" si="19"/>
        <v>5</v>
      </c>
      <c r="J50" s="38">
        <f t="shared" si="20"/>
        <v>6</v>
      </c>
      <c r="K50" s="38">
        <f t="shared" si="21"/>
        <v>8.5</v>
      </c>
      <c r="L50" s="38">
        <f t="shared" si="22"/>
        <v>12</v>
      </c>
      <c r="M50" s="38">
        <f t="shared" si="23"/>
        <v>20</v>
      </c>
      <c r="O50" s="597">
        <v>4</v>
      </c>
      <c r="P50" s="597">
        <v>10</v>
      </c>
      <c r="Q50" s="597">
        <v>20</v>
      </c>
      <c r="R50" s="597">
        <v>30</v>
      </c>
      <c r="S50" s="597">
        <v>80</v>
      </c>
      <c r="T50" s="597">
        <v>200</v>
      </c>
      <c r="V50" s="165">
        <v>1.25</v>
      </c>
      <c r="W50" s="165">
        <v>2</v>
      </c>
      <c r="X50" s="165">
        <v>3.5</v>
      </c>
      <c r="Y50" s="165">
        <v>10</v>
      </c>
      <c r="Z50" s="165"/>
      <c r="AA50" s="165"/>
      <c r="AC50" s="38"/>
      <c r="AD50" s="38"/>
      <c r="AE50" s="38"/>
      <c r="AF50" s="38"/>
      <c r="AG50" s="38"/>
      <c r="AH50" s="38"/>
      <c r="AJ50" s="38">
        <v>5</v>
      </c>
      <c r="AK50" s="38">
        <v>5</v>
      </c>
      <c r="AL50" s="38">
        <v>8</v>
      </c>
      <c r="AM50" s="38">
        <v>9</v>
      </c>
      <c r="AN50" s="38">
        <v>12</v>
      </c>
      <c r="AO50" s="38">
        <v>18</v>
      </c>
      <c r="AQ50" s="38">
        <v>10</v>
      </c>
      <c r="AR50" s="38">
        <v>15</v>
      </c>
      <c r="AS50" s="38">
        <v>20</v>
      </c>
      <c r="AT50" s="38"/>
      <c r="AU50" s="38"/>
      <c r="AV50" s="38"/>
      <c r="AX50" s="38"/>
      <c r="AY50" s="38"/>
      <c r="AZ50" s="38"/>
      <c r="BA50" s="38"/>
      <c r="BB50" s="38"/>
      <c r="BC50" s="38"/>
      <c r="BE50" s="57"/>
      <c r="BF50" s="57"/>
      <c r="BG50" s="57"/>
      <c r="BH50" s="57"/>
      <c r="BI50" s="57"/>
      <c r="BJ50" s="68"/>
      <c r="BL50" s="596">
        <v>4.5</v>
      </c>
      <c r="BM50" s="596">
        <v>5</v>
      </c>
      <c r="BN50" s="596">
        <v>6</v>
      </c>
      <c r="BO50" s="596">
        <v>7</v>
      </c>
      <c r="BP50" s="596">
        <v>8.25</v>
      </c>
      <c r="BQ50" s="596">
        <v>10.75</v>
      </c>
      <c r="BS50" s="230">
        <v>4</v>
      </c>
      <c r="BT50" s="230">
        <v>7</v>
      </c>
      <c r="BU50" s="230">
        <v>10</v>
      </c>
      <c r="BV50" s="230">
        <v>15</v>
      </c>
      <c r="BW50" s="230">
        <v>25</v>
      </c>
      <c r="BX50" s="230">
        <v>50</v>
      </c>
      <c r="BZ50" s="255">
        <v>2.25</v>
      </c>
      <c r="CA50" s="255">
        <v>3.375</v>
      </c>
      <c r="CB50" s="255">
        <v>5.0625</v>
      </c>
      <c r="CC50" s="255">
        <v>7.59375</v>
      </c>
      <c r="CD50" s="255">
        <v>9.4921875</v>
      </c>
      <c r="CE50" s="255">
        <v>11.865234375</v>
      </c>
      <c r="CG50" s="313">
        <v>3.515625</v>
      </c>
      <c r="CH50" s="313">
        <v>5.625</v>
      </c>
      <c r="CI50" s="313">
        <v>8.4375</v>
      </c>
      <c r="CJ50" s="313">
        <v>11.25</v>
      </c>
      <c r="CK50" s="313">
        <v>19.6875</v>
      </c>
      <c r="CL50" s="313">
        <v>35.15625</v>
      </c>
      <c r="CN50" s="38">
        <v>0.2</v>
      </c>
      <c r="CO50" s="38">
        <v>0.4</v>
      </c>
      <c r="CP50" s="38">
        <v>1</v>
      </c>
      <c r="CQ50" s="38">
        <v>2</v>
      </c>
      <c r="CR50" s="38">
        <v>3</v>
      </c>
      <c r="CS50" s="38">
        <v>5</v>
      </c>
      <c r="CU50" s="354">
        <v>3</v>
      </c>
      <c r="CV50" s="354">
        <v>5</v>
      </c>
      <c r="CW50" s="354">
        <v>6</v>
      </c>
      <c r="CX50" s="354">
        <v>8</v>
      </c>
      <c r="CY50" s="354">
        <v>15</v>
      </c>
      <c r="CZ50" s="354">
        <v>20</v>
      </c>
      <c r="DB50" s="38"/>
      <c r="DC50" s="38"/>
      <c r="DD50" s="38"/>
      <c r="DE50" s="38"/>
      <c r="DF50" s="38"/>
      <c r="DG50" s="38"/>
      <c r="DI50" s="38">
        <v>5</v>
      </c>
      <c r="DJ50" s="38">
        <v>8</v>
      </c>
      <c r="DK50" s="38"/>
      <c r="DL50" s="38"/>
      <c r="DM50" s="38"/>
      <c r="DN50" s="38"/>
      <c r="DP50" s="38"/>
      <c r="DQ50" s="38"/>
      <c r="DR50" s="38"/>
      <c r="DS50" s="38"/>
      <c r="DT50" s="38"/>
      <c r="DU50" s="38"/>
      <c r="DW50" s="428">
        <v>3.75</v>
      </c>
      <c r="DX50" s="428">
        <v>5.25</v>
      </c>
      <c r="DY50" s="428">
        <v>7.5</v>
      </c>
      <c r="DZ50" s="428">
        <v>11.25</v>
      </c>
      <c r="EA50" s="428">
        <v>15</v>
      </c>
      <c r="EB50" s="428">
        <v>22.5</v>
      </c>
      <c r="ED50" s="38"/>
      <c r="EE50" s="38"/>
      <c r="EF50" s="38"/>
      <c r="EG50" s="38"/>
      <c r="EH50" s="38"/>
      <c r="EI50" s="38"/>
      <c r="EK50" s="38">
        <v>2.5</v>
      </c>
      <c r="EL50" s="38">
        <v>3.75</v>
      </c>
      <c r="EM50" s="38">
        <v>5</v>
      </c>
      <c r="EN50" s="38">
        <v>7</v>
      </c>
      <c r="EO50" s="38">
        <v>12</v>
      </c>
      <c r="EP50" s="38">
        <v>17</v>
      </c>
      <c r="ER50" s="519">
        <v>2</v>
      </c>
      <c r="ES50" s="519">
        <v>4</v>
      </c>
      <c r="ET50" s="519">
        <v>6</v>
      </c>
      <c r="EU50" s="519">
        <v>8</v>
      </c>
      <c r="EV50" s="519">
        <v>12</v>
      </c>
      <c r="EW50" s="519">
        <v>20</v>
      </c>
      <c r="EY50" s="38"/>
      <c r="EZ50" s="38"/>
      <c r="FA50" s="38"/>
      <c r="FB50" s="38"/>
      <c r="FC50" s="38"/>
      <c r="FD50" s="38"/>
      <c r="FF50" s="38"/>
      <c r="FG50" s="38"/>
      <c r="FH50" s="38"/>
      <c r="FI50" s="38"/>
      <c r="FJ50" s="38"/>
      <c r="FK50" s="38"/>
      <c r="FM50" s="38"/>
      <c r="FN50" s="38"/>
      <c r="FO50" s="38"/>
      <c r="FP50" s="38"/>
      <c r="FQ50" s="38"/>
      <c r="FR50" s="38"/>
    </row>
    <row r="51" spans="1:174" s="36" customFormat="1" x14ac:dyDescent="0.3">
      <c r="A51" s="657"/>
      <c r="B51" s="2"/>
      <c r="C51" s="2"/>
      <c r="D51" s="2">
        <v>1</v>
      </c>
      <c r="E51" s="2"/>
      <c r="F51" s="2"/>
      <c r="H51" s="37">
        <f t="shared" si="18"/>
        <v>3</v>
      </c>
      <c r="I51" s="37">
        <f t="shared" si="19"/>
        <v>5</v>
      </c>
      <c r="J51" s="37">
        <f t="shared" si="20"/>
        <v>6.75</v>
      </c>
      <c r="K51" s="37">
        <f t="shared" si="21"/>
        <v>10.0625</v>
      </c>
      <c r="L51" s="37">
        <f t="shared" si="22"/>
        <v>15</v>
      </c>
      <c r="M51" s="37">
        <f t="shared" si="23"/>
        <v>23</v>
      </c>
      <c r="O51" s="597">
        <v>4</v>
      </c>
      <c r="P51" s="597">
        <v>10</v>
      </c>
      <c r="Q51" s="597">
        <v>20</v>
      </c>
      <c r="R51" s="597">
        <v>30</v>
      </c>
      <c r="S51" s="597">
        <v>80</v>
      </c>
      <c r="T51" s="597">
        <v>200</v>
      </c>
      <c r="V51" s="164">
        <v>1.25</v>
      </c>
      <c r="W51" s="164">
        <v>2</v>
      </c>
      <c r="X51" s="164">
        <v>3.5</v>
      </c>
      <c r="Y51" s="164">
        <v>10</v>
      </c>
      <c r="Z51" s="164"/>
      <c r="AA51" s="164"/>
      <c r="AC51" s="37"/>
      <c r="AD51" s="37"/>
      <c r="AE51" s="37"/>
      <c r="AF51" s="37"/>
      <c r="AG51" s="37"/>
      <c r="AH51" s="37"/>
      <c r="AJ51" s="37">
        <v>7</v>
      </c>
      <c r="AK51" s="37">
        <v>7</v>
      </c>
      <c r="AL51" s="37">
        <v>11</v>
      </c>
      <c r="AM51" s="37">
        <v>12</v>
      </c>
      <c r="AN51" s="37">
        <v>18</v>
      </c>
      <c r="AO51" s="37">
        <v>23</v>
      </c>
      <c r="AQ51" s="37"/>
      <c r="AR51" s="37"/>
      <c r="AS51" s="37"/>
      <c r="AT51" s="37"/>
      <c r="AU51" s="37"/>
      <c r="AV51" s="37"/>
      <c r="AX51" s="37"/>
      <c r="AY51" s="37"/>
      <c r="AZ51" s="37"/>
      <c r="BA51" s="37"/>
      <c r="BB51" s="37"/>
      <c r="BC51" s="37"/>
      <c r="BE51" s="56"/>
      <c r="BF51" s="56"/>
      <c r="BG51" s="56"/>
      <c r="BH51" s="56"/>
      <c r="BI51" s="56"/>
      <c r="BJ51" s="67"/>
      <c r="BL51" s="596">
        <v>5.25</v>
      </c>
      <c r="BM51" s="596">
        <v>5.75</v>
      </c>
      <c r="BN51" s="596">
        <v>6.75</v>
      </c>
      <c r="BO51" s="596">
        <v>7.75</v>
      </c>
      <c r="BP51" s="596">
        <v>9</v>
      </c>
      <c r="BQ51" s="596">
        <v>11.5</v>
      </c>
      <c r="BS51" s="229">
        <v>3</v>
      </c>
      <c r="BT51" s="229">
        <v>5</v>
      </c>
      <c r="BU51" s="229">
        <v>7.5</v>
      </c>
      <c r="BV51" s="229">
        <v>15</v>
      </c>
      <c r="BW51" s="229">
        <v>25</v>
      </c>
      <c r="BX51" s="229">
        <v>50</v>
      </c>
      <c r="BZ51" s="254">
        <v>3</v>
      </c>
      <c r="CA51" s="254">
        <v>4.5</v>
      </c>
      <c r="CB51" s="254">
        <v>6.75</v>
      </c>
      <c r="CC51" s="254">
        <v>10.125</v>
      </c>
      <c r="CD51" s="254">
        <v>12.65625</v>
      </c>
      <c r="CE51" s="254">
        <v>15.8203125</v>
      </c>
      <c r="CG51" s="312">
        <v>3.515625</v>
      </c>
      <c r="CH51" s="312">
        <v>5.625</v>
      </c>
      <c r="CI51" s="312">
        <v>8.4375</v>
      </c>
      <c r="CJ51" s="312">
        <v>11.25</v>
      </c>
      <c r="CK51" s="312">
        <v>22.5</v>
      </c>
      <c r="CL51" s="312">
        <v>42.1875</v>
      </c>
      <c r="CN51" s="37">
        <v>0.2</v>
      </c>
      <c r="CO51" s="37">
        <v>0.4</v>
      </c>
      <c r="CP51" s="37">
        <v>1</v>
      </c>
      <c r="CQ51" s="37">
        <v>2</v>
      </c>
      <c r="CR51" s="37">
        <v>3</v>
      </c>
      <c r="CS51" s="37">
        <v>5</v>
      </c>
      <c r="CU51" s="353">
        <v>3</v>
      </c>
      <c r="CV51" s="353">
        <v>5</v>
      </c>
      <c r="CW51" s="353">
        <v>6</v>
      </c>
      <c r="CX51" s="353">
        <v>8</v>
      </c>
      <c r="CY51" s="353">
        <v>15</v>
      </c>
      <c r="CZ51" s="353">
        <v>20</v>
      </c>
      <c r="DB51" s="37"/>
      <c r="DC51" s="37"/>
      <c r="DD51" s="37"/>
      <c r="DE51" s="37"/>
      <c r="DF51" s="37"/>
      <c r="DG51" s="37"/>
      <c r="DI51" s="37">
        <v>9</v>
      </c>
      <c r="DJ51" s="37">
        <v>18</v>
      </c>
      <c r="DK51" s="37"/>
      <c r="DL51" s="37"/>
      <c r="DM51" s="37"/>
      <c r="DN51" s="37"/>
      <c r="DP51" s="37"/>
      <c r="DQ51" s="37"/>
      <c r="DR51" s="37"/>
      <c r="DS51" s="37"/>
      <c r="DT51" s="37"/>
      <c r="DU51" s="37"/>
      <c r="DW51" s="427">
        <v>3.75</v>
      </c>
      <c r="DX51" s="427">
        <v>6</v>
      </c>
      <c r="DY51" s="427">
        <v>9</v>
      </c>
      <c r="DZ51" s="427">
        <v>13.5</v>
      </c>
      <c r="EA51" s="427">
        <v>22.5</v>
      </c>
      <c r="EB51" s="427">
        <v>30</v>
      </c>
      <c r="ED51" s="37"/>
      <c r="EE51" s="37"/>
      <c r="EF51" s="37"/>
      <c r="EG51" s="37"/>
      <c r="EH51" s="37"/>
      <c r="EI51" s="37"/>
      <c r="EK51" s="37">
        <v>2.5</v>
      </c>
      <c r="EL51" s="37">
        <v>3.75</v>
      </c>
      <c r="EM51" s="37">
        <v>5</v>
      </c>
      <c r="EN51" s="37">
        <v>7</v>
      </c>
      <c r="EO51" s="37">
        <v>12</v>
      </c>
      <c r="EP51" s="37">
        <v>17</v>
      </c>
      <c r="ER51" s="518">
        <v>2</v>
      </c>
      <c r="ES51" s="518">
        <v>4</v>
      </c>
      <c r="ET51" s="518">
        <v>6</v>
      </c>
      <c r="EU51" s="518">
        <v>8</v>
      </c>
      <c r="EV51" s="518">
        <v>12</v>
      </c>
      <c r="EW51" s="518">
        <v>25</v>
      </c>
      <c r="EY51" s="37"/>
      <c r="EZ51" s="37"/>
      <c r="FA51" s="37"/>
      <c r="FB51" s="37"/>
      <c r="FC51" s="37"/>
      <c r="FD51" s="37"/>
      <c r="FF51" s="37"/>
      <c r="FG51" s="37"/>
      <c r="FH51" s="37"/>
      <c r="FI51" s="37"/>
      <c r="FJ51" s="37"/>
      <c r="FK51" s="37"/>
      <c r="FM51" s="37"/>
      <c r="FN51" s="37"/>
      <c r="FO51" s="37"/>
      <c r="FP51" s="37"/>
      <c r="FQ51" s="37"/>
      <c r="FR51" s="37"/>
    </row>
    <row r="52" spans="1:174" s="36" customFormat="1" x14ac:dyDescent="0.3">
      <c r="A52" s="657"/>
      <c r="B52" s="3"/>
      <c r="C52" s="3"/>
      <c r="D52" s="3"/>
      <c r="E52" s="3">
        <v>1</v>
      </c>
      <c r="F52" s="3"/>
      <c r="H52" s="38">
        <f t="shared" si="18"/>
        <v>3</v>
      </c>
      <c r="I52" s="38">
        <f t="shared" si="19"/>
        <v>5</v>
      </c>
      <c r="J52" s="38">
        <f t="shared" si="20"/>
        <v>6.75</v>
      </c>
      <c r="K52" s="38">
        <f t="shared" si="21"/>
        <v>9.875</v>
      </c>
      <c r="L52" s="38">
        <f t="shared" si="22"/>
        <v>15</v>
      </c>
      <c r="M52" s="38">
        <f t="shared" si="23"/>
        <v>22.5</v>
      </c>
      <c r="O52" s="597">
        <v>4</v>
      </c>
      <c r="P52" s="597">
        <v>10</v>
      </c>
      <c r="Q52" s="597">
        <v>20</v>
      </c>
      <c r="R52" s="597">
        <v>30</v>
      </c>
      <c r="S52" s="597">
        <v>80</v>
      </c>
      <c r="T52" s="597">
        <v>200</v>
      </c>
      <c r="V52" s="165">
        <v>1.25</v>
      </c>
      <c r="W52" s="165">
        <v>2</v>
      </c>
      <c r="X52" s="165">
        <v>3.5</v>
      </c>
      <c r="Y52" s="165">
        <v>10</v>
      </c>
      <c r="Z52" s="165"/>
      <c r="AA52" s="165"/>
      <c r="AC52" s="38"/>
      <c r="AD52" s="38"/>
      <c r="AE52" s="38"/>
      <c r="AF52" s="38"/>
      <c r="AG52" s="38"/>
      <c r="AH52" s="38"/>
      <c r="AJ52" s="38">
        <v>9</v>
      </c>
      <c r="AK52" s="38">
        <v>9</v>
      </c>
      <c r="AL52" s="38">
        <v>13</v>
      </c>
      <c r="AM52" s="38">
        <v>15</v>
      </c>
      <c r="AN52" s="38">
        <v>21</v>
      </c>
      <c r="AO52" s="38">
        <v>30</v>
      </c>
      <c r="AQ52" s="38"/>
      <c r="AR52" s="38"/>
      <c r="AS52" s="38"/>
      <c r="AT52" s="38"/>
      <c r="AU52" s="38"/>
      <c r="AV52" s="38"/>
      <c r="AX52" s="38"/>
      <c r="AY52" s="38"/>
      <c r="AZ52" s="38"/>
      <c r="BA52" s="38"/>
      <c r="BB52" s="38"/>
      <c r="BC52" s="38"/>
      <c r="BE52" s="57"/>
      <c r="BF52" s="57"/>
      <c r="BG52" s="57"/>
      <c r="BH52" s="57"/>
      <c r="BI52" s="57"/>
      <c r="BJ52" s="68"/>
      <c r="BL52" s="596">
        <v>5.25</v>
      </c>
      <c r="BM52" s="596">
        <v>5.75</v>
      </c>
      <c r="BN52" s="596">
        <v>6.75</v>
      </c>
      <c r="BO52" s="596">
        <v>7.75</v>
      </c>
      <c r="BP52" s="596">
        <v>9</v>
      </c>
      <c r="BQ52" s="596">
        <v>11.5</v>
      </c>
      <c r="BS52" s="230">
        <v>3</v>
      </c>
      <c r="BT52" s="230">
        <v>5</v>
      </c>
      <c r="BU52" s="230">
        <v>8</v>
      </c>
      <c r="BV52" s="230">
        <v>15</v>
      </c>
      <c r="BW52" s="230">
        <v>25</v>
      </c>
      <c r="BX52" s="230">
        <v>50</v>
      </c>
      <c r="BZ52" s="255">
        <v>3</v>
      </c>
      <c r="CA52" s="255">
        <v>4.5</v>
      </c>
      <c r="CB52" s="255">
        <v>6.75</v>
      </c>
      <c r="CC52" s="255">
        <v>10.125</v>
      </c>
      <c r="CD52" s="255">
        <v>12.65625</v>
      </c>
      <c r="CE52" s="255">
        <v>15.8203125</v>
      </c>
      <c r="CG52" s="313">
        <v>4.921875</v>
      </c>
      <c r="CH52" s="313">
        <v>7.03125</v>
      </c>
      <c r="CI52" s="313">
        <v>10.546875</v>
      </c>
      <c r="CJ52" s="313">
        <v>14.0625</v>
      </c>
      <c r="CK52" s="313">
        <v>25.3125</v>
      </c>
      <c r="CL52" s="313">
        <v>42.1875</v>
      </c>
      <c r="CN52" s="38">
        <v>0.2</v>
      </c>
      <c r="CO52" s="38">
        <v>0.4</v>
      </c>
      <c r="CP52" s="38">
        <v>1</v>
      </c>
      <c r="CQ52" s="38">
        <v>2</v>
      </c>
      <c r="CR52" s="38">
        <v>3</v>
      </c>
      <c r="CS52" s="38">
        <v>5</v>
      </c>
      <c r="CU52" s="354">
        <v>3</v>
      </c>
      <c r="CV52" s="354">
        <v>5</v>
      </c>
      <c r="CW52" s="354">
        <v>6</v>
      </c>
      <c r="CX52" s="354">
        <v>8</v>
      </c>
      <c r="CY52" s="354">
        <v>15</v>
      </c>
      <c r="CZ52" s="354">
        <v>20</v>
      </c>
      <c r="DB52" s="38"/>
      <c r="DC52" s="38"/>
      <c r="DD52" s="38"/>
      <c r="DE52" s="38"/>
      <c r="DF52" s="38"/>
      <c r="DG52" s="38"/>
      <c r="DI52" s="38">
        <v>10</v>
      </c>
      <c r="DJ52" s="38">
        <v>20</v>
      </c>
      <c r="DK52" s="38"/>
      <c r="DL52" s="38"/>
      <c r="DM52" s="38"/>
      <c r="DN52" s="38"/>
      <c r="DP52" s="38"/>
      <c r="DQ52" s="38"/>
      <c r="DR52" s="38"/>
      <c r="DS52" s="38"/>
      <c r="DT52" s="38"/>
      <c r="DU52" s="38"/>
      <c r="DW52" s="428">
        <v>3</v>
      </c>
      <c r="DX52" s="428">
        <v>4.5</v>
      </c>
      <c r="DY52" s="428">
        <v>7.5</v>
      </c>
      <c r="DZ52" s="428">
        <v>9.75</v>
      </c>
      <c r="EA52" s="428">
        <v>15</v>
      </c>
      <c r="EB52" s="428">
        <v>22.5</v>
      </c>
      <c r="ED52" s="38"/>
      <c r="EE52" s="38"/>
      <c r="EF52" s="38"/>
      <c r="EG52" s="38"/>
      <c r="EH52" s="38"/>
      <c r="EI52" s="38"/>
      <c r="EK52" s="38">
        <v>2.5</v>
      </c>
      <c r="EL52" s="38">
        <v>3.75</v>
      </c>
      <c r="EM52" s="38">
        <v>5</v>
      </c>
      <c r="EN52" s="38">
        <v>7</v>
      </c>
      <c r="EO52" s="38">
        <v>12</v>
      </c>
      <c r="EP52" s="38">
        <v>17</v>
      </c>
      <c r="ER52" s="519">
        <v>2</v>
      </c>
      <c r="ES52" s="519">
        <v>4</v>
      </c>
      <c r="ET52" s="519">
        <v>6</v>
      </c>
      <c r="EU52" s="519">
        <v>8</v>
      </c>
      <c r="EV52" s="519">
        <v>12</v>
      </c>
      <c r="EW52" s="519">
        <v>35</v>
      </c>
      <c r="EY52" s="38"/>
      <c r="EZ52" s="38"/>
      <c r="FA52" s="38"/>
      <c r="FB52" s="38"/>
      <c r="FC52" s="38"/>
      <c r="FD52" s="38"/>
      <c r="FF52" s="38"/>
      <c r="FG52" s="38"/>
      <c r="FH52" s="38"/>
      <c r="FI52" s="38"/>
      <c r="FJ52" s="38"/>
      <c r="FK52" s="38"/>
      <c r="FM52" s="38"/>
      <c r="FN52" s="38"/>
      <c r="FO52" s="38"/>
      <c r="FP52" s="38"/>
      <c r="FQ52" s="38"/>
      <c r="FR52" s="38"/>
    </row>
    <row r="53" spans="1:174" s="36" customFormat="1" x14ac:dyDescent="0.3">
      <c r="A53" s="657"/>
      <c r="B53" s="2"/>
      <c r="C53" s="2"/>
      <c r="D53" s="2"/>
      <c r="E53" s="2"/>
      <c r="F53" s="2">
        <v>1</v>
      </c>
      <c r="H53" s="37">
        <f t="shared" si="18"/>
        <v>5.625</v>
      </c>
      <c r="I53" s="37">
        <f t="shared" si="19"/>
        <v>8.125</v>
      </c>
      <c r="J53" s="37">
        <f t="shared" si="20"/>
        <v>12</v>
      </c>
      <c r="K53" s="37">
        <f t="shared" si="21"/>
        <v>15.853124999999999</v>
      </c>
      <c r="L53" s="37">
        <f t="shared" si="22"/>
        <v>26.25</v>
      </c>
      <c r="M53" s="37">
        <f t="shared" si="23"/>
        <v>40</v>
      </c>
      <c r="O53" s="597">
        <v>20</v>
      </c>
      <c r="P53" s="597">
        <v>50</v>
      </c>
      <c r="Q53" s="597">
        <v>100</v>
      </c>
      <c r="R53" s="597">
        <v>150</v>
      </c>
      <c r="S53" s="597">
        <v>400</v>
      </c>
      <c r="T53" s="597">
        <v>1000</v>
      </c>
      <c r="V53" s="164"/>
      <c r="W53" s="164"/>
      <c r="X53" s="164"/>
      <c r="Y53" s="164">
        <v>10</v>
      </c>
      <c r="Z53" s="164"/>
      <c r="AA53" s="164"/>
      <c r="AC53" s="37"/>
      <c r="AD53" s="37"/>
      <c r="AE53" s="37"/>
      <c r="AF53" s="37"/>
      <c r="AG53" s="37"/>
      <c r="AH53" s="37"/>
      <c r="AJ53" s="37">
        <v>12</v>
      </c>
      <c r="AK53" s="37">
        <v>12</v>
      </c>
      <c r="AL53" s="37">
        <v>15</v>
      </c>
      <c r="AM53" s="37">
        <v>18</v>
      </c>
      <c r="AN53" s="37">
        <v>27</v>
      </c>
      <c r="AO53" s="37">
        <v>38</v>
      </c>
      <c r="AQ53" s="37"/>
      <c r="AR53" s="37"/>
      <c r="AS53" s="37"/>
      <c r="AT53" s="37"/>
      <c r="AU53" s="37"/>
      <c r="AV53" s="37"/>
      <c r="AX53" s="37"/>
      <c r="AY53" s="37"/>
      <c r="AZ53" s="37"/>
      <c r="BA53" s="37"/>
      <c r="BB53" s="37"/>
      <c r="BC53" s="37"/>
      <c r="BE53" s="56"/>
      <c r="BF53" s="56"/>
      <c r="BG53" s="56"/>
      <c r="BH53" s="56"/>
      <c r="BI53" s="56"/>
      <c r="BJ53" s="67"/>
      <c r="BL53" s="596">
        <v>6.75</v>
      </c>
      <c r="BM53" s="596">
        <v>7.25</v>
      </c>
      <c r="BN53" s="596">
        <v>8.75</v>
      </c>
      <c r="BO53" s="596">
        <v>10.25</v>
      </c>
      <c r="BP53" s="596">
        <v>12.5</v>
      </c>
      <c r="BQ53" s="596">
        <v>16</v>
      </c>
      <c r="BS53" s="229">
        <v>5</v>
      </c>
      <c r="BT53" s="229">
        <v>8</v>
      </c>
      <c r="BU53" s="229">
        <v>12</v>
      </c>
      <c r="BV53" s="229">
        <v>15</v>
      </c>
      <c r="BW53" s="229">
        <v>25</v>
      </c>
      <c r="BX53" s="229">
        <v>50</v>
      </c>
      <c r="BZ53" s="254">
        <v>4.9499999999999993</v>
      </c>
      <c r="CA53" s="254">
        <v>7.4249999999999989</v>
      </c>
      <c r="CB53" s="254">
        <v>11.137499999999999</v>
      </c>
      <c r="CC53" s="254">
        <v>16.706249999999997</v>
      </c>
      <c r="CD53" s="254">
        <v>20.8828125</v>
      </c>
      <c r="CE53" s="254">
        <v>26.103515625</v>
      </c>
      <c r="CG53" s="312">
        <v>4.921875</v>
      </c>
      <c r="CH53" s="312">
        <v>8.4375</v>
      </c>
      <c r="CI53" s="312">
        <v>12.65625</v>
      </c>
      <c r="CJ53" s="312">
        <v>16.875</v>
      </c>
      <c r="CK53" s="312">
        <v>28.125</v>
      </c>
      <c r="CL53" s="312">
        <v>46.875</v>
      </c>
      <c r="CN53" s="37">
        <v>0.2</v>
      </c>
      <c r="CO53" s="37">
        <v>0.4</v>
      </c>
      <c r="CP53" s="37">
        <v>1</v>
      </c>
      <c r="CQ53" s="37">
        <v>2</v>
      </c>
      <c r="CR53" s="37">
        <v>3</v>
      </c>
      <c r="CS53" s="37">
        <v>5</v>
      </c>
      <c r="CU53" s="353">
        <v>6</v>
      </c>
      <c r="CV53" s="353">
        <v>8</v>
      </c>
      <c r="CW53" s="353">
        <v>10</v>
      </c>
      <c r="CX53" s="353">
        <v>15</v>
      </c>
      <c r="CY53" s="353">
        <v>30</v>
      </c>
      <c r="CZ53" s="353">
        <v>40</v>
      </c>
      <c r="DB53" s="37"/>
      <c r="DC53" s="37"/>
      <c r="DD53" s="37"/>
      <c r="DE53" s="37"/>
      <c r="DF53" s="37"/>
      <c r="DG53" s="37"/>
      <c r="DI53" s="37">
        <v>20</v>
      </c>
      <c r="DJ53" s="37">
        <v>40</v>
      </c>
      <c r="DK53" s="37"/>
      <c r="DL53" s="37"/>
      <c r="DM53" s="37"/>
      <c r="DN53" s="37"/>
      <c r="DP53" s="37"/>
      <c r="DQ53" s="37"/>
      <c r="DR53" s="37"/>
      <c r="DS53" s="37"/>
      <c r="DT53" s="37"/>
      <c r="DU53" s="37"/>
      <c r="DW53" s="427">
        <v>5.25</v>
      </c>
      <c r="DX53" s="427">
        <v>8.25</v>
      </c>
      <c r="DY53" s="427">
        <v>13.5</v>
      </c>
      <c r="DZ53" s="427">
        <v>17.25</v>
      </c>
      <c r="EA53" s="427">
        <v>26.25</v>
      </c>
      <c r="EB53" s="427">
        <v>37.5</v>
      </c>
      <c r="ED53" s="37"/>
      <c r="EE53" s="37"/>
      <c r="EF53" s="37"/>
      <c r="EG53" s="37"/>
      <c r="EH53" s="37"/>
      <c r="EI53" s="37"/>
      <c r="EK53" s="37">
        <v>6</v>
      </c>
      <c r="EL53" s="37">
        <v>10</v>
      </c>
      <c r="EM53" s="37">
        <v>18</v>
      </c>
      <c r="EN53" s="37">
        <v>35</v>
      </c>
      <c r="EO53" s="37">
        <v>60</v>
      </c>
      <c r="EP53" s="37">
        <v>70</v>
      </c>
      <c r="ER53" s="518">
        <v>2</v>
      </c>
      <c r="ES53" s="518">
        <v>4</v>
      </c>
      <c r="ET53" s="518">
        <v>6</v>
      </c>
      <c r="EU53" s="518">
        <v>8</v>
      </c>
      <c r="EV53" s="518">
        <v>12</v>
      </c>
      <c r="EW53" s="518">
        <v>40</v>
      </c>
      <c r="EY53" s="37"/>
      <c r="EZ53" s="37"/>
      <c r="FA53" s="37"/>
      <c r="FB53" s="37"/>
      <c r="FC53" s="37"/>
      <c r="FD53" s="37"/>
      <c r="FF53" s="37"/>
      <c r="FG53" s="37"/>
      <c r="FH53" s="37"/>
      <c r="FI53" s="37"/>
      <c r="FJ53" s="37"/>
      <c r="FK53" s="37"/>
      <c r="FM53" s="37"/>
      <c r="FN53" s="37"/>
      <c r="FO53" s="37"/>
      <c r="FP53" s="37"/>
      <c r="FQ53" s="37"/>
      <c r="FR53" s="37"/>
    </row>
    <row r="54" spans="1:174" s="36" customFormat="1" x14ac:dyDescent="0.3">
      <c r="A54" s="657"/>
      <c r="B54" s="3">
        <v>-1</v>
      </c>
      <c r="C54" s="3"/>
      <c r="D54" s="3"/>
      <c r="E54" s="3"/>
      <c r="F54" s="3"/>
      <c r="H54" s="38">
        <f t="shared" si="18"/>
        <v>3</v>
      </c>
      <c r="I54" s="38">
        <f t="shared" si="19"/>
        <v>4.109375</v>
      </c>
      <c r="J54" s="38">
        <f t="shared" si="20"/>
        <v>6</v>
      </c>
      <c r="K54" s="38">
        <f t="shared" si="21"/>
        <v>7.5</v>
      </c>
      <c r="L54" s="38">
        <f t="shared" si="22"/>
        <v>10</v>
      </c>
      <c r="M54" s="38">
        <f t="shared" si="23"/>
        <v>15</v>
      </c>
      <c r="O54" s="597">
        <v>6</v>
      </c>
      <c r="P54" s="597">
        <v>15</v>
      </c>
      <c r="Q54" s="597">
        <v>30</v>
      </c>
      <c r="R54" s="597">
        <v>45</v>
      </c>
      <c r="S54" s="597">
        <v>120</v>
      </c>
      <c r="T54" s="597">
        <v>300</v>
      </c>
      <c r="V54" s="165">
        <v>1.25</v>
      </c>
      <c r="W54" s="165">
        <v>2</v>
      </c>
      <c r="X54" s="165">
        <v>3.5</v>
      </c>
      <c r="Y54" s="165">
        <v>10</v>
      </c>
      <c r="Z54" s="165"/>
      <c r="AA54" s="165"/>
      <c r="AC54" s="38"/>
      <c r="AD54" s="38"/>
      <c r="AE54" s="38"/>
      <c r="AF54" s="38"/>
      <c r="AG54" s="38"/>
      <c r="AH54" s="38"/>
      <c r="AJ54" s="38">
        <v>3</v>
      </c>
      <c r="AK54" s="38">
        <v>3</v>
      </c>
      <c r="AL54" s="38">
        <v>4</v>
      </c>
      <c r="AM54" s="38">
        <v>5</v>
      </c>
      <c r="AN54" s="38">
        <v>8</v>
      </c>
      <c r="AO54" s="38">
        <v>12</v>
      </c>
      <c r="AQ54" s="38">
        <v>8</v>
      </c>
      <c r="AR54" s="38">
        <v>10</v>
      </c>
      <c r="AS54" s="38">
        <v>14</v>
      </c>
      <c r="AT54" s="38"/>
      <c r="AU54" s="38"/>
      <c r="AV54" s="38"/>
      <c r="AX54" s="38"/>
      <c r="AY54" s="38"/>
      <c r="AZ54" s="38"/>
      <c r="BA54" s="38"/>
      <c r="BB54" s="38"/>
      <c r="BC54" s="38"/>
      <c r="BE54" s="57"/>
      <c r="BF54" s="57"/>
      <c r="BG54" s="57"/>
      <c r="BH54" s="57"/>
      <c r="BI54" s="57"/>
      <c r="BJ54" s="68"/>
      <c r="BL54" s="596">
        <v>4.5</v>
      </c>
      <c r="BM54" s="596">
        <v>5</v>
      </c>
      <c r="BN54" s="596">
        <v>6</v>
      </c>
      <c r="BO54" s="596">
        <v>7</v>
      </c>
      <c r="BP54" s="596">
        <v>8.25</v>
      </c>
      <c r="BQ54" s="596">
        <v>10.75</v>
      </c>
      <c r="BS54" s="230">
        <v>4</v>
      </c>
      <c r="BT54" s="230">
        <v>7</v>
      </c>
      <c r="BU54" s="230">
        <v>10</v>
      </c>
      <c r="BV54" s="230">
        <v>15</v>
      </c>
      <c r="BW54" s="230">
        <v>25</v>
      </c>
      <c r="BX54" s="230">
        <v>50</v>
      </c>
      <c r="BZ54" s="255">
        <v>1.875</v>
      </c>
      <c r="CA54" s="255">
        <v>2.8125</v>
      </c>
      <c r="CB54" s="255">
        <v>4.21875</v>
      </c>
      <c r="CC54" s="255">
        <v>6.328125</v>
      </c>
      <c r="CD54" s="255">
        <v>7.91015625</v>
      </c>
      <c r="CE54" s="255">
        <v>9.8876953125</v>
      </c>
      <c r="CG54" s="313">
        <v>3.1640625</v>
      </c>
      <c r="CH54" s="313">
        <v>4.21875</v>
      </c>
      <c r="CI54" s="313">
        <v>7.03125</v>
      </c>
      <c r="CJ54" s="313">
        <v>9.84375</v>
      </c>
      <c r="CK54" s="313">
        <v>16.875</v>
      </c>
      <c r="CL54" s="313">
        <v>28.125</v>
      </c>
      <c r="CN54" s="38">
        <v>0.2</v>
      </c>
      <c r="CO54" s="38">
        <v>0.4</v>
      </c>
      <c r="CP54" s="38">
        <v>1</v>
      </c>
      <c r="CQ54" s="38">
        <v>2</v>
      </c>
      <c r="CR54" s="38">
        <v>3</v>
      </c>
      <c r="CS54" s="38">
        <v>5</v>
      </c>
      <c r="CU54" s="354">
        <v>2</v>
      </c>
      <c r="CV54" s="354">
        <v>3</v>
      </c>
      <c r="CW54" s="354">
        <v>4</v>
      </c>
      <c r="CX54" s="354">
        <v>5</v>
      </c>
      <c r="CY54" s="354">
        <v>10</v>
      </c>
      <c r="CZ54" s="354">
        <v>13</v>
      </c>
      <c r="DB54" s="38"/>
      <c r="DC54" s="38"/>
      <c r="DD54" s="38"/>
      <c r="DE54" s="38"/>
      <c r="DF54" s="38"/>
      <c r="DG54" s="38"/>
      <c r="DI54" s="38">
        <v>4</v>
      </c>
      <c r="DJ54" s="38">
        <v>6</v>
      </c>
      <c r="DK54" s="38"/>
      <c r="DL54" s="38"/>
      <c r="DM54" s="38"/>
      <c r="DN54" s="38"/>
      <c r="DP54" s="38"/>
      <c r="DQ54" s="38"/>
      <c r="DR54" s="38"/>
      <c r="DS54" s="38"/>
      <c r="DT54" s="38"/>
      <c r="DU54" s="38"/>
      <c r="DW54" s="428">
        <v>3</v>
      </c>
      <c r="DX54" s="428">
        <v>4.5</v>
      </c>
      <c r="DY54" s="428">
        <v>7.5</v>
      </c>
      <c r="DZ54" s="428">
        <v>11.25</v>
      </c>
      <c r="EA54" s="428">
        <v>13.5</v>
      </c>
      <c r="EB54" s="428">
        <v>18.75</v>
      </c>
      <c r="ED54" s="38"/>
      <c r="EE54" s="38"/>
      <c r="EF54" s="38"/>
      <c r="EG54" s="38"/>
      <c r="EH54" s="38"/>
      <c r="EI54" s="38"/>
      <c r="EK54" s="38">
        <v>1.5</v>
      </c>
      <c r="EL54" s="38">
        <v>2.75</v>
      </c>
      <c r="EM54" s="38">
        <v>4</v>
      </c>
      <c r="EN54" s="38">
        <v>6</v>
      </c>
      <c r="EO54" s="38">
        <v>10</v>
      </c>
      <c r="EP54" s="38">
        <v>15</v>
      </c>
      <c r="ER54" s="519">
        <v>2</v>
      </c>
      <c r="ES54" s="519">
        <v>4</v>
      </c>
      <c r="ET54" s="519">
        <v>6</v>
      </c>
      <c r="EU54" s="519">
        <v>8</v>
      </c>
      <c r="EV54" s="519">
        <v>12</v>
      </c>
      <c r="EW54" s="519">
        <v>15</v>
      </c>
      <c r="EY54" s="38"/>
      <c r="EZ54" s="38"/>
      <c r="FA54" s="38"/>
      <c r="FB54" s="38"/>
      <c r="FC54" s="38"/>
      <c r="FD54" s="38"/>
      <c r="FF54" s="38"/>
      <c r="FG54" s="38"/>
      <c r="FH54" s="38"/>
      <c r="FI54" s="38"/>
      <c r="FJ54" s="38"/>
      <c r="FK54" s="38"/>
      <c r="FM54" s="38"/>
      <c r="FN54" s="38"/>
      <c r="FO54" s="38"/>
      <c r="FP54" s="38"/>
      <c r="FQ54" s="38"/>
      <c r="FR54" s="38"/>
    </row>
    <row r="55" spans="1:174" s="36" customFormat="1" x14ac:dyDescent="0.3">
      <c r="A55" s="657"/>
      <c r="B55" s="2"/>
      <c r="C55" s="2">
        <v>-1</v>
      </c>
      <c r="D55" s="2"/>
      <c r="E55" s="2"/>
      <c r="F55" s="2"/>
      <c r="H55" s="37">
        <f t="shared" si="18"/>
        <v>3.45703125</v>
      </c>
      <c r="I55" s="37">
        <f t="shared" si="19"/>
        <v>5</v>
      </c>
      <c r="J55" s="37">
        <f t="shared" si="20"/>
        <v>6</v>
      </c>
      <c r="K55" s="37">
        <f t="shared" si="21"/>
        <v>8.5</v>
      </c>
      <c r="L55" s="37">
        <f t="shared" si="22"/>
        <v>12</v>
      </c>
      <c r="M55" s="37">
        <f t="shared" si="23"/>
        <v>20</v>
      </c>
      <c r="O55" s="597">
        <v>5</v>
      </c>
      <c r="P55" s="597">
        <v>12.5</v>
      </c>
      <c r="Q55" s="597">
        <v>25</v>
      </c>
      <c r="R55" s="597">
        <v>37.5</v>
      </c>
      <c r="S55" s="597">
        <v>100</v>
      </c>
      <c r="T55" s="597">
        <v>250</v>
      </c>
      <c r="V55" s="164">
        <v>1.25</v>
      </c>
      <c r="W55" s="164">
        <v>2</v>
      </c>
      <c r="X55" s="164">
        <v>3.5</v>
      </c>
      <c r="Y55" s="164">
        <v>10</v>
      </c>
      <c r="Z55" s="164"/>
      <c r="AA55" s="164"/>
      <c r="AC55" s="37"/>
      <c r="AD55" s="37"/>
      <c r="AE55" s="37"/>
      <c r="AF55" s="37"/>
      <c r="AG55" s="37"/>
      <c r="AH55" s="37"/>
      <c r="AJ55" s="37">
        <v>5</v>
      </c>
      <c r="AK55" s="37">
        <v>5</v>
      </c>
      <c r="AL55" s="37">
        <v>8</v>
      </c>
      <c r="AM55" s="37">
        <v>9</v>
      </c>
      <c r="AN55" s="37">
        <v>12</v>
      </c>
      <c r="AO55" s="37">
        <v>18</v>
      </c>
      <c r="AQ55" s="37">
        <v>10</v>
      </c>
      <c r="AR55" s="37">
        <v>15</v>
      </c>
      <c r="AS55" s="37">
        <v>20</v>
      </c>
      <c r="AT55" s="37"/>
      <c r="AU55" s="37"/>
      <c r="AV55" s="37"/>
      <c r="AX55" s="37"/>
      <c r="AY55" s="37"/>
      <c r="AZ55" s="37"/>
      <c r="BA55" s="37"/>
      <c r="BB55" s="37"/>
      <c r="BC55" s="37"/>
      <c r="BE55" s="56"/>
      <c r="BF55" s="56"/>
      <c r="BG55" s="56"/>
      <c r="BH55" s="56"/>
      <c r="BI55" s="56"/>
      <c r="BJ55" s="67"/>
      <c r="BL55" s="596">
        <v>4.5</v>
      </c>
      <c r="BM55" s="596">
        <v>5</v>
      </c>
      <c r="BN55" s="596">
        <v>6</v>
      </c>
      <c r="BO55" s="596">
        <v>7</v>
      </c>
      <c r="BP55" s="596">
        <v>8.25</v>
      </c>
      <c r="BQ55" s="596">
        <v>10.75</v>
      </c>
      <c r="BS55" s="229">
        <v>4</v>
      </c>
      <c r="BT55" s="229">
        <v>7</v>
      </c>
      <c r="BU55" s="229">
        <v>10</v>
      </c>
      <c r="BV55" s="229">
        <v>15</v>
      </c>
      <c r="BW55" s="229">
        <v>25</v>
      </c>
      <c r="BX55" s="229">
        <v>50</v>
      </c>
      <c r="BZ55" s="254">
        <v>2.25</v>
      </c>
      <c r="CA55" s="254">
        <v>3.375</v>
      </c>
      <c r="CB55" s="254">
        <v>5.0625</v>
      </c>
      <c r="CC55" s="254">
        <v>7.59375</v>
      </c>
      <c r="CD55" s="254">
        <v>9.4921875</v>
      </c>
      <c r="CE55" s="254">
        <v>11.865234375</v>
      </c>
      <c r="CG55" s="312">
        <v>3.1640625</v>
      </c>
      <c r="CH55" s="312">
        <v>4.21875</v>
      </c>
      <c r="CI55" s="312">
        <v>7.03125</v>
      </c>
      <c r="CJ55" s="312">
        <v>9.84375</v>
      </c>
      <c r="CK55" s="312">
        <v>16.875</v>
      </c>
      <c r="CL55" s="312">
        <v>28.125</v>
      </c>
      <c r="CN55" s="37">
        <v>0.2</v>
      </c>
      <c r="CO55" s="37">
        <v>0.4</v>
      </c>
      <c r="CP55" s="37">
        <v>1</v>
      </c>
      <c r="CQ55" s="37">
        <v>2</v>
      </c>
      <c r="CR55" s="37">
        <v>3</v>
      </c>
      <c r="CS55" s="37">
        <v>5</v>
      </c>
      <c r="CU55" s="353">
        <v>3</v>
      </c>
      <c r="CV55" s="353">
        <v>5</v>
      </c>
      <c r="CW55" s="353">
        <v>6</v>
      </c>
      <c r="CX55" s="353">
        <v>8</v>
      </c>
      <c r="CY55" s="353">
        <v>15</v>
      </c>
      <c r="CZ55" s="353">
        <v>20</v>
      </c>
      <c r="DB55" s="37"/>
      <c r="DC55" s="37"/>
      <c r="DD55" s="37"/>
      <c r="DE55" s="37"/>
      <c r="DF55" s="37"/>
      <c r="DG55" s="37"/>
      <c r="DI55" s="37">
        <v>5</v>
      </c>
      <c r="DJ55" s="37">
        <v>8</v>
      </c>
      <c r="DK55" s="37"/>
      <c r="DL55" s="37"/>
      <c r="DM55" s="37"/>
      <c r="DN55" s="37"/>
      <c r="DP55" s="37"/>
      <c r="DQ55" s="37"/>
      <c r="DR55" s="37"/>
      <c r="DS55" s="37"/>
      <c r="DT55" s="37"/>
      <c r="DU55" s="37"/>
      <c r="DW55" s="427">
        <v>3.75</v>
      </c>
      <c r="DX55" s="427">
        <v>5.25</v>
      </c>
      <c r="DY55" s="427">
        <v>7.5</v>
      </c>
      <c r="DZ55" s="427">
        <v>11.25</v>
      </c>
      <c r="EA55" s="427">
        <v>15</v>
      </c>
      <c r="EB55" s="427">
        <v>22.5</v>
      </c>
      <c r="ED55" s="37"/>
      <c r="EE55" s="37"/>
      <c r="EF55" s="37"/>
      <c r="EG55" s="37"/>
      <c r="EH55" s="37"/>
      <c r="EI55" s="37"/>
      <c r="EK55" s="37">
        <v>2.5</v>
      </c>
      <c r="EL55" s="37">
        <v>3.75</v>
      </c>
      <c r="EM55" s="37">
        <v>5</v>
      </c>
      <c r="EN55" s="37">
        <v>7</v>
      </c>
      <c r="EO55" s="37">
        <v>12</v>
      </c>
      <c r="EP55" s="37">
        <v>17</v>
      </c>
      <c r="ER55" s="518">
        <v>2</v>
      </c>
      <c r="ES55" s="518">
        <v>4</v>
      </c>
      <c r="ET55" s="518">
        <v>6</v>
      </c>
      <c r="EU55" s="518">
        <v>8</v>
      </c>
      <c r="EV55" s="518">
        <v>12</v>
      </c>
      <c r="EW55" s="518">
        <v>20</v>
      </c>
      <c r="EY55" s="37"/>
      <c r="EZ55" s="37"/>
      <c r="FA55" s="37"/>
      <c r="FB55" s="37"/>
      <c r="FC55" s="37"/>
      <c r="FD55" s="37"/>
      <c r="FF55" s="37"/>
      <c r="FG55" s="37"/>
      <c r="FH55" s="37"/>
      <c r="FI55" s="37"/>
      <c r="FJ55" s="37"/>
      <c r="FK55" s="37"/>
      <c r="FM55" s="37"/>
      <c r="FN55" s="37"/>
      <c r="FO55" s="37"/>
      <c r="FP55" s="37"/>
      <c r="FQ55" s="37"/>
      <c r="FR55" s="37"/>
    </row>
    <row r="56" spans="1:174" s="36" customFormat="1" x14ac:dyDescent="0.3">
      <c r="A56" s="657"/>
      <c r="B56" s="3"/>
      <c r="C56" s="3"/>
      <c r="D56" s="3">
        <v>-1</v>
      </c>
      <c r="E56" s="3"/>
      <c r="F56" s="3"/>
      <c r="H56" s="38">
        <f t="shared" si="18"/>
        <v>3</v>
      </c>
      <c r="I56" s="38">
        <f t="shared" si="19"/>
        <v>5</v>
      </c>
      <c r="J56" s="38">
        <f t="shared" si="20"/>
        <v>6.75</v>
      </c>
      <c r="K56" s="38">
        <f t="shared" si="21"/>
        <v>10.0625</v>
      </c>
      <c r="L56" s="38">
        <f t="shared" si="22"/>
        <v>15</v>
      </c>
      <c r="M56" s="38">
        <f t="shared" si="23"/>
        <v>23</v>
      </c>
      <c r="O56" s="597">
        <v>5</v>
      </c>
      <c r="P56" s="597">
        <v>12.5</v>
      </c>
      <c r="Q56" s="597">
        <v>25</v>
      </c>
      <c r="R56" s="597">
        <v>37.5</v>
      </c>
      <c r="S56" s="597">
        <v>100</v>
      </c>
      <c r="T56" s="597">
        <v>250</v>
      </c>
      <c r="V56" s="165">
        <v>1.25</v>
      </c>
      <c r="W56" s="165">
        <v>2</v>
      </c>
      <c r="X56" s="165">
        <v>3.5</v>
      </c>
      <c r="Y56" s="165">
        <v>10</v>
      </c>
      <c r="Z56" s="165"/>
      <c r="AA56" s="165"/>
      <c r="AC56" s="38"/>
      <c r="AD56" s="38"/>
      <c r="AE56" s="38"/>
      <c r="AF56" s="38"/>
      <c r="AG56" s="38"/>
      <c r="AH56" s="38"/>
      <c r="AJ56" s="38">
        <v>7</v>
      </c>
      <c r="AK56" s="38">
        <v>7</v>
      </c>
      <c r="AL56" s="38">
        <v>11</v>
      </c>
      <c r="AM56" s="38">
        <v>12</v>
      </c>
      <c r="AN56" s="38">
        <v>18</v>
      </c>
      <c r="AO56" s="38">
        <v>23</v>
      </c>
      <c r="AQ56" s="38"/>
      <c r="AR56" s="38"/>
      <c r="AS56" s="38"/>
      <c r="AT56" s="38"/>
      <c r="AU56" s="38"/>
      <c r="AV56" s="38"/>
      <c r="AX56" s="38"/>
      <c r="AY56" s="38"/>
      <c r="AZ56" s="38"/>
      <c r="BA56" s="38"/>
      <c r="BB56" s="38"/>
      <c r="BC56" s="38"/>
      <c r="BE56" s="57"/>
      <c r="BF56" s="57"/>
      <c r="BG56" s="57"/>
      <c r="BH56" s="57"/>
      <c r="BI56" s="57"/>
      <c r="BJ56" s="68"/>
      <c r="BL56" s="596">
        <v>5.25</v>
      </c>
      <c r="BM56" s="596">
        <v>5.75</v>
      </c>
      <c r="BN56" s="596">
        <v>6.75</v>
      </c>
      <c r="BO56" s="596">
        <v>7.75</v>
      </c>
      <c r="BP56" s="596">
        <v>9</v>
      </c>
      <c r="BQ56" s="596">
        <v>11.5</v>
      </c>
      <c r="BS56" s="230">
        <v>3</v>
      </c>
      <c r="BT56" s="230">
        <v>5</v>
      </c>
      <c r="BU56" s="230">
        <v>7.5</v>
      </c>
      <c r="BV56" s="230">
        <v>15</v>
      </c>
      <c r="BW56" s="230">
        <v>25</v>
      </c>
      <c r="BX56" s="230">
        <v>50</v>
      </c>
      <c r="BZ56" s="255">
        <v>3</v>
      </c>
      <c r="CA56" s="255">
        <v>4.5</v>
      </c>
      <c r="CB56" s="255">
        <v>6.75</v>
      </c>
      <c r="CC56" s="255">
        <v>10.125</v>
      </c>
      <c r="CD56" s="255">
        <v>12.65625</v>
      </c>
      <c r="CE56" s="255">
        <v>15.8203125</v>
      </c>
      <c r="CG56" s="313">
        <v>4.21875</v>
      </c>
      <c r="CH56" s="313">
        <v>5.625</v>
      </c>
      <c r="CI56" s="313">
        <v>8.4375</v>
      </c>
      <c r="CJ56" s="313">
        <v>11.25</v>
      </c>
      <c r="CK56" s="313">
        <v>19.6875</v>
      </c>
      <c r="CL56" s="313">
        <v>35.15625</v>
      </c>
      <c r="CN56" s="38">
        <v>0.2</v>
      </c>
      <c r="CO56" s="38">
        <v>0.4</v>
      </c>
      <c r="CP56" s="38">
        <v>1</v>
      </c>
      <c r="CQ56" s="38">
        <v>2</v>
      </c>
      <c r="CR56" s="38">
        <v>3</v>
      </c>
      <c r="CS56" s="38">
        <v>5</v>
      </c>
      <c r="CU56" s="354">
        <v>3</v>
      </c>
      <c r="CV56" s="354">
        <v>5</v>
      </c>
      <c r="CW56" s="354">
        <v>6</v>
      </c>
      <c r="CX56" s="354">
        <v>8</v>
      </c>
      <c r="CY56" s="354">
        <v>15</v>
      </c>
      <c r="CZ56" s="354">
        <v>20</v>
      </c>
      <c r="DB56" s="38"/>
      <c r="DC56" s="38"/>
      <c r="DD56" s="38"/>
      <c r="DE56" s="38"/>
      <c r="DF56" s="38"/>
      <c r="DG56" s="38"/>
      <c r="DI56" s="38">
        <v>9</v>
      </c>
      <c r="DJ56" s="38">
        <v>18</v>
      </c>
      <c r="DK56" s="38"/>
      <c r="DL56" s="38"/>
      <c r="DM56" s="38"/>
      <c r="DN56" s="38"/>
      <c r="DP56" s="38"/>
      <c r="DQ56" s="38"/>
      <c r="DR56" s="38"/>
      <c r="DS56" s="38"/>
      <c r="DT56" s="38"/>
      <c r="DU56" s="38"/>
      <c r="DW56" s="428">
        <v>3.75</v>
      </c>
      <c r="DX56" s="428">
        <v>6</v>
      </c>
      <c r="DY56" s="428">
        <v>9</v>
      </c>
      <c r="DZ56" s="428">
        <v>13.5</v>
      </c>
      <c r="EA56" s="428">
        <v>22.5</v>
      </c>
      <c r="EB56" s="428">
        <v>30</v>
      </c>
      <c r="ED56" s="38"/>
      <c r="EE56" s="38"/>
      <c r="EF56" s="38"/>
      <c r="EG56" s="38"/>
      <c r="EH56" s="38"/>
      <c r="EI56" s="38"/>
      <c r="EK56" s="38">
        <v>2.5</v>
      </c>
      <c r="EL56" s="38">
        <v>3.75</v>
      </c>
      <c r="EM56" s="38">
        <v>5</v>
      </c>
      <c r="EN56" s="38">
        <v>7</v>
      </c>
      <c r="EO56" s="38">
        <v>12</v>
      </c>
      <c r="EP56" s="38">
        <v>17</v>
      </c>
      <c r="ER56" s="519">
        <v>2</v>
      </c>
      <c r="ES56" s="519">
        <v>4</v>
      </c>
      <c r="ET56" s="519">
        <v>6</v>
      </c>
      <c r="EU56" s="519">
        <v>8</v>
      </c>
      <c r="EV56" s="519">
        <v>12</v>
      </c>
      <c r="EW56" s="519">
        <v>25</v>
      </c>
      <c r="EY56" s="38"/>
      <c r="EZ56" s="38"/>
      <c r="FA56" s="38"/>
      <c r="FB56" s="38"/>
      <c r="FC56" s="38"/>
      <c r="FD56" s="38"/>
      <c r="FF56" s="38"/>
      <c r="FG56" s="38"/>
      <c r="FH56" s="38"/>
      <c r="FI56" s="38"/>
      <c r="FJ56" s="38"/>
      <c r="FK56" s="38"/>
      <c r="FM56" s="38"/>
      <c r="FN56" s="38"/>
      <c r="FO56" s="38"/>
      <c r="FP56" s="38"/>
      <c r="FQ56" s="38"/>
      <c r="FR56" s="38"/>
    </row>
    <row r="57" spans="1:174" s="36" customFormat="1" x14ac:dyDescent="0.3">
      <c r="A57" s="657"/>
      <c r="B57" s="2"/>
      <c r="C57" s="2"/>
      <c r="D57" s="2"/>
      <c r="E57" s="2">
        <v>-1</v>
      </c>
      <c r="F57" s="2"/>
      <c r="H57" s="37">
        <f t="shared" si="18"/>
        <v>3</v>
      </c>
      <c r="I57" s="37">
        <f t="shared" si="19"/>
        <v>5</v>
      </c>
      <c r="J57" s="37">
        <f t="shared" si="20"/>
        <v>6.75</v>
      </c>
      <c r="K57" s="37">
        <f t="shared" si="21"/>
        <v>9.875</v>
      </c>
      <c r="L57" s="37">
        <f t="shared" si="22"/>
        <v>15</v>
      </c>
      <c r="M57" s="37">
        <f t="shared" si="23"/>
        <v>22.5</v>
      </c>
      <c r="O57" s="597">
        <v>5</v>
      </c>
      <c r="P57" s="597">
        <v>12.5</v>
      </c>
      <c r="Q57" s="597">
        <v>25</v>
      </c>
      <c r="R57" s="597">
        <v>37.5</v>
      </c>
      <c r="S57" s="597">
        <v>100</v>
      </c>
      <c r="T57" s="597">
        <v>250</v>
      </c>
      <c r="V57" s="164">
        <v>1.25</v>
      </c>
      <c r="W57" s="164">
        <v>2</v>
      </c>
      <c r="X57" s="164">
        <v>3.5</v>
      </c>
      <c r="Y57" s="164">
        <v>10</v>
      </c>
      <c r="Z57" s="164"/>
      <c r="AA57" s="164"/>
      <c r="AC57" s="37"/>
      <c r="AD57" s="37"/>
      <c r="AE57" s="37"/>
      <c r="AF57" s="37"/>
      <c r="AG57" s="37"/>
      <c r="AH57" s="37"/>
      <c r="AJ57" s="37">
        <v>9</v>
      </c>
      <c r="AK57" s="37">
        <v>9</v>
      </c>
      <c r="AL57" s="37">
        <v>13</v>
      </c>
      <c r="AM57" s="37">
        <v>15</v>
      </c>
      <c r="AN57" s="37">
        <v>21</v>
      </c>
      <c r="AO57" s="37">
        <v>30</v>
      </c>
      <c r="AQ57" s="37"/>
      <c r="AR57" s="37"/>
      <c r="AS57" s="37"/>
      <c r="AT57" s="37"/>
      <c r="AU57" s="37"/>
      <c r="AV57" s="37"/>
      <c r="AX57" s="37"/>
      <c r="AY57" s="37"/>
      <c r="AZ57" s="37"/>
      <c r="BA57" s="37"/>
      <c r="BB57" s="37"/>
      <c r="BC57" s="37"/>
      <c r="BE57" s="56"/>
      <c r="BF57" s="56"/>
      <c r="BG57" s="56"/>
      <c r="BH57" s="56"/>
      <c r="BI57" s="56"/>
      <c r="BJ57" s="67"/>
      <c r="BL57" s="596">
        <v>5.25</v>
      </c>
      <c r="BM57" s="596">
        <v>5.75</v>
      </c>
      <c r="BN57" s="596">
        <v>6.75</v>
      </c>
      <c r="BO57" s="596">
        <v>7.75</v>
      </c>
      <c r="BP57" s="596">
        <v>9</v>
      </c>
      <c r="BQ57" s="596">
        <v>11.5</v>
      </c>
      <c r="BS57" s="229">
        <v>3</v>
      </c>
      <c r="BT57" s="229">
        <v>5</v>
      </c>
      <c r="BU57" s="229">
        <v>8</v>
      </c>
      <c r="BV57" s="229">
        <v>15</v>
      </c>
      <c r="BW57" s="229">
        <v>25</v>
      </c>
      <c r="BX57" s="229">
        <v>50</v>
      </c>
      <c r="BZ57" s="254">
        <v>3</v>
      </c>
      <c r="CA57" s="254">
        <v>4.5</v>
      </c>
      <c r="CB57" s="254">
        <v>6.75</v>
      </c>
      <c r="CC57" s="254">
        <v>10.125</v>
      </c>
      <c r="CD57" s="254">
        <v>12.65625</v>
      </c>
      <c r="CE57" s="254">
        <v>15.8203125</v>
      </c>
      <c r="CG57" s="312">
        <v>4.21875</v>
      </c>
      <c r="CH57" s="312">
        <v>5.625</v>
      </c>
      <c r="CI57" s="312">
        <v>8.4375</v>
      </c>
      <c r="CJ57" s="312">
        <v>11.25</v>
      </c>
      <c r="CK57" s="312">
        <v>22.5</v>
      </c>
      <c r="CL57" s="312">
        <v>37.5</v>
      </c>
      <c r="CN57" s="37">
        <v>0.2</v>
      </c>
      <c r="CO57" s="37">
        <v>0.4</v>
      </c>
      <c r="CP57" s="37">
        <v>1</v>
      </c>
      <c r="CQ57" s="37">
        <v>2</v>
      </c>
      <c r="CR57" s="37">
        <v>3</v>
      </c>
      <c r="CS57" s="37">
        <v>5</v>
      </c>
      <c r="CU57" s="353">
        <v>3</v>
      </c>
      <c r="CV57" s="353">
        <v>5</v>
      </c>
      <c r="CW57" s="353">
        <v>6</v>
      </c>
      <c r="CX57" s="353">
        <v>8</v>
      </c>
      <c r="CY57" s="353">
        <v>15</v>
      </c>
      <c r="CZ57" s="353">
        <v>20</v>
      </c>
      <c r="DB57" s="37"/>
      <c r="DC57" s="37"/>
      <c r="DD57" s="37"/>
      <c r="DE57" s="37"/>
      <c r="DF57" s="37"/>
      <c r="DG57" s="37"/>
      <c r="DI57" s="37">
        <v>10</v>
      </c>
      <c r="DJ57" s="37">
        <v>20</v>
      </c>
      <c r="DK57" s="37"/>
      <c r="DL57" s="37"/>
      <c r="DM57" s="37"/>
      <c r="DN57" s="37"/>
      <c r="DP57" s="37"/>
      <c r="DQ57" s="37"/>
      <c r="DR57" s="37"/>
      <c r="DS57" s="37"/>
      <c r="DT57" s="37"/>
      <c r="DU57" s="37"/>
      <c r="DW57" s="427">
        <v>3</v>
      </c>
      <c r="DX57" s="427">
        <v>4.5</v>
      </c>
      <c r="DY57" s="427">
        <v>7.5</v>
      </c>
      <c r="DZ57" s="427">
        <v>9.75</v>
      </c>
      <c r="EA57" s="427">
        <v>15</v>
      </c>
      <c r="EB57" s="427">
        <v>22.5</v>
      </c>
      <c r="ED57" s="37"/>
      <c r="EE57" s="37"/>
      <c r="EF57" s="37"/>
      <c r="EG57" s="37"/>
      <c r="EH57" s="37"/>
      <c r="EI57" s="37"/>
      <c r="EK57" s="37">
        <v>2.5</v>
      </c>
      <c r="EL57" s="37">
        <v>3.75</v>
      </c>
      <c r="EM57" s="37">
        <v>5</v>
      </c>
      <c r="EN57" s="37">
        <v>7</v>
      </c>
      <c r="EO57" s="37">
        <v>12</v>
      </c>
      <c r="EP57" s="37">
        <v>17</v>
      </c>
      <c r="ER57" s="518">
        <v>2</v>
      </c>
      <c r="ES57" s="518">
        <v>4</v>
      </c>
      <c r="ET57" s="518">
        <v>6</v>
      </c>
      <c r="EU57" s="518">
        <v>8</v>
      </c>
      <c r="EV57" s="518">
        <v>12</v>
      </c>
      <c r="EW57" s="518">
        <v>35</v>
      </c>
      <c r="EY57" s="37"/>
      <c r="EZ57" s="37"/>
      <c r="FA57" s="37"/>
      <c r="FB57" s="37"/>
      <c r="FC57" s="37"/>
      <c r="FD57" s="37"/>
      <c r="FF57" s="37"/>
      <c r="FG57" s="37"/>
      <c r="FH57" s="37"/>
      <c r="FI57" s="37"/>
      <c r="FJ57" s="37"/>
      <c r="FK57" s="37"/>
      <c r="FM57" s="37"/>
      <c r="FN57" s="37"/>
      <c r="FO57" s="37"/>
      <c r="FP57" s="37"/>
      <c r="FQ57" s="37"/>
      <c r="FR57" s="37"/>
    </row>
    <row r="58" spans="1:174" s="36" customFormat="1" x14ac:dyDescent="0.3">
      <c r="A58" s="658"/>
      <c r="B58" s="3"/>
      <c r="C58" s="3"/>
      <c r="D58" s="3"/>
      <c r="E58" s="3"/>
      <c r="F58" s="3">
        <v>-1</v>
      </c>
      <c r="H58" s="38">
        <f t="shared" si="18"/>
        <v>5.63671875</v>
      </c>
      <c r="I58" s="38">
        <f t="shared" si="19"/>
        <v>8</v>
      </c>
      <c r="J58" s="38">
        <f t="shared" si="20"/>
        <v>11.137499999999999</v>
      </c>
      <c r="K58" s="38">
        <f t="shared" si="21"/>
        <v>15</v>
      </c>
      <c r="L58" s="38">
        <f t="shared" si="22"/>
        <v>25.3125</v>
      </c>
      <c r="M58" s="38">
        <f t="shared" si="23"/>
        <v>40</v>
      </c>
      <c r="O58" s="597">
        <v>20</v>
      </c>
      <c r="P58" s="597">
        <v>50</v>
      </c>
      <c r="Q58" s="597">
        <v>100</v>
      </c>
      <c r="R58" s="597">
        <v>150</v>
      </c>
      <c r="S58" s="597">
        <v>400</v>
      </c>
      <c r="T58" s="597">
        <v>1000</v>
      </c>
      <c r="V58" s="165"/>
      <c r="W58" s="165"/>
      <c r="X58" s="165"/>
      <c r="Y58" s="165">
        <v>10</v>
      </c>
      <c r="Z58" s="165"/>
      <c r="AA58" s="165"/>
      <c r="AC58" s="38"/>
      <c r="AD58" s="38"/>
      <c r="AE58" s="38"/>
      <c r="AF58" s="38"/>
      <c r="AG58" s="38"/>
      <c r="AH58" s="38"/>
      <c r="AJ58" s="38">
        <v>12</v>
      </c>
      <c r="AK58" s="38">
        <v>12</v>
      </c>
      <c r="AL58" s="38">
        <v>15</v>
      </c>
      <c r="AM58" s="38">
        <v>18</v>
      </c>
      <c r="AN58" s="38">
        <v>27</v>
      </c>
      <c r="AO58" s="38">
        <v>38</v>
      </c>
      <c r="AQ58" s="38"/>
      <c r="AR58" s="38"/>
      <c r="AS58" s="38"/>
      <c r="AT58" s="38"/>
      <c r="AU58" s="38"/>
      <c r="AV58" s="38"/>
      <c r="AX58" s="38"/>
      <c r="AY58" s="38"/>
      <c r="AZ58" s="38"/>
      <c r="BA58" s="38"/>
      <c r="BB58" s="38"/>
      <c r="BC58" s="38"/>
      <c r="BE58" s="57"/>
      <c r="BF58" s="57"/>
      <c r="BG58" s="57"/>
      <c r="BH58" s="57"/>
      <c r="BI58" s="57"/>
      <c r="BJ58" s="68"/>
      <c r="BL58" s="596">
        <v>6.75</v>
      </c>
      <c r="BM58" s="596">
        <v>7.25</v>
      </c>
      <c r="BN58" s="596">
        <v>8.75</v>
      </c>
      <c r="BO58" s="596">
        <v>10.25</v>
      </c>
      <c r="BP58" s="596">
        <v>12.5</v>
      </c>
      <c r="BQ58" s="596">
        <v>16</v>
      </c>
      <c r="BS58" s="230">
        <v>5</v>
      </c>
      <c r="BT58" s="230">
        <v>8</v>
      </c>
      <c r="BU58" s="230">
        <v>12</v>
      </c>
      <c r="BV58" s="230">
        <v>15</v>
      </c>
      <c r="BW58" s="230">
        <v>25</v>
      </c>
      <c r="BX58" s="230">
        <v>50</v>
      </c>
      <c r="BZ58" s="255">
        <v>4.9499999999999993</v>
      </c>
      <c r="CA58" s="255">
        <v>7.4249999999999989</v>
      </c>
      <c r="CB58" s="255">
        <v>11.137499999999999</v>
      </c>
      <c r="CC58" s="255">
        <v>16.706249999999997</v>
      </c>
      <c r="CD58" s="255">
        <v>20.8828125</v>
      </c>
      <c r="CE58" s="255">
        <v>26.103515625</v>
      </c>
      <c r="CG58" s="313">
        <v>5.2734375</v>
      </c>
      <c r="CH58" s="313">
        <v>7.03125</v>
      </c>
      <c r="CI58" s="313">
        <v>10.546875</v>
      </c>
      <c r="CJ58" s="313">
        <v>14.0625</v>
      </c>
      <c r="CK58" s="313">
        <v>25.3125</v>
      </c>
      <c r="CL58" s="313">
        <v>42.1875</v>
      </c>
      <c r="CN58" s="38">
        <v>0.2</v>
      </c>
      <c r="CO58" s="38">
        <v>0.4</v>
      </c>
      <c r="CP58" s="38">
        <v>1</v>
      </c>
      <c r="CQ58" s="38">
        <v>2</v>
      </c>
      <c r="CR58" s="38">
        <v>3</v>
      </c>
      <c r="CS58" s="38">
        <v>5</v>
      </c>
      <c r="CU58" s="354">
        <v>6</v>
      </c>
      <c r="CV58" s="354">
        <v>8</v>
      </c>
      <c r="CW58" s="354">
        <v>10</v>
      </c>
      <c r="CX58" s="354">
        <v>15</v>
      </c>
      <c r="CY58" s="354">
        <v>30</v>
      </c>
      <c r="CZ58" s="354">
        <v>40</v>
      </c>
      <c r="DB58" s="38"/>
      <c r="DC58" s="38"/>
      <c r="DD58" s="38"/>
      <c r="DE58" s="38"/>
      <c r="DF58" s="38"/>
      <c r="DG58" s="38"/>
      <c r="DI58" s="38">
        <v>20</v>
      </c>
      <c r="DJ58" s="38">
        <v>40</v>
      </c>
      <c r="DK58" s="38"/>
      <c r="DL58" s="38"/>
      <c r="DM58" s="38"/>
      <c r="DN58" s="38"/>
      <c r="DP58" s="38"/>
      <c r="DQ58" s="38"/>
      <c r="DR58" s="38"/>
      <c r="DS58" s="38"/>
      <c r="DT58" s="38"/>
      <c r="DU58" s="38"/>
      <c r="DW58" s="428">
        <v>5.25</v>
      </c>
      <c r="DX58" s="428">
        <v>8.25</v>
      </c>
      <c r="DY58" s="428">
        <v>13.5</v>
      </c>
      <c r="DZ58" s="428">
        <v>17.25</v>
      </c>
      <c r="EA58" s="428">
        <v>26.25</v>
      </c>
      <c r="EB58" s="428">
        <v>37.5</v>
      </c>
      <c r="ED58" s="38"/>
      <c r="EE58" s="38"/>
      <c r="EF58" s="38"/>
      <c r="EG58" s="38"/>
      <c r="EH58" s="38"/>
      <c r="EI58" s="38"/>
      <c r="EK58" s="38">
        <v>6</v>
      </c>
      <c r="EL58" s="38">
        <v>10</v>
      </c>
      <c r="EM58" s="38">
        <v>18</v>
      </c>
      <c r="EN58" s="38">
        <v>35</v>
      </c>
      <c r="EO58" s="38">
        <v>60</v>
      </c>
      <c r="EP58" s="38">
        <v>70</v>
      </c>
      <c r="ER58" s="519">
        <v>2</v>
      </c>
      <c r="ES58" s="519">
        <v>4</v>
      </c>
      <c r="ET58" s="519">
        <v>6</v>
      </c>
      <c r="EU58" s="519">
        <v>8</v>
      </c>
      <c r="EV58" s="519">
        <v>12</v>
      </c>
      <c r="EW58" s="519">
        <v>40</v>
      </c>
      <c r="EY58" s="38"/>
      <c r="EZ58" s="38"/>
      <c r="FA58" s="38"/>
      <c r="FB58" s="38"/>
      <c r="FC58" s="38"/>
      <c r="FD58" s="38"/>
      <c r="FF58" s="38"/>
      <c r="FG58" s="38"/>
      <c r="FH58" s="38"/>
      <c r="FI58" s="38"/>
      <c r="FJ58" s="38"/>
      <c r="FK58" s="38"/>
      <c r="FM58" s="38"/>
      <c r="FN58" s="38"/>
      <c r="FO58" s="38"/>
      <c r="FP58" s="38"/>
      <c r="FQ58" s="38"/>
      <c r="FR58" s="38"/>
    </row>
    <row r="59" spans="1:174" s="36" customFormat="1" x14ac:dyDescent="0.3">
      <c r="V59" s="163"/>
      <c r="W59" s="163"/>
      <c r="X59" s="163"/>
      <c r="Y59" s="163"/>
      <c r="Z59" s="163"/>
      <c r="AA59" s="163"/>
      <c r="BE59" s="49"/>
      <c r="BF59" s="49"/>
      <c r="BG59" s="49"/>
      <c r="BH59" s="49"/>
      <c r="BI59" s="49"/>
      <c r="BJ59" s="49"/>
      <c r="BL59" s="144"/>
      <c r="BM59" s="144"/>
      <c r="BN59" s="144"/>
      <c r="BO59" s="144"/>
      <c r="BP59" s="144"/>
      <c r="BQ59" s="144"/>
      <c r="BS59" s="228"/>
      <c r="BT59" s="228"/>
      <c r="BU59" s="228"/>
      <c r="BV59" s="228"/>
      <c r="BW59" s="228"/>
      <c r="BX59" s="228"/>
      <c r="BZ59" s="253"/>
      <c r="CA59" s="253"/>
      <c r="CB59" s="253"/>
      <c r="CC59" s="253"/>
      <c r="CD59" s="253"/>
      <c r="CE59" s="253"/>
      <c r="CG59" s="309"/>
      <c r="CH59" s="309"/>
      <c r="CI59" s="309"/>
      <c r="CJ59" s="309"/>
      <c r="CK59" s="309"/>
      <c r="CL59" s="309"/>
      <c r="CU59" s="351"/>
      <c r="CV59" s="351"/>
      <c r="CW59" s="351"/>
      <c r="CX59" s="351"/>
      <c r="CY59" s="351"/>
      <c r="CZ59" s="351"/>
      <c r="DW59" s="425"/>
      <c r="DX59" s="425"/>
      <c r="DY59" s="425"/>
      <c r="DZ59" s="425"/>
      <c r="EA59" s="425"/>
      <c r="EB59" s="425"/>
      <c r="ER59" s="517"/>
      <c r="ES59" s="517"/>
      <c r="ET59" s="517"/>
      <c r="EU59" s="517"/>
      <c r="EV59" s="517"/>
      <c r="EW59" s="517"/>
    </row>
    <row r="60" spans="1:174" x14ac:dyDescent="0.3">
      <c r="A60" s="659" t="s">
        <v>7</v>
      </c>
      <c r="B60" s="659"/>
      <c r="C60" s="659"/>
      <c r="D60" s="659"/>
      <c r="E60" s="659"/>
      <c r="F60" s="659"/>
      <c r="H60" s="655" t="s">
        <v>28</v>
      </c>
      <c r="I60" s="655"/>
      <c r="J60" s="655"/>
      <c r="K60" s="655"/>
      <c r="L60" s="655"/>
      <c r="M60" s="655"/>
      <c r="O60" s="655" t="s">
        <v>28</v>
      </c>
      <c r="P60" s="655"/>
      <c r="Q60" s="655"/>
      <c r="R60" s="655"/>
      <c r="S60" s="655"/>
      <c r="T60" s="655"/>
      <c r="V60" s="655" t="s">
        <v>28</v>
      </c>
      <c r="W60" s="655"/>
      <c r="X60" s="655"/>
      <c r="Y60" s="655"/>
      <c r="Z60" s="655"/>
      <c r="AA60" s="655"/>
      <c r="AC60" s="655"/>
      <c r="AD60" s="655"/>
      <c r="AE60" s="655"/>
      <c r="AF60" s="655"/>
      <c r="AG60" s="655"/>
      <c r="AH60" s="655"/>
      <c r="AJ60" s="655" t="s">
        <v>28</v>
      </c>
      <c r="AK60" s="655"/>
      <c r="AL60" s="655"/>
      <c r="AM60" s="655"/>
      <c r="AN60" s="655"/>
      <c r="AO60" s="655"/>
      <c r="AQ60" s="655" t="s">
        <v>28</v>
      </c>
      <c r="AR60" s="655"/>
      <c r="AS60" s="655"/>
      <c r="AT60" s="655"/>
      <c r="AU60" s="655"/>
      <c r="AV60" s="655"/>
      <c r="AX60" s="655"/>
      <c r="AY60" s="655"/>
      <c r="AZ60" s="655"/>
      <c r="BA60" s="655"/>
      <c r="BB60" s="655"/>
      <c r="BC60" s="655"/>
      <c r="BE60" s="662"/>
      <c r="BF60" s="662"/>
      <c r="BG60" s="662"/>
      <c r="BH60" s="662"/>
      <c r="BI60" s="662"/>
      <c r="BJ60" s="662"/>
      <c r="BL60" s="655" t="s">
        <v>28</v>
      </c>
      <c r="BM60" s="655"/>
      <c r="BN60" s="655"/>
      <c r="BO60" s="655"/>
      <c r="BP60" s="655"/>
      <c r="BQ60" s="655"/>
      <c r="BS60" s="655" t="s">
        <v>28</v>
      </c>
      <c r="BT60" s="655"/>
      <c r="BU60" s="655"/>
      <c r="BV60" s="655"/>
      <c r="BW60" s="655"/>
      <c r="BX60" s="655"/>
      <c r="BZ60" s="655" t="s">
        <v>28</v>
      </c>
      <c r="CA60" s="655"/>
      <c r="CB60" s="655"/>
      <c r="CC60" s="655"/>
      <c r="CD60" s="655"/>
      <c r="CE60" s="655"/>
      <c r="CG60" s="655" t="s">
        <v>28</v>
      </c>
      <c r="CH60" s="655"/>
      <c r="CI60" s="655"/>
      <c r="CJ60" s="655"/>
      <c r="CK60" s="655"/>
      <c r="CL60" s="655"/>
      <c r="CN60" s="655" t="s">
        <v>28</v>
      </c>
      <c r="CO60" s="655"/>
      <c r="CP60" s="655"/>
      <c r="CQ60" s="655"/>
      <c r="CR60" s="655"/>
      <c r="CS60" s="655"/>
      <c r="CU60" s="655" t="s">
        <v>28</v>
      </c>
      <c r="CV60" s="655"/>
      <c r="CW60" s="655"/>
      <c r="CX60" s="655"/>
      <c r="CY60" s="655"/>
      <c r="CZ60" s="655"/>
      <c r="DB60" s="655" t="s">
        <v>28</v>
      </c>
      <c r="DC60" s="655"/>
      <c r="DD60" s="655"/>
      <c r="DE60" s="655"/>
      <c r="DF60" s="655"/>
      <c r="DG60" s="655"/>
      <c r="DI60" s="655" t="s">
        <v>28</v>
      </c>
      <c r="DJ60" s="655"/>
      <c r="DK60" s="655"/>
      <c r="DL60" s="655"/>
      <c r="DM60" s="655"/>
      <c r="DN60" s="655"/>
      <c r="DP60" s="655"/>
      <c r="DQ60" s="655"/>
      <c r="DR60" s="655"/>
      <c r="DS60" s="655"/>
      <c r="DT60" s="655"/>
      <c r="DU60" s="655"/>
      <c r="DW60" s="655" t="s">
        <v>28</v>
      </c>
      <c r="DX60" s="655"/>
      <c r="DY60" s="655"/>
      <c r="DZ60" s="655"/>
      <c r="EA60" s="655"/>
      <c r="EB60" s="655"/>
      <c r="ED60" s="655"/>
      <c r="EE60" s="655"/>
      <c r="EF60" s="655"/>
      <c r="EG60" s="655"/>
      <c r="EH60" s="655"/>
      <c r="EI60" s="655"/>
      <c r="EK60" s="663" t="s">
        <v>28</v>
      </c>
      <c r="EL60" s="664"/>
      <c r="EM60" s="664"/>
      <c r="EN60" s="664"/>
      <c r="EO60" s="664"/>
      <c r="EP60" s="665"/>
      <c r="ER60" s="655" t="s">
        <v>28</v>
      </c>
      <c r="ES60" s="655"/>
      <c r="ET60" s="655"/>
      <c r="EU60" s="655"/>
      <c r="EV60" s="655"/>
      <c r="EW60" s="655"/>
      <c r="EY60" s="655"/>
      <c r="EZ60" s="655"/>
      <c r="FA60" s="655"/>
      <c r="FB60" s="655"/>
      <c r="FC60" s="655"/>
      <c r="FD60" s="655"/>
      <c r="FF60" s="655"/>
      <c r="FG60" s="655"/>
      <c r="FH60" s="655"/>
      <c r="FI60" s="655"/>
      <c r="FJ60" s="655"/>
      <c r="FK60" s="655"/>
      <c r="FM60" s="655"/>
      <c r="FN60" s="655"/>
      <c r="FO60" s="655"/>
      <c r="FP60" s="655"/>
      <c r="FQ60" s="655"/>
      <c r="FR60" s="655"/>
    </row>
    <row r="61" spans="1:174" x14ac:dyDescent="0.3">
      <c r="A61" s="10"/>
      <c r="B61" s="6" t="s">
        <v>27</v>
      </c>
      <c r="C61" s="6" t="s">
        <v>3</v>
      </c>
      <c r="D61" s="6" t="s">
        <v>4</v>
      </c>
      <c r="E61" s="6" t="s">
        <v>5</v>
      </c>
      <c r="F61" s="6" t="s">
        <v>6</v>
      </c>
      <c r="H61" s="33" t="s">
        <v>26</v>
      </c>
      <c r="I61" s="33" t="s">
        <v>12</v>
      </c>
      <c r="J61" s="33" t="s">
        <v>13</v>
      </c>
      <c r="K61" s="33" t="s">
        <v>14</v>
      </c>
      <c r="L61" s="33" t="s">
        <v>15</v>
      </c>
      <c r="M61" s="33" t="s">
        <v>16</v>
      </c>
      <c r="O61" s="33" t="s">
        <v>26</v>
      </c>
      <c r="P61" s="33" t="s">
        <v>12</v>
      </c>
      <c r="Q61" s="33" t="s">
        <v>13</v>
      </c>
      <c r="R61" s="33" t="s">
        <v>14</v>
      </c>
      <c r="S61" s="33" t="s">
        <v>15</v>
      </c>
      <c r="T61" s="33" t="s">
        <v>16</v>
      </c>
      <c r="V61" s="162" t="s">
        <v>26</v>
      </c>
      <c r="W61" s="162" t="s">
        <v>12</v>
      </c>
      <c r="X61" s="162" t="s">
        <v>13</v>
      </c>
      <c r="Y61" s="162" t="s">
        <v>14</v>
      </c>
      <c r="Z61" s="162" t="s">
        <v>15</v>
      </c>
      <c r="AA61" s="162" t="s">
        <v>16</v>
      </c>
      <c r="AC61" s="33"/>
      <c r="AD61" s="33"/>
      <c r="AE61" s="33"/>
      <c r="AF61" s="33"/>
      <c r="AG61" s="33"/>
      <c r="AH61" s="33"/>
      <c r="AJ61" s="33" t="s">
        <v>26</v>
      </c>
      <c r="AK61" s="33" t="s">
        <v>12</v>
      </c>
      <c r="AL61" s="33" t="s">
        <v>13</v>
      </c>
      <c r="AM61" s="33" t="s">
        <v>14</v>
      </c>
      <c r="AN61" s="33" t="s">
        <v>15</v>
      </c>
      <c r="AO61" s="33" t="s">
        <v>16</v>
      </c>
      <c r="AQ61" s="33" t="s">
        <v>26</v>
      </c>
      <c r="AR61" s="33" t="s">
        <v>12</v>
      </c>
      <c r="AS61" s="33" t="s">
        <v>13</v>
      </c>
      <c r="AT61" s="33" t="s">
        <v>14</v>
      </c>
      <c r="AU61" s="33" t="s">
        <v>15</v>
      </c>
      <c r="AV61" s="33" t="s">
        <v>16</v>
      </c>
      <c r="AX61" s="33"/>
      <c r="AY61" s="33"/>
      <c r="AZ61" s="33"/>
      <c r="BA61" s="33"/>
      <c r="BB61" s="33"/>
      <c r="BC61" s="33"/>
      <c r="BE61" s="60"/>
      <c r="BF61" s="60"/>
      <c r="BG61" s="60"/>
      <c r="BH61" s="60"/>
      <c r="BI61" s="60"/>
      <c r="BJ61" s="60"/>
      <c r="BL61" s="143" t="s">
        <v>26</v>
      </c>
      <c r="BM61" s="143" t="s">
        <v>12</v>
      </c>
      <c r="BN61" s="143" t="s">
        <v>13</v>
      </c>
      <c r="BO61" s="143" t="s">
        <v>14</v>
      </c>
      <c r="BP61" s="143" t="s">
        <v>15</v>
      </c>
      <c r="BQ61" s="143" t="s">
        <v>16</v>
      </c>
      <c r="BS61" s="227" t="s">
        <v>26</v>
      </c>
      <c r="BT61" s="227" t="s">
        <v>12</v>
      </c>
      <c r="BU61" s="227" t="s">
        <v>13</v>
      </c>
      <c r="BV61" s="227" t="s">
        <v>14</v>
      </c>
      <c r="BW61" s="227" t="s">
        <v>15</v>
      </c>
      <c r="BX61" s="227" t="s">
        <v>16</v>
      </c>
      <c r="BZ61" s="252" t="s">
        <v>26</v>
      </c>
      <c r="CA61" s="252" t="s">
        <v>12</v>
      </c>
      <c r="CB61" s="252" t="s">
        <v>13</v>
      </c>
      <c r="CC61" s="252" t="s">
        <v>14</v>
      </c>
      <c r="CD61" s="252" t="s">
        <v>15</v>
      </c>
      <c r="CE61" s="252" t="s">
        <v>16</v>
      </c>
      <c r="CG61" s="308" t="s">
        <v>26</v>
      </c>
      <c r="CH61" s="308" t="s">
        <v>12</v>
      </c>
      <c r="CI61" s="308" t="s">
        <v>13</v>
      </c>
      <c r="CJ61" s="308" t="s">
        <v>14</v>
      </c>
      <c r="CK61" s="308" t="s">
        <v>15</v>
      </c>
      <c r="CL61" s="308" t="s">
        <v>16</v>
      </c>
      <c r="CN61" s="33" t="s">
        <v>26</v>
      </c>
      <c r="CO61" s="33" t="s">
        <v>12</v>
      </c>
      <c r="CP61" s="33" t="s">
        <v>13</v>
      </c>
      <c r="CQ61" s="33" t="s">
        <v>14</v>
      </c>
      <c r="CR61" s="33" t="s">
        <v>15</v>
      </c>
      <c r="CS61" s="33" t="s">
        <v>16</v>
      </c>
      <c r="CU61" s="352" t="s">
        <v>26</v>
      </c>
      <c r="CV61" s="352" t="s">
        <v>12</v>
      </c>
      <c r="CW61" s="352" t="s">
        <v>13</v>
      </c>
      <c r="CX61" s="352" t="s">
        <v>14</v>
      </c>
      <c r="CY61" s="352" t="s">
        <v>15</v>
      </c>
      <c r="CZ61" s="352" t="s">
        <v>16</v>
      </c>
      <c r="DB61" s="33" t="s">
        <v>26</v>
      </c>
      <c r="DC61" s="33" t="s">
        <v>12</v>
      </c>
      <c r="DD61" s="33" t="s">
        <v>13</v>
      </c>
      <c r="DE61" s="33" t="s">
        <v>14</v>
      </c>
      <c r="DF61" s="33" t="s">
        <v>15</v>
      </c>
      <c r="DG61" s="33" t="s">
        <v>16</v>
      </c>
      <c r="DI61" s="33" t="s">
        <v>26</v>
      </c>
      <c r="DJ61" s="33" t="s">
        <v>12</v>
      </c>
      <c r="DK61" s="33" t="s">
        <v>13</v>
      </c>
      <c r="DL61" s="33" t="s">
        <v>14</v>
      </c>
      <c r="DM61" s="33" t="s">
        <v>15</v>
      </c>
      <c r="DN61" s="33" t="s">
        <v>16</v>
      </c>
      <c r="DP61" s="33"/>
      <c r="DQ61" s="33"/>
      <c r="DR61" s="33"/>
      <c r="DS61" s="33"/>
      <c r="DT61" s="33"/>
      <c r="DU61" s="33"/>
      <c r="DW61" s="429" t="s">
        <v>26</v>
      </c>
      <c r="DX61" s="429" t="s">
        <v>12</v>
      </c>
      <c r="DY61" s="429" t="s">
        <v>13</v>
      </c>
      <c r="DZ61" s="429" t="s">
        <v>14</v>
      </c>
      <c r="EA61" s="429" t="s">
        <v>15</v>
      </c>
      <c r="EB61" s="429" t="s">
        <v>16</v>
      </c>
      <c r="ED61" s="33"/>
      <c r="EE61" s="33"/>
      <c r="EF61" s="33"/>
      <c r="EG61" s="33"/>
      <c r="EH61" s="33"/>
      <c r="EI61" s="33"/>
      <c r="EK61" s="33" t="s">
        <v>26</v>
      </c>
      <c r="EL61" s="33" t="s">
        <v>12</v>
      </c>
      <c r="EM61" s="33" t="s">
        <v>13</v>
      </c>
      <c r="EN61" s="33" t="s">
        <v>14</v>
      </c>
      <c r="EO61" s="33" t="s">
        <v>15</v>
      </c>
      <c r="EP61" s="33" t="s">
        <v>16</v>
      </c>
      <c r="ER61" s="516" t="s">
        <v>26</v>
      </c>
      <c r="ES61" s="516" t="s">
        <v>12</v>
      </c>
      <c r="ET61" s="516" t="s">
        <v>13</v>
      </c>
      <c r="EU61" s="516" t="s">
        <v>14</v>
      </c>
      <c r="EV61" s="516" t="s">
        <v>15</v>
      </c>
      <c r="EW61" s="516" t="s">
        <v>16</v>
      </c>
      <c r="EY61" s="33"/>
      <c r="EZ61" s="33"/>
      <c r="FA61" s="33"/>
      <c r="FB61" s="33"/>
      <c r="FC61" s="33"/>
      <c r="FD61" s="33"/>
      <c r="FF61" s="33"/>
      <c r="FG61" s="33"/>
      <c r="FH61" s="33"/>
      <c r="FI61" s="33"/>
      <c r="FJ61" s="33"/>
      <c r="FK61" s="33"/>
      <c r="FM61" s="33"/>
      <c r="FN61" s="33"/>
      <c r="FO61" s="33"/>
      <c r="FP61" s="33"/>
      <c r="FQ61" s="33"/>
      <c r="FR61" s="33"/>
    </row>
    <row r="62" spans="1:174" x14ac:dyDescent="0.3">
      <c r="A62" s="656" t="s">
        <v>20</v>
      </c>
      <c r="B62" s="2">
        <v>1</v>
      </c>
      <c r="C62" s="2"/>
      <c r="D62" s="2"/>
      <c r="E62" s="2"/>
      <c r="F62" s="2"/>
      <c r="H62" s="34">
        <f t="shared" ref="H62:H66" si="24">MEDIAN(O62,V62,AC62,AJ62,AQ62,AX62,BE62,BL62,BS62,BZ62,CG62,CN62,CU62,DB62,DI62,DP62,DW62,ED62,EK62,ER62,EY62,FF62,FM62)</f>
        <v>2</v>
      </c>
      <c r="I62" s="34">
        <f t="shared" ref="I62:I66" si="25">MEDIAN(P62,W62,AD62,AK62,AR62,AY62,BF62,BM62,BT62,CA62,CH62,CO62,CV62,DC62,DJ62,DQ62,DX62,EE62,EL62,ES62,EZ62,FG62,FN62)</f>
        <v>3</v>
      </c>
      <c r="J62" s="34">
        <f t="shared" ref="J62:J66" si="26">MEDIAN(Q62,X62,AE62,AL62,AS62,AZ62,BG62,BN62,BU62,CB62,CI62,CP62,CW62,DD62,DK62,DR62,DY62,EF62,EM62,ET62,FA62,FH62,FO62)</f>
        <v>4</v>
      </c>
      <c r="K62" s="34">
        <f t="shared" ref="K62:K66" si="27">MEDIAN(R62,Y62,AF62,AM62,AT62,BA62,BH62,BO62,BV62,CC62,CJ62,CQ62,CX62,DE62,DL62,DS62,DZ62,EG62,EN62,EU62,FB62,FI62,FP62)</f>
        <v>5</v>
      </c>
      <c r="L62" s="34">
        <f t="shared" ref="L62:L66" si="28">MEDIAN(S62,Z62,AG62,AN62,AU62,BB62,BI62,BP62,BW62,CD62,CK62,CR62,CY62,DF62,DM62,DT62,EA62,EH62,EO62,EV62,FC62,FJ62,FQ62)</f>
        <v>8.25</v>
      </c>
      <c r="M62" s="34">
        <f t="shared" ref="M62:M66" si="29">MEDIAN(T62,AA62,AH62,AO62,AV62,BC62,BJ62,BQ62,BX62,CE62,CL62,CS62,CZ62,DG62,DN62,DU62,EB62,EI62,EP62,EW62,FD62,FK62,FR62)</f>
        <v>10.25</v>
      </c>
      <c r="O62" s="597">
        <v>5</v>
      </c>
      <c r="P62" s="597">
        <v>12.5</v>
      </c>
      <c r="Q62" s="597">
        <v>25</v>
      </c>
      <c r="R62" s="597">
        <v>37.5</v>
      </c>
      <c r="S62" s="597">
        <v>100</v>
      </c>
      <c r="T62" s="597">
        <v>250</v>
      </c>
      <c r="V62" s="164">
        <v>0.75</v>
      </c>
      <c r="W62" s="164">
        <v>1.2</v>
      </c>
      <c r="X62" s="164">
        <v>2</v>
      </c>
      <c r="Y62" s="164">
        <v>3.25</v>
      </c>
      <c r="Z62" s="164">
        <v>10</v>
      </c>
      <c r="AA62" s="164"/>
      <c r="AC62" s="37"/>
      <c r="AD62" s="37"/>
      <c r="AE62" s="37"/>
      <c r="AF62" s="37"/>
      <c r="AG62" s="37"/>
      <c r="AH62" s="37"/>
      <c r="AJ62" s="37">
        <v>4</v>
      </c>
      <c r="AK62" s="37">
        <v>4</v>
      </c>
      <c r="AL62" s="37">
        <v>5</v>
      </c>
      <c r="AM62" s="37">
        <v>6</v>
      </c>
      <c r="AN62" s="37">
        <v>10</v>
      </c>
      <c r="AO62" s="37">
        <v>16</v>
      </c>
      <c r="AQ62" s="37">
        <v>6</v>
      </c>
      <c r="AR62" s="37">
        <v>8</v>
      </c>
      <c r="AS62" s="37">
        <v>12</v>
      </c>
      <c r="AT62" s="37">
        <v>18</v>
      </c>
      <c r="AU62" s="37">
        <v>25</v>
      </c>
      <c r="AV62" s="37">
        <v>30</v>
      </c>
      <c r="AX62" s="37"/>
      <c r="AY62" s="37"/>
      <c r="AZ62" s="37"/>
      <c r="BA62" s="37"/>
      <c r="BB62" s="37"/>
      <c r="BC62" s="37"/>
      <c r="BE62" s="56"/>
      <c r="BF62" s="56"/>
      <c r="BG62" s="56"/>
      <c r="BH62" s="56"/>
      <c r="BI62" s="67"/>
      <c r="BJ62" s="67"/>
      <c r="BL62" s="596">
        <v>0.625</v>
      </c>
      <c r="BM62" s="596">
        <v>0.75</v>
      </c>
      <c r="BN62" s="596">
        <v>1</v>
      </c>
      <c r="BO62" s="596">
        <v>1.25</v>
      </c>
      <c r="BP62" s="596">
        <v>1.5625</v>
      </c>
      <c r="BQ62" s="596">
        <v>2.1875</v>
      </c>
      <c r="BS62" s="229">
        <v>3</v>
      </c>
      <c r="BT62" s="229">
        <v>3</v>
      </c>
      <c r="BU62" s="229">
        <v>4</v>
      </c>
      <c r="BV62" s="229">
        <v>8</v>
      </c>
      <c r="BW62" s="229">
        <v>15</v>
      </c>
      <c r="BX62" s="229">
        <v>25</v>
      </c>
      <c r="BZ62" s="254">
        <v>1.125</v>
      </c>
      <c r="CA62" s="254">
        <v>1.6875</v>
      </c>
      <c r="CB62" s="254">
        <v>2.53125</v>
      </c>
      <c r="CC62" s="254">
        <v>2.84765625</v>
      </c>
      <c r="CD62" s="254">
        <v>3.20361328125</v>
      </c>
      <c r="CE62" s="254">
        <v>3.60406494140625</v>
      </c>
      <c r="CG62" s="312">
        <v>0.9375</v>
      </c>
      <c r="CH62" s="312">
        <v>1.5</v>
      </c>
      <c r="CI62" s="312">
        <v>2.25</v>
      </c>
      <c r="CJ62" s="312">
        <v>3</v>
      </c>
      <c r="CK62" s="312">
        <v>5.25</v>
      </c>
      <c r="CL62" s="312">
        <v>8.4375</v>
      </c>
      <c r="CN62" s="37">
        <v>0.3</v>
      </c>
      <c r="CO62" s="37">
        <v>0.3</v>
      </c>
      <c r="CP62" s="37">
        <v>0.3</v>
      </c>
      <c r="CQ62" s="37">
        <v>0.5</v>
      </c>
      <c r="CR62" s="37">
        <v>0.7</v>
      </c>
      <c r="CS62" s="37">
        <v>1</v>
      </c>
      <c r="CU62" s="353">
        <v>2</v>
      </c>
      <c r="CV62" s="353">
        <v>3</v>
      </c>
      <c r="CW62" s="353">
        <v>4</v>
      </c>
      <c r="CX62" s="353">
        <v>5</v>
      </c>
      <c r="CY62" s="353">
        <v>8</v>
      </c>
      <c r="CZ62" s="353">
        <v>10</v>
      </c>
      <c r="DB62" s="37"/>
      <c r="DC62" s="37"/>
      <c r="DD62" s="37"/>
      <c r="DE62" s="37"/>
      <c r="DF62" s="37"/>
      <c r="DG62" s="37"/>
      <c r="DI62" s="37">
        <v>5</v>
      </c>
      <c r="DJ62" s="37">
        <v>6</v>
      </c>
      <c r="DK62" s="37"/>
      <c r="DL62" s="37"/>
      <c r="DM62" s="37"/>
      <c r="DN62" s="37"/>
      <c r="DP62" s="37"/>
      <c r="DQ62" s="37"/>
      <c r="DR62" s="37"/>
      <c r="DS62" s="37"/>
      <c r="DT62" s="37"/>
      <c r="DU62" s="37"/>
      <c r="DW62" s="427">
        <v>2.25</v>
      </c>
      <c r="DX62" s="427">
        <v>3.75</v>
      </c>
      <c r="DY62" s="427">
        <v>5.25</v>
      </c>
      <c r="DZ62" s="427">
        <v>6.75</v>
      </c>
      <c r="EA62" s="427">
        <v>8.25</v>
      </c>
      <c r="EB62" s="427">
        <v>10.5</v>
      </c>
      <c r="ED62" s="37"/>
      <c r="EE62" s="37"/>
      <c r="EF62" s="37"/>
      <c r="EG62" s="37"/>
      <c r="EH62" s="37"/>
      <c r="EI62" s="37"/>
      <c r="EK62" s="37">
        <v>1.25</v>
      </c>
      <c r="EL62" s="37">
        <v>2</v>
      </c>
      <c r="EM62" s="37">
        <v>3.5</v>
      </c>
      <c r="EN62" s="37">
        <v>5</v>
      </c>
      <c r="EO62" s="37">
        <v>7</v>
      </c>
      <c r="EP62" s="37">
        <v>10</v>
      </c>
      <c r="ER62" s="518">
        <v>2</v>
      </c>
      <c r="ES62" s="518">
        <v>4</v>
      </c>
      <c r="ET62" s="518">
        <v>6</v>
      </c>
      <c r="EU62" s="518">
        <v>8</v>
      </c>
      <c r="EV62" s="518">
        <v>12</v>
      </c>
      <c r="EW62" s="518">
        <v>15</v>
      </c>
      <c r="EY62" s="37"/>
      <c r="EZ62" s="37"/>
      <c r="FA62" s="37"/>
      <c r="FB62" s="37"/>
      <c r="FC62" s="37"/>
      <c r="FD62" s="37"/>
      <c r="FF62" s="37"/>
      <c r="FG62" s="37"/>
      <c r="FH62" s="37"/>
      <c r="FI62" s="37"/>
      <c r="FJ62" s="37"/>
      <c r="FK62" s="37"/>
      <c r="FM62" s="37"/>
      <c r="FN62" s="37"/>
      <c r="FO62" s="37"/>
      <c r="FP62" s="37"/>
      <c r="FQ62" s="37"/>
      <c r="FR62" s="37"/>
    </row>
    <row r="63" spans="1:174" x14ac:dyDescent="0.3">
      <c r="A63" s="657"/>
      <c r="B63" s="3"/>
      <c r="C63" s="3">
        <v>1</v>
      </c>
      <c r="D63" s="3"/>
      <c r="E63" s="3"/>
      <c r="F63" s="3"/>
      <c r="H63" s="35">
        <f t="shared" si="24"/>
        <v>1.75</v>
      </c>
      <c r="I63" s="35">
        <f t="shared" si="25"/>
        <v>2.625</v>
      </c>
      <c r="J63" s="35">
        <f t="shared" si="26"/>
        <v>3.5</v>
      </c>
      <c r="K63" s="35">
        <f t="shared" si="27"/>
        <v>5</v>
      </c>
      <c r="L63" s="35">
        <f t="shared" si="28"/>
        <v>8</v>
      </c>
      <c r="M63" s="35">
        <f t="shared" si="29"/>
        <v>10</v>
      </c>
      <c r="O63" s="597">
        <v>5</v>
      </c>
      <c r="P63" s="597">
        <v>12.5</v>
      </c>
      <c r="Q63" s="597">
        <v>25</v>
      </c>
      <c r="R63" s="597">
        <v>37.5</v>
      </c>
      <c r="S63" s="597">
        <v>100</v>
      </c>
      <c r="T63" s="597">
        <v>250</v>
      </c>
      <c r="V63" s="165">
        <v>0.75</v>
      </c>
      <c r="W63" s="165">
        <v>1.25</v>
      </c>
      <c r="X63" s="165">
        <v>2</v>
      </c>
      <c r="Y63" s="165">
        <v>3.25</v>
      </c>
      <c r="Z63" s="165">
        <v>10</v>
      </c>
      <c r="AA63" s="165"/>
      <c r="AC63" s="38"/>
      <c r="AD63" s="38"/>
      <c r="AE63" s="38"/>
      <c r="AF63" s="38"/>
      <c r="AG63" s="38"/>
      <c r="AH63" s="38"/>
      <c r="AJ63" s="38">
        <v>7</v>
      </c>
      <c r="AK63" s="38">
        <v>7</v>
      </c>
      <c r="AL63" s="38">
        <v>10</v>
      </c>
      <c r="AM63" s="38">
        <v>12</v>
      </c>
      <c r="AN63" s="38">
        <v>16</v>
      </c>
      <c r="AO63" s="38">
        <v>24</v>
      </c>
      <c r="AQ63" s="38">
        <v>6</v>
      </c>
      <c r="AR63" s="38">
        <v>8</v>
      </c>
      <c r="AS63" s="38">
        <v>12</v>
      </c>
      <c r="AT63" s="38">
        <v>18</v>
      </c>
      <c r="AU63" s="38">
        <v>25</v>
      </c>
      <c r="AV63" s="38">
        <v>30</v>
      </c>
      <c r="AX63" s="38"/>
      <c r="AY63" s="38"/>
      <c r="AZ63" s="38"/>
      <c r="BA63" s="38"/>
      <c r="BB63" s="38"/>
      <c r="BC63" s="38"/>
      <c r="BE63" s="57"/>
      <c r="BF63" s="57"/>
      <c r="BG63" s="57"/>
      <c r="BH63" s="57"/>
      <c r="BI63" s="68"/>
      <c r="BJ63" s="68"/>
      <c r="BL63" s="596">
        <v>0.625</v>
      </c>
      <c r="BM63" s="596">
        <v>0.75</v>
      </c>
      <c r="BN63" s="596">
        <v>1</v>
      </c>
      <c r="BO63" s="596">
        <v>1.25</v>
      </c>
      <c r="BP63" s="596">
        <v>1.5625</v>
      </c>
      <c r="BQ63" s="596">
        <v>2.1875</v>
      </c>
      <c r="BS63" s="230">
        <v>1.5</v>
      </c>
      <c r="BT63" s="230">
        <v>2</v>
      </c>
      <c r="BU63" s="230">
        <v>3</v>
      </c>
      <c r="BV63" s="230">
        <v>5</v>
      </c>
      <c r="BW63" s="230">
        <v>10</v>
      </c>
      <c r="BX63" s="230">
        <v>20</v>
      </c>
      <c r="BZ63" s="255">
        <v>1.5</v>
      </c>
      <c r="CA63" s="255">
        <v>2.25</v>
      </c>
      <c r="CB63" s="255">
        <v>3.375</v>
      </c>
      <c r="CC63" s="255">
        <v>3.796875</v>
      </c>
      <c r="CD63" s="255">
        <v>4.271484375</v>
      </c>
      <c r="CE63" s="255">
        <v>4.805419921875</v>
      </c>
      <c r="CG63" s="313">
        <v>0.9375</v>
      </c>
      <c r="CH63" s="313">
        <v>1.5</v>
      </c>
      <c r="CI63" s="313">
        <v>2.25</v>
      </c>
      <c r="CJ63" s="313">
        <v>3</v>
      </c>
      <c r="CK63" s="313">
        <v>5.25</v>
      </c>
      <c r="CL63" s="313">
        <v>8.4375</v>
      </c>
      <c r="CN63" s="38">
        <v>0.3</v>
      </c>
      <c r="CO63" s="38">
        <v>0.3</v>
      </c>
      <c r="CP63" s="38">
        <v>0.3</v>
      </c>
      <c r="CQ63" s="38">
        <v>0.5</v>
      </c>
      <c r="CR63" s="38">
        <v>0.7</v>
      </c>
      <c r="CS63" s="38">
        <v>1</v>
      </c>
      <c r="CU63" s="354">
        <v>2</v>
      </c>
      <c r="CV63" s="354">
        <v>3</v>
      </c>
      <c r="CW63" s="354">
        <v>4</v>
      </c>
      <c r="CX63" s="354">
        <v>5</v>
      </c>
      <c r="CY63" s="354">
        <v>8</v>
      </c>
      <c r="CZ63" s="354">
        <v>10</v>
      </c>
      <c r="DB63" s="38"/>
      <c r="DC63" s="38"/>
      <c r="DD63" s="38"/>
      <c r="DE63" s="38"/>
      <c r="DF63" s="38"/>
      <c r="DG63" s="38"/>
      <c r="DI63" s="38">
        <v>4</v>
      </c>
      <c r="DJ63" s="38">
        <v>5</v>
      </c>
      <c r="DK63" s="38"/>
      <c r="DL63" s="38"/>
      <c r="DM63" s="38"/>
      <c r="DN63" s="38"/>
      <c r="DP63" s="38"/>
      <c r="DQ63" s="38"/>
      <c r="DR63" s="38"/>
      <c r="DS63" s="38"/>
      <c r="DT63" s="38"/>
      <c r="DU63" s="38"/>
      <c r="DW63" s="428">
        <v>2.25</v>
      </c>
      <c r="DX63" s="428">
        <v>3.75</v>
      </c>
      <c r="DY63" s="428">
        <v>4.5</v>
      </c>
      <c r="DZ63" s="428">
        <v>6</v>
      </c>
      <c r="EA63" s="428">
        <v>7.5</v>
      </c>
      <c r="EB63" s="428">
        <v>9</v>
      </c>
      <c r="ED63" s="38"/>
      <c r="EE63" s="38"/>
      <c r="EF63" s="38"/>
      <c r="EG63" s="38"/>
      <c r="EH63" s="38"/>
      <c r="EI63" s="38"/>
      <c r="EK63" s="38">
        <v>1.25</v>
      </c>
      <c r="EL63" s="38">
        <v>2</v>
      </c>
      <c r="EM63" s="38">
        <v>3.5</v>
      </c>
      <c r="EN63" s="38">
        <v>5</v>
      </c>
      <c r="EO63" s="38">
        <v>7</v>
      </c>
      <c r="EP63" s="38">
        <v>10</v>
      </c>
      <c r="ER63" s="519">
        <v>2</v>
      </c>
      <c r="ES63" s="519">
        <v>4</v>
      </c>
      <c r="ET63" s="519">
        <v>6</v>
      </c>
      <c r="EU63" s="519">
        <v>8</v>
      </c>
      <c r="EV63" s="519">
        <v>12</v>
      </c>
      <c r="EW63" s="519">
        <v>15</v>
      </c>
      <c r="EY63" s="38"/>
      <c r="EZ63" s="38"/>
      <c r="FA63" s="38"/>
      <c r="FB63" s="38"/>
      <c r="FC63" s="38"/>
      <c r="FD63" s="38"/>
      <c r="FF63" s="38"/>
      <c r="FG63" s="38"/>
      <c r="FH63" s="38"/>
      <c r="FI63" s="38"/>
      <c r="FJ63" s="38"/>
      <c r="FK63" s="38"/>
      <c r="FM63" s="38"/>
      <c r="FN63" s="38"/>
      <c r="FO63" s="38"/>
      <c r="FP63" s="38"/>
      <c r="FQ63" s="38"/>
      <c r="FR63" s="38"/>
    </row>
    <row r="64" spans="1:174" x14ac:dyDescent="0.3">
      <c r="A64" s="657"/>
      <c r="B64" s="2"/>
      <c r="C64" s="2"/>
      <c r="D64" s="2">
        <v>1</v>
      </c>
      <c r="E64" s="2"/>
      <c r="F64" s="2"/>
      <c r="H64" s="34">
        <f t="shared" si="24"/>
        <v>1.625</v>
      </c>
      <c r="I64" s="34">
        <f t="shared" si="25"/>
        <v>2.8125</v>
      </c>
      <c r="J64" s="34">
        <f t="shared" si="26"/>
        <v>3.75</v>
      </c>
      <c r="K64" s="34">
        <f t="shared" si="27"/>
        <v>5</v>
      </c>
      <c r="L64" s="34">
        <f t="shared" si="28"/>
        <v>8</v>
      </c>
      <c r="M64" s="34">
        <f t="shared" si="29"/>
        <v>10.0625</v>
      </c>
      <c r="O64" s="597">
        <v>5</v>
      </c>
      <c r="P64" s="597">
        <v>12.5</v>
      </c>
      <c r="Q64" s="597">
        <v>25</v>
      </c>
      <c r="R64" s="597">
        <v>37.5</v>
      </c>
      <c r="S64" s="597">
        <v>100</v>
      </c>
      <c r="T64" s="597">
        <v>250</v>
      </c>
      <c r="V64" s="164">
        <v>0.75</v>
      </c>
      <c r="W64" s="164">
        <v>1.25</v>
      </c>
      <c r="X64" s="164">
        <v>2</v>
      </c>
      <c r="Y64" s="164">
        <v>3.25</v>
      </c>
      <c r="Z64" s="164">
        <v>10</v>
      </c>
      <c r="AA64" s="164"/>
      <c r="AC64" s="37"/>
      <c r="AD64" s="37"/>
      <c r="AE64" s="37"/>
      <c r="AF64" s="37"/>
      <c r="AG64" s="37"/>
      <c r="AH64" s="37"/>
      <c r="AJ64" s="37">
        <v>9</v>
      </c>
      <c r="AK64" s="37">
        <v>9</v>
      </c>
      <c r="AL64" s="37">
        <v>14</v>
      </c>
      <c r="AM64" s="37">
        <v>16</v>
      </c>
      <c r="AN64" s="37">
        <v>24</v>
      </c>
      <c r="AO64" s="37">
        <v>30</v>
      </c>
      <c r="AQ64" s="37">
        <v>4</v>
      </c>
      <c r="AR64" s="37">
        <v>5</v>
      </c>
      <c r="AS64" s="37">
        <v>8</v>
      </c>
      <c r="AT64" s="37">
        <v>10</v>
      </c>
      <c r="AU64" s="37">
        <v>15</v>
      </c>
      <c r="AV64" s="37">
        <v>25</v>
      </c>
      <c r="AX64" s="37"/>
      <c r="AY64" s="37"/>
      <c r="AZ64" s="37"/>
      <c r="BA64" s="37"/>
      <c r="BB64" s="37"/>
      <c r="BC64" s="37"/>
      <c r="BE64" s="56"/>
      <c r="BF64" s="56"/>
      <c r="BG64" s="56"/>
      <c r="BH64" s="56"/>
      <c r="BI64" s="67"/>
      <c r="BJ64" s="67"/>
      <c r="BL64" s="596">
        <v>0.8125</v>
      </c>
      <c r="BM64" s="596">
        <v>0.9375</v>
      </c>
      <c r="BN64" s="596">
        <v>1.1875</v>
      </c>
      <c r="BO64" s="596">
        <v>1.4375</v>
      </c>
      <c r="BP64" s="596">
        <v>1.75</v>
      </c>
      <c r="BQ64" s="596">
        <v>2.375</v>
      </c>
      <c r="BS64" s="229">
        <v>1.5</v>
      </c>
      <c r="BT64" s="229">
        <v>2</v>
      </c>
      <c r="BU64" s="229">
        <v>3</v>
      </c>
      <c r="BV64" s="229">
        <v>5</v>
      </c>
      <c r="BW64" s="229">
        <v>10</v>
      </c>
      <c r="BX64" s="229">
        <v>20</v>
      </c>
      <c r="BZ64" s="254">
        <v>1.75</v>
      </c>
      <c r="CA64" s="254">
        <v>2.625</v>
      </c>
      <c r="CB64" s="254">
        <v>3.9375</v>
      </c>
      <c r="CC64" s="254">
        <v>4.4296875</v>
      </c>
      <c r="CD64" s="254">
        <v>4.9833984375</v>
      </c>
      <c r="CE64" s="254">
        <v>5.6063232421875</v>
      </c>
      <c r="CG64" s="312">
        <v>0.9375</v>
      </c>
      <c r="CH64" s="312">
        <v>1.5</v>
      </c>
      <c r="CI64" s="312">
        <v>2.25</v>
      </c>
      <c r="CJ64" s="312">
        <v>3</v>
      </c>
      <c r="CK64" s="312">
        <v>6</v>
      </c>
      <c r="CL64" s="312">
        <v>10.125</v>
      </c>
      <c r="CN64" s="37">
        <v>0.3</v>
      </c>
      <c r="CO64" s="37">
        <v>0.3</v>
      </c>
      <c r="CP64" s="37">
        <v>0.3</v>
      </c>
      <c r="CQ64" s="37">
        <v>0.5</v>
      </c>
      <c r="CR64" s="37">
        <v>0.7</v>
      </c>
      <c r="CS64" s="37">
        <v>1</v>
      </c>
      <c r="CU64" s="353">
        <v>2</v>
      </c>
      <c r="CV64" s="353">
        <v>3</v>
      </c>
      <c r="CW64" s="353">
        <v>4</v>
      </c>
      <c r="CX64" s="353">
        <v>5</v>
      </c>
      <c r="CY64" s="353">
        <v>8</v>
      </c>
      <c r="CZ64" s="353">
        <v>10</v>
      </c>
      <c r="DB64" s="37"/>
      <c r="DC64" s="37"/>
      <c r="DD64" s="37"/>
      <c r="DE64" s="37"/>
      <c r="DF64" s="37"/>
      <c r="DG64" s="37"/>
      <c r="DI64" s="37">
        <v>3</v>
      </c>
      <c r="DJ64" s="37">
        <v>4</v>
      </c>
      <c r="DK64" s="37"/>
      <c r="DL64" s="37"/>
      <c r="DM64" s="37"/>
      <c r="DN64" s="37"/>
      <c r="DP64" s="37"/>
      <c r="DQ64" s="37"/>
      <c r="DR64" s="37"/>
      <c r="DS64" s="37"/>
      <c r="DT64" s="37"/>
      <c r="DU64" s="37"/>
      <c r="DW64" s="427">
        <v>1.5</v>
      </c>
      <c r="DX64" s="427">
        <v>3</v>
      </c>
      <c r="DY64" s="427">
        <v>3.75</v>
      </c>
      <c r="DZ64" s="427">
        <v>5.25</v>
      </c>
      <c r="EA64" s="427">
        <v>6.75</v>
      </c>
      <c r="EB64" s="427">
        <v>8.25</v>
      </c>
      <c r="ED64" s="37"/>
      <c r="EE64" s="37"/>
      <c r="EF64" s="37"/>
      <c r="EG64" s="37"/>
      <c r="EH64" s="37"/>
      <c r="EI64" s="37"/>
      <c r="EK64" s="37">
        <v>1.5</v>
      </c>
      <c r="EL64" s="37">
        <v>2</v>
      </c>
      <c r="EM64" s="37">
        <v>2.5</v>
      </c>
      <c r="EN64" s="37">
        <v>3.5</v>
      </c>
      <c r="EO64" s="37">
        <v>6</v>
      </c>
      <c r="EP64" s="37">
        <v>9</v>
      </c>
      <c r="ER64" s="518">
        <v>3</v>
      </c>
      <c r="ES64" s="518">
        <v>5</v>
      </c>
      <c r="ET64" s="518">
        <v>7</v>
      </c>
      <c r="EU64" s="518">
        <v>9</v>
      </c>
      <c r="EV64" s="518">
        <v>14</v>
      </c>
      <c r="EW64" s="518">
        <v>20</v>
      </c>
      <c r="EY64" s="37"/>
      <c r="EZ64" s="37"/>
      <c r="FA64" s="37"/>
      <c r="FB64" s="37"/>
      <c r="FC64" s="37"/>
      <c r="FD64" s="37"/>
      <c r="FF64" s="37"/>
      <c r="FG64" s="37"/>
      <c r="FH64" s="37"/>
      <c r="FI64" s="37"/>
      <c r="FJ64" s="37"/>
      <c r="FK64" s="37"/>
      <c r="FM64" s="37"/>
      <c r="FN64" s="37"/>
      <c r="FO64" s="37"/>
      <c r="FP64" s="37"/>
      <c r="FQ64" s="37"/>
      <c r="FR64" s="37"/>
    </row>
    <row r="65" spans="1:174" x14ac:dyDescent="0.3">
      <c r="A65" s="657"/>
      <c r="B65" s="3"/>
      <c r="C65" s="3"/>
      <c r="D65" s="3"/>
      <c r="E65" s="3">
        <v>1</v>
      </c>
      <c r="F65" s="3"/>
      <c r="H65" s="35">
        <f t="shared" si="24"/>
        <v>1.75</v>
      </c>
      <c r="I65" s="35">
        <f t="shared" si="25"/>
        <v>2.625</v>
      </c>
      <c r="J65" s="35">
        <f t="shared" si="26"/>
        <v>3</v>
      </c>
      <c r="K65" s="35">
        <f t="shared" si="27"/>
        <v>5</v>
      </c>
      <c r="L65" s="35">
        <f t="shared" si="28"/>
        <v>10</v>
      </c>
      <c r="M65" s="35">
        <f t="shared" si="29"/>
        <v>12.5625</v>
      </c>
      <c r="O65" s="597">
        <v>5</v>
      </c>
      <c r="P65" s="597">
        <v>12.5</v>
      </c>
      <c r="Q65" s="597">
        <v>25</v>
      </c>
      <c r="R65" s="597">
        <v>37.5</v>
      </c>
      <c r="S65" s="597">
        <v>100</v>
      </c>
      <c r="T65" s="597">
        <v>250</v>
      </c>
      <c r="V65" s="165">
        <v>0.75</v>
      </c>
      <c r="W65" s="165">
        <v>1.25</v>
      </c>
      <c r="X65" s="165">
        <v>2</v>
      </c>
      <c r="Y65" s="165">
        <v>3.25</v>
      </c>
      <c r="Z65" s="165">
        <v>10</v>
      </c>
      <c r="AA65" s="165"/>
      <c r="AC65" s="38"/>
      <c r="AD65" s="38"/>
      <c r="AE65" s="38"/>
      <c r="AF65" s="38"/>
      <c r="AG65" s="38"/>
      <c r="AH65" s="38"/>
      <c r="AJ65" s="38">
        <v>12</v>
      </c>
      <c r="AK65" s="38">
        <v>12</v>
      </c>
      <c r="AL65" s="38">
        <v>17</v>
      </c>
      <c r="AM65" s="38">
        <v>20</v>
      </c>
      <c r="AN65" s="38">
        <v>28</v>
      </c>
      <c r="AO65" s="38">
        <v>40</v>
      </c>
      <c r="AQ65" s="38">
        <v>4</v>
      </c>
      <c r="AR65" s="38">
        <v>5</v>
      </c>
      <c r="AS65" s="38">
        <v>8</v>
      </c>
      <c r="AT65" s="38">
        <v>10</v>
      </c>
      <c r="AU65" s="38">
        <v>15</v>
      </c>
      <c r="AV65" s="38">
        <v>25</v>
      </c>
      <c r="AX65" s="38"/>
      <c r="AY65" s="38"/>
      <c r="AZ65" s="38"/>
      <c r="BA65" s="38"/>
      <c r="BB65" s="38"/>
      <c r="BC65" s="38"/>
      <c r="BE65" s="57"/>
      <c r="BF65" s="57"/>
      <c r="BG65" s="57"/>
      <c r="BH65" s="57"/>
      <c r="BI65" s="68"/>
      <c r="BJ65" s="68"/>
      <c r="BL65" s="596">
        <v>0.8125</v>
      </c>
      <c r="BM65" s="596">
        <v>0.9375</v>
      </c>
      <c r="BN65" s="596">
        <v>1.1875</v>
      </c>
      <c r="BO65" s="596">
        <v>1.4375</v>
      </c>
      <c r="BP65" s="596">
        <v>1.75</v>
      </c>
      <c r="BQ65" s="596">
        <v>2.375</v>
      </c>
      <c r="BS65" s="230">
        <v>1.5</v>
      </c>
      <c r="BT65" s="230">
        <v>2</v>
      </c>
      <c r="BU65" s="230">
        <v>3</v>
      </c>
      <c r="BV65" s="230">
        <v>5</v>
      </c>
      <c r="BW65" s="230">
        <v>10</v>
      </c>
      <c r="BX65" s="230">
        <v>20</v>
      </c>
      <c r="BZ65" s="255">
        <v>2</v>
      </c>
      <c r="CA65" s="255">
        <v>3</v>
      </c>
      <c r="CB65" s="255">
        <v>4.5</v>
      </c>
      <c r="CC65" s="255">
        <v>5.0625</v>
      </c>
      <c r="CD65" s="255">
        <v>5.6953125</v>
      </c>
      <c r="CE65" s="255">
        <v>6.4072265625</v>
      </c>
      <c r="CG65" s="313">
        <v>1.3125</v>
      </c>
      <c r="CH65" s="313">
        <v>1.875</v>
      </c>
      <c r="CI65" s="313">
        <v>2.8125</v>
      </c>
      <c r="CJ65" s="313">
        <v>3.75</v>
      </c>
      <c r="CK65" s="313">
        <v>6.75</v>
      </c>
      <c r="CL65" s="313">
        <v>10.125</v>
      </c>
      <c r="CN65" s="38">
        <v>0.5</v>
      </c>
      <c r="CO65" s="38">
        <v>0.5</v>
      </c>
      <c r="CP65" s="38">
        <v>0.5</v>
      </c>
      <c r="CQ65" s="38">
        <v>0.7</v>
      </c>
      <c r="CR65" s="38">
        <v>1</v>
      </c>
      <c r="CS65" s="38">
        <v>1.3</v>
      </c>
      <c r="CU65" s="354">
        <v>3</v>
      </c>
      <c r="CV65" s="354">
        <v>5</v>
      </c>
      <c r="CW65" s="354">
        <v>6</v>
      </c>
      <c r="CX65" s="354">
        <v>8</v>
      </c>
      <c r="CY65" s="354">
        <v>12</v>
      </c>
      <c r="CZ65" s="354">
        <v>15</v>
      </c>
      <c r="DB65" s="38"/>
      <c r="DC65" s="38"/>
      <c r="DD65" s="38"/>
      <c r="DE65" s="38"/>
      <c r="DF65" s="38"/>
      <c r="DG65" s="38"/>
      <c r="DI65" s="38">
        <v>3</v>
      </c>
      <c r="DJ65" s="38">
        <v>4</v>
      </c>
      <c r="DK65" s="38"/>
      <c r="DL65" s="38"/>
      <c r="DM65" s="38"/>
      <c r="DN65" s="38"/>
      <c r="DP65" s="38"/>
      <c r="DQ65" s="38"/>
      <c r="DR65" s="38"/>
      <c r="DS65" s="38"/>
      <c r="DT65" s="38"/>
      <c r="DU65" s="38"/>
      <c r="DW65" s="428">
        <v>1.5</v>
      </c>
      <c r="DX65" s="428">
        <v>2.25</v>
      </c>
      <c r="DY65" s="428">
        <v>3</v>
      </c>
      <c r="DZ65" s="428">
        <v>4.5</v>
      </c>
      <c r="EA65" s="428">
        <v>6</v>
      </c>
      <c r="EB65" s="428">
        <v>7.5</v>
      </c>
      <c r="ED65" s="38"/>
      <c r="EE65" s="38"/>
      <c r="EF65" s="38"/>
      <c r="EG65" s="38"/>
      <c r="EH65" s="38"/>
      <c r="EI65" s="38"/>
      <c r="EK65" s="38">
        <v>1.5</v>
      </c>
      <c r="EL65" s="38">
        <v>2</v>
      </c>
      <c r="EM65" s="38">
        <v>2.5</v>
      </c>
      <c r="EN65" s="38">
        <v>3.5</v>
      </c>
      <c r="EO65" s="38">
        <v>6</v>
      </c>
      <c r="EP65" s="38">
        <v>9</v>
      </c>
      <c r="ER65" s="519">
        <v>3</v>
      </c>
      <c r="ES65" s="519">
        <v>5</v>
      </c>
      <c r="ET65" s="519">
        <v>8</v>
      </c>
      <c r="EU65" s="519">
        <v>10</v>
      </c>
      <c r="EV65" s="519">
        <v>16</v>
      </c>
      <c r="EW65" s="519">
        <v>25</v>
      </c>
      <c r="EY65" s="38"/>
      <c r="EZ65" s="38"/>
      <c r="FA65" s="38"/>
      <c r="FB65" s="38"/>
      <c r="FC65" s="38"/>
      <c r="FD65" s="38"/>
      <c r="FF65" s="38"/>
      <c r="FG65" s="38"/>
      <c r="FH65" s="38"/>
      <c r="FI65" s="38"/>
      <c r="FJ65" s="38"/>
      <c r="FK65" s="38"/>
      <c r="FM65" s="38"/>
      <c r="FN65" s="38"/>
      <c r="FO65" s="38"/>
      <c r="FP65" s="38"/>
      <c r="FQ65" s="38"/>
      <c r="FR65" s="38"/>
    </row>
    <row r="66" spans="1:174" x14ac:dyDescent="0.3">
      <c r="A66" s="658"/>
      <c r="B66" s="2"/>
      <c r="C66" s="2"/>
      <c r="D66" s="2"/>
      <c r="E66" s="2"/>
      <c r="F66" s="2">
        <v>1</v>
      </c>
      <c r="H66" s="34">
        <f t="shared" si="24"/>
        <v>3.75</v>
      </c>
      <c r="I66" s="34">
        <f t="shared" si="25"/>
        <v>5.5</v>
      </c>
      <c r="J66" s="34">
        <f t="shared" si="26"/>
        <v>8</v>
      </c>
      <c r="K66" s="34">
        <f t="shared" si="27"/>
        <v>10</v>
      </c>
      <c r="L66" s="34">
        <f t="shared" si="28"/>
        <v>15</v>
      </c>
      <c r="M66" s="34">
        <f t="shared" si="29"/>
        <v>22.5</v>
      </c>
      <c r="O66" s="597">
        <v>13</v>
      </c>
      <c r="P66" s="597">
        <v>32.5</v>
      </c>
      <c r="Q66" s="597">
        <v>65</v>
      </c>
      <c r="R66" s="597">
        <v>97.5</v>
      </c>
      <c r="S66" s="597">
        <v>260</v>
      </c>
      <c r="T66" s="597">
        <v>650</v>
      </c>
      <c r="V66" s="164">
        <v>1.25</v>
      </c>
      <c r="W66" s="164">
        <v>1.5</v>
      </c>
      <c r="X66" s="164">
        <v>2.5</v>
      </c>
      <c r="Y66" s="164"/>
      <c r="Z66" s="164">
        <v>10</v>
      </c>
      <c r="AA66" s="164"/>
      <c r="AC66" s="37"/>
      <c r="AD66" s="37"/>
      <c r="AE66" s="37"/>
      <c r="AF66" s="37"/>
      <c r="AG66" s="37"/>
      <c r="AH66" s="37"/>
      <c r="AJ66" s="37">
        <v>16</v>
      </c>
      <c r="AK66" s="37">
        <v>16</v>
      </c>
      <c r="AL66" s="37">
        <v>20</v>
      </c>
      <c r="AM66" s="37">
        <v>24</v>
      </c>
      <c r="AN66" s="37">
        <v>36</v>
      </c>
      <c r="AO66" s="37">
        <v>50</v>
      </c>
      <c r="AQ66" s="37">
        <v>5</v>
      </c>
      <c r="AR66" s="37">
        <v>8</v>
      </c>
      <c r="AS66" s="37">
        <v>12</v>
      </c>
      <c r="AT66" s="37">
        <v>15</v>
      </c>
      <c r="AU66" s="37">
        <v>20</v>
      </c>
      <c r="AV66" s="37">
        <v>25</v>
      </c>
      <c r="AX66" s="37"/>
      <c r="AY66" s="37"/>
      <c r="AZ66" s="37"/>
      <c r="BA66" s="37"/>
      <c r="BB66" s="37"/>
      <c r="BC66" s="37"/>
      <c r="BE66" s="67"/>
      <c r="BF66" s="67"/>
      <c r="BG66" s="67"/>
      <c r="BH66" s="67"/>
      <c r="BI66" s="67"/>
      <c r="BJ66" s="67"/>
      <c r="BL66" s="596">
        <v>1.1875</v>
      </c>
      <c r="BM66" s="596">
        <v>1.3125</v>
      </c>
      <c r="BN66" s="596">
        <v>1.6875</v>
      </c>
      <c r="BO66" s="596">
        <v>2.0625</v>
      </c>
      <c r="BP66" s="596">
        <v>2.625</v>
      </c>
      <c r="BQ66" s="596">
        <v>3.5</v>
      </c>
      <c r="BS66" s="229">
        <v>3.5</v>
      </c>
      <c r="BT66" s="229">
        <v>5</v>
      </c>
      <c r="BU66" s="229">
        <v>8</v>
      </c>
      <c r="BV66" s="229">
        <v>10</v>
      </c>
      <c r="BW66" s="229">
        <v>20</v>
      </c>
      <c r="BX66" s="229">
        <v>30</v>
      </c>
      <c r="BZ66" s="254">
        <v>3.25</v>
      </c>
      <c r="CA66" s="254">
        <v>4.875</v>
      </c>
      <c r="CB66" s="254">
        <v>7.3125</v>
      </c>
      <c r="CC66" s="254">
        <v>8.2265625</v>
      </c>
      <c r="CD66" s="254">
        <v>9.2548828125</v>
      </c>
      <c r="CE66" s="254">
        <v>10.4117431640625</v>
      </c>
      <c r="CG66" s="312">
        <v>1.3125</v>
      </c>
      <c r="CH66" s="312">
        <v>2.25</v>
      </c>
      <c r="CI66" s="312">
        <v>3.375</v>
      </c>
      <c r="CJ66" s="312">
        <v>4.5</v>
      </c>
      <c r="CK66" s="312">
        <v>7.5</v>
      </c>
      <c r="CL66" s="312">
        <v>11.25</v>
      </c>
      <c r="CN66" s="37">
        <v>0.8</v>
      </c>
      <c r="CO66" s="37">
        <v>0.8</v>
      </c>
      <c r="CP66" s="37">
        <v>0.8</v>
      </c>
      <c r="CQ66" s="37">
        <v>1</v>
      </c>
      <c r="CR66" s="37">
        <v>1.3</v>
      </c>
      <c r="CS66" s="37">
        <v>1.6</v>
      </c>
      <c r="CU66" s="353">
        <v>4</v>
      </c>
      <c r="CV66" s="353">
        <v>6</v>
      </c>
      <c r="CW66" s="353">
        <v>8</v>
      </c>
      <c r="CX66" s="353">
        <v>10</v>
      </c>
      <c r="CY66" s="353">
        <v>15</v>
      </c>
      <c r="CZ66" s="353">
        <v>20</v>
      </c>
      <c r="DB66" s="37"/>
      <c r="DC66" s="37"/>
      <c r="DD66" s="37"/>
      <c r="DE66" s="37"/>
      <c r="DF66" s="37"/>
      <c r="DG66" s="37"/>
      <c r="DI66" s="37">
        <v>5</v>
      </c>
      <c r="DJ66" s="37">
        <v>6</v>
      </c>
      <c r="DK66" s="37"/>
      <c r="DL66" s="37"/>
      <c r="DM66" s="37"/>
      <c r="DN66" s="37"/>
      <c r="DP66" s="37"/>
      <c r="DQ66" s="37"/>
      <c r="DR66" s="37"/>
      <c r="DS66" s="37"/>
      <c r="DT66" s="37"/>
      <c r="DU66" s="37"/>
      <c r="DW66" s="427">
        <v>2.25</v>
      </c>
      <c r="DX66" s="427">
        <v>3.75</v>
      </c>
      <c r="DY66" s="427">
        <v>5.25</v>
      </c>
      <c r="DZ66" s="427">
        <v>6.75</v>
      </c>
      <c r="EA66" s="427">
        <v>8.25</v>
      </c>
      <c r="EB66" s="427">
        <v>10.5</v>
      </c>
      <c r="ED66" s="37"/>
      <c r="EE66" s="37"/>
      <c r="EF66" s="37"/>
      <c r="EG66" s="37"/>
      <c r="EH66" s="37"/>
      <c r="EI66" s="37"/>
      <c r="EK66" s="37">
        <v>6</v>
      </c>
      <c r="EL66" s="37">
        <v>10</v>
      </c>
      <c r="EM66" s="37">
        <v>18</v>
      </c>
      <c r="EN66" s="37">
        <v>35</v>
      </c>
      <c r="EO66" s="37">
        <v>60</v>
      </c>
      <c r="EP66" s="37">
        <v>70</v>
      </c>
      <c r="ER66" s="518">
        <v>6</v>
      </c>
      <c r="ES66" s="518">
        <v>12</v>
      </c>
      <c r="ET66" s="518">
        <v>15</v>
      </c>
      <c r="EU66" s="518">
        <v>20</v>
      </c>
      <c r="EV66" s="518">
        <v>30</v>
      </c>
      <c r="EW66" s="518">
        <v>40</v>
      </c>
      <c r="EY66" s="37"/>
      <c r="EZ66" s="37"/>
      <c r="FA66" s="37"/>
      <c r="FB66" s="37"/>
      <c r="FC66" s="37"/>
      <c r="FD66" s="37"/>
      <c r="FF66" s="37"/>
      <c r="FG66" s="37"/>
      <c r="FH66" s="37"/>
      <c r="FI66" s="37"/>
      <c r="FJ66" s="37"/>
      <c r="FK66" s="37"/>
      <c r="FM66" s="37"/>
      <c r="FN66" s="37"/>
      <c r="FO66" s="37"/>
      <c r="FP66" s="37"/>
      <c r="FQ66" s="37"/>
      <c r="FR66" s="37"/>
    </row>
    <row r="67" spans="1:174" x14ac:dyDescent="0.3">
      <c r="A67" s="40"/>
      <c r="CG67" s="36"/>
      <c r="CH67" s="36"/>
      <c r="CI67" s="36"/>
      <c r="CJ67" s="36"/>
      <c r="CK67" s="36"/>
      <c r="CL67" s="36"/>
    </row>
    <row r="68" spans="1:174" x14ac:dyDescent="0.3">
      <c r="A68" s="40"/>
      <c r="CG68" s="36"/>
      <c r="CH68" s="36"/>
      <c r="CI68" s="36"/>
      <c r="CJ68" s="36"/>
      <c r="CK68" s="36"/>
      <c r="CL68" s="36"/>
    </row>
    <row r="69" spans="1:174" s="36" customFormat="1" ht="17.399999999999999" x14ac:dyDescent="0.35">
      <c r="A69" s="41" t="s">
        <v>45</v>
      </c>
      <c r="B69" s="41"/>
      <c r="C69" s="41"/>
      <c r="D69" s="41"/>
      <c r="E69" s="41"/>
      <c r="F69" s="41"/>
      <c r="G69" s="41"/>
      <c r="H69" s="41"/>
      <c r="I69" s="41"/>
      <c r="J69" s="41"/>
      <c r="K69" s="41"/>
      <c r="L69" s="41"/>
      <c r="M69" s="41"/>
      <c r="N69" s="41"/>
      <c r="O69" s="41"/>
    </row>
    <row r="70" spans="1:174" s="36" customFormat="1" ht="9" customHeight="1" thickBot="1" x14ac:dyDescent="0.4">
      <c r="N70" s="41"/>
      <c r="O70" s="41"/>
    </row>
    <row r="71" spans="1:174" s="61" customFormat="1" ht="18.75" customHeight="1" thickBot="1" x14ac:dyDescent="0.4">
      <c r="A71" s="72" t="s">
        <v>44</v>
      </c>
      <c r="B71" s="62"/>
      <c r="C71" s="62"/>
      <c r="D71" s="62"/>
      <c r="E71" s="62"/>
      <c r="F71" s="62"/>
      <c r="G71" s="62"/>
      <c r="H71" s="62"/>
      <c r="I71" s="62"/>
      <c r="J71" s="62"/>
      <c r="K71" s="62"/>
      <c r="L71" s="606">
        <f>MEDIAN(O71:FN71)</f>
        <v>112500</v>
      </c>
      <c r="M71" s="607"/>
      <c r="O71" s="604">
        <v>75000</v>
      </c>
      <c r="P71" s="605"/>
      <c r="V71" s="604">
        <v>700000</v>
      </c>
      <c r="W71" s="605"/>
      <c r="AC71" s="604"/>
      <c r="AD71" s="605"/>
      <c r="AJ71" s="604">
        <v>150000</v>
      </c>
      <c r="AK71" s="605"/>
      <c r="AQ71" s="604">
        <v>100000</v>
      </c>
      <c r="AR71" s="605"/>
      <c r="AX71" s="604"/>
      <c r="AY71" s="605"/>
      <c r="BE71" s="604"/>
      <c r="BF71" s="605"/>
      <c r="BL71" s="604">
        <v>100000</v>
      </c>
      <c r="BM71" s="605"/>
      <c r="BS71" s="604">
        <v>250000</v>
      </c>
      <c r="BT71" s="605"/>
      <c r="BZ71" s="604">
        <v>100000</v>
      </c>
      <c r="CA71" s="605"/>
      <c r="CG71" s="604">
        <v>50000</v>
      </c>
      <c r="CH71" s="605"/>
      <c r="CN71" s="604">
        <v>75000</v>
      </c>
      <c r="CO71" s="626"/>
      <c r="CU71" s="604">
        <v>200000</v>
      </c>
      <c r="CV71" s="605"/>
      <c r="DB71" s="604"/>
      <c r="DC71" s="605"/>
      <c r="DI71" s="604">
        <v>200000</v>
      </c>
      <c r="DJ71" s="605"/>
      <c r="DP71" s="604"/>
      <c r="DQ71" s="605"/>
      <c r="DW71" s="604">
        <v>250000</v>
      </c>
      <c r="DX71" s="605"/>
      <c r="ED71" s="604"/>
      <c r="EE71" s="605"/>
      <c r="EK71" s="604">
        <v>125000</v>
      </c>
      <c r="EL71" s="605"/>
      <c r="ER71" s="604">
        <v>25000</v>
      </c>
      <c r="ES71" s="605"/>
      <c r="EY71" s="604"/>
      <c r="EZ71" s="605"/>
      <c r="FF71" s="604"/>
      <c r="FG71" s="605"/>
      <c r="FM71" s="604"/>
      <c r="FN71" s="605"/>
    </row>
    <row r="72" spans="1:174" s="62" customFormat="1" ht="9" customHeight="1" thickBot="1" x14ac:dyDescent="0.4">
      <c r="L72" s="61"/>
      <c r="N72" s="61"/>
      <c r="O72" s="61"/>
      <c r="V72" s="61"/>
      <c r="AC72" s="61"/>
      <c r="AJ72" s="61"/>
      <c r="AQ72" s="61"/>
      <c r="AX72" s="61"/>
      <c r="BE72" s="61"/>
      <c r="BL72" s="61"/>
      <c r="BS72" s="61"/>
      <c r="BZ72" s="61"/>
      <c r="CA72" s="213"/>
      <c r="CG72" s="61"/>
      <c r="CH72" s="213"/>
      <c r="CN72" s="41"/>
      <c r="CO72" s="36"/>
      <c r="CU72" s="61"/>
      <c r="DB72" s="61"/>
      <c r="DI72" s="61"/>
      <c r="DP72" s="61"/>
      <c r="DW72" s="432"/>
      <c r="DX72" s="430"/>
      <c r="ED72" s="61"/>
      <c r="EK72" s="61"/>
      <c r="ER72" s="61"/>
      <c r="EY72" s="61"/>
      <c r="FF72" s="61"/>
      <c r="FM72" s="61"/>
    </row>
    <row r="73" spans="1:174" s="62" customFormat="1" ht="18.75" customHeight="1" thickBot="1" x14ac:dyDescent="0.4">
      <c r="A73" s="72" t="s">
        <v>43</v>
      </c>
      <c r="K73" s="73"/>
      <c r="L73" s="606">
        <f>MEDIAN(O73:FN73)</f>
        <v>50000</v>
      </c>
      <c r="M73" s="607"/>
      <c r="N73" s="61"/>
      <c r="O73" s="604">
        <v>50000</v>
      </c>
      <c r="P73" s="605"/>
      <c r="V73" s="604">
        <v>50000</v>
      </c>
      <c r="W73" s="605"/>
      <c r="AC73" s="604"/>
      <c r="AD73" s="605"/>
      <c r="AJ73" s="604">
        <v>50000</v>
      </c>
      <c r="AK73" s="605"/>
      <c r="AQ73" s="604">
        <v>25000</v>
      </c>
      <c r="AR73" s="605"/>
      <c r="AX73" s="604"/>
      <c r="AY73" s="605"/>
      <c r="BE73" s="604"/>
      <c r="BF73" s="605"/>
      <c r="BL73" s="604"/>
      <c r="BM73" s="605"/>
      <c r="BS73" s="604">
        <v>50000</v>
      </c>
      <c r="BT73" s="605"/>
      <c r="BZ73" s="604">
        <v>50000</v>
      </c>
      <c r="CA73" s="605"/>
      <c r="CG73" s="604">
        <v>10000</v>
      </c>
      <c r="CH73" s="605"/>
      <c r="CN73" s="604">
        <v>30000</v>
      </c>
      <c r="CO73" s="626"/>
      <c r="CU73" s="604">
        <v>50000</v>
      </c>
      <c r="CV73" s="605"/>
      <c r="DB73" s="604"/>
      <c r="DC73" s="605"/>
      <c r="DI73" s="604">
        <v>65000</v>
      </c>
      <c r="DJ73" s="605"/>
      <c r="DP73" s="604"/>
      <c r="DQ73" s="605"/>
      <c r="DW73" s="604">
        <v>25000</v>
      </c>
      <c r="DX73" s="605"/>
      <c r="ED73" s="604"/>
      <c r="EE73" s="605"/>
      <c r="EK73" s="604">
        <v>25000</v>
      </c>
      <c r="EL73" s="605"/>
      <c r="ER73" s="604">
        <v>5000</v>
      </c>
      <c r="ES73" s="605"/>
      <c r="EY73" s="604"/>
      <c r="EZ73" s="605"/>
      <c r="FF73" s="604"/>
      <c r="FG73" s="605"/>
      <c r="FM73" s="604"/>
      <c r="FN73" s="605"/>
    </row>
    <row r="74" spans="1:174" s="62" customFormat="1" ht="9.75" customHeight="1" thickBot="1" x14ac:dyDescent="0.4">
      <c r="L74" s="61"/>
      <c r="BZ74" s="213"/>
      <c r="CA74" s="213"/>
      <c r="CG74" s="213"/>
      <c r="CH74" s="213"/>
      <c r="CN74" s="36"/>
      <c r="CO74" s="36"/>
      <c r="DW74" s="430"/>
      <c r="DX74" s="430"/>
    </row>
    <row r="75" spans="1:174" s="62" customFormat="1" ht="18" thickBot="1" x14ac:dyDescent="0.4">
      <c r="A75" s="72" t="s">
        <v>59</v>
      </c>
      <c r="K75" s="73"/>
      <c r="L75" s="606">
        <f>MEDIAN(O75:FN75)</f>
        <v>200000</v>
      </c>
      <c r="M75" s="607"/>
      <c r="N75" s="73"/>
      <c r="O75" s="604">
        <v>150000</v>
      </c>
      <c r="P75" s="605"/>
      <c r="Q75" s="77"/>
      <c r="V75" s="604">
        <v>500000</v>
      </c>
      <c r="W75" s="605"/>
      <c r="AC75" s="604"/>
      <c r="AD75" s="605"/>
      <c r="AJ75" s="604">
        <v>300000</v>
      </c>
      <c r="AK75" s="605"/>
      <c r="AQ75" s="604">
        <v>350000</v>
      </c>
      <c r="AR75" s="605"/>
      <c r="AX75" s="604"/>
      <c r="AY75" s="605"/>
      <c r="BE75" s="604"/>
      <c r="BF75" s="605"/>
      <c r="BL75" s="604"/>
      <c r="BM75" s="605"/>
      <c r="BS75" s="604">
        <v>100000</v>
      </c>
      <c r="BT75" s="605"/>
      <c r="BZ75" s="604">
        <v>300000</v>
      </c>
      <c r="CA75" s="605"/>
      <c r="CG75" s="604">
        <v>30000</v>
      </c>
      <c r="CH75" s="605"/>
      <c r="CN75" s="604">
        <v>230000</v>
      </c>
      <c r="CO75" s="626"/>
      <c r="CU75" s="604">
        <v>200000</v>
      </c>
      <c r="CV75" s="605"/>
      <c r="DB75" s="604"/>
      <c r="DC75" s="605"/>
      <c r="DI75" s="604">
        <v>200000</v>
      </c>
      <c r="DJ75" s="605"/>
      <c r="DP75" s="604"/>
      <c r="DQ75" s="605"/>
      <c r="DW75" s="604">
        <v>150000</v>
      </c>
      <c r="DX75" s="605"/>
      <c r="ED75" s="604"/>
      <c r="EE75" s="605"/>
      <c r="EK75" s="604">
        <v>75000</v>
      </c>
      <c r="EL75" s="605"/>
      <c r="ER75" s="604">
        <v>5000</v>
      </c>
      <c r="ES75" s="605"/>
      <c r="EY75" s="604"/>
      <c r="EZ75" s="605"/>
      <c r="FF75" s="604"/>
      <c r="FG75" s="605"/>
      <c r="FM75" s="604"/>
      <c r="FN75" s="605"/>
    </row>
    <row r="76" spans="1:174" s="62" customFormat="1" ht="15" thickBot="1" x14ac:dyDescent="0.35"/>
    <row r="77" spans="1:174" ht="18" thickBot="1" x14ac:dyDescent="0.4">
      <c r="K77" s="41" t="s">
        <v>102</v>
      </c>
      <c r="L77" s="606">
        <f>SUM(O75:FN75)</f>
        <v>2590000</v>
      </c>
      <c r="M77" s="607"/>
    </row>
  </sheetData>
  <mergeCells count="203">
    <mergeCell ref="FM8:FR8"/>
    <mergeCell ref="FM21:FR21"/>
    <mergeCell ref="FM34:FR34"/>
    <mergeCell ref="FM47:FR47"/>
    <mergeCell ref="FM60:FR60"/>
    <mergeCell ref="FF8:FK8"/>
    <mergeCell ref="FF21:FK21"/>
    <mergeCell ref="FF34:FK34"/>
    <mergeCell ref="FF47:FK47"/>
    <mergeCell ref="FF60:FK60"/>
    <mergeCell ref="EY8:FD8"/>
    <mergeCell ref="EY21:FD21"/>
    <mergeCell ref="EY34:FD34"/>
    <mergeCell ref="EY47:FD47"/>
    <mergeCell ref="EY60:FD60"/>
    <mergeCell ref="ER8:EW8"/>
    <mergeCell ref="ER21:EW21"/>
    <mergeCell ref="ER34:EW34"/>
    <mergeCell ref="ER60:EW60"/>
    <mergeCell ref="ER47:EW47"/>
    <mergeCell ref="EK8:EP8"/>
    <mergeCell ref="EK21:EP21"/>
    <mergeCell ref="EK34:EP34"/>
    <mergeCell ref="EK47:EP47"/>
    <mergeCell ref="EK60:EP60"/>
    <mergeCell ref="ED8:EI8"/>
    <mergeCell ref="ED21:EI21"/>
    <mergeCell ref="ED34:EI34"/>
    <mergeCell ref="ED47:EI47"/>
    <mergeCell ref="ED60:EI60"/>
    <mergeCell ref="DP8:DU8"/>
    <mergeCell ref="DP21:DU21"/>
    <mergeCell ref="DP34:DU34"/>
    <mergeCell ref="DP47:DU47"/>
    <mergeCell ref="DP60:DU60"/>
    <mergeCell ref="DW34:EB34"/>
    <mergeCell ref="DW47:EB47"/>
    <mergeCell ref="DW60:EB60"/>
    <mergeCell ref="DW8:EB8"/>
    <mergeCell ref="DW21:EB21"/>
    <mergeCell ref="DI8:DN8"/>
    <mergeCell ref="DI21:DN21"/>
    <mergeCell ref="DI34:DN34"/>
    <mergeCell ref="DI47:DN47"/>
    <mergeCell ref="DI60:DN60"/>
    <mergeCell ref="DB8:DG8"/>
    <mergeCell ref="DB21:DG21"/>
    <mergeCell ref="DB34:DG34"/>
    <mergeCell ref="DB47:DG47"/>
    <mergeCell ref="DB60:DG60"/>
    <mergeCell ref="CN8:CS8"/>
    <mergeCell ref="CN21:CS21"/>
    <mergeCell ref="CN34:CS34"/>
    <mergeCell ref="CN47:CS47"/>
    <mergeCell ref="CN60:CS60"/>
    <mergeCell ref="CU60:CZ60"/>
    <mergeCell ref="CU47:CZ47"/>
    <mergeCell ref="CU8:CZ8"/>
    <mergeCell ref="CU21:CZ21"/>
    <mergeCell ref="CU34:CZ34"/>
    <mergeCell ref="CG8:CL8"/>
    <mergeCell ref="CG21:CL21"/>
    <mergeCell ref="CG34:CL34"/>
    <mergeCell ref="CG47:CL47"/>
    <mergeCell ref="CG60:CL60"/>
    <mergeCell ref="BZ8:CE8"/>
    <mergeCell ref="BZ21:CE21"/>
    <mergeCell ref="BZ34:CE34"/>
    <mergeCell ref="BZ60:CE60"/>
    <mergeCell ref="BZ47:CE47"/>
    <mergeCell ref="BL8:BQ8"/>
    <mergeCell ref="BL21:BQ21"/>
    <mergeCell ref="BL34:BQ34"/>
    <mergeCell ref="BL47:BQ47"/>
    <mergeCell ref="BL60:BQ60"/>
    <mergeCell ref="BS8:BX8"/>
    <mergeCell ref="BS21:BX21"/>
    <mergeCell ref="BS34:BX34"/>
    <mergeCell ref="BS60:BX60"/>
    <mergeCell ref="BS47:BX47"/>
    <mergeCell ref="BE8:BJ8"/>
    <mergeCell ref="BE21:BJ21"/>
    <mergeCell ref="BE34:BJ34"/>
    <mergeCell ref="BE47:BJ47"/>
    <mergeCell ref="BE60:BJ60"/>
    <mergeCell ref="AX8:BC8"/>
    <mergeCell ref="AX21:BC21"/>
    <mergeCell ref="AX34:BC34"/>
    <mergeCell ref="AX47:BC47"/>
    <mergeCell ref="AX60:BC60"/>
    <mergeCell ref="AQ8:AV8"/>
    <mergeCell ref="AQ21:AV21"/>
    <mergeCell ref="AQ34:AV34"/>
    <mergeCell ref="AQ47:AV47"/>
    <mergeCell ref="AQ60:AV60"/>
    <mergeCell ref="AJ8:AO8"/>
    <mergeCell ref="AJ21:AO21"/>
    <mergeCell ref="AJ34:AO34"/>
    <mergeCell ref="AJ47:AO47"/>
    <mergeCell ref="AJ60:AO60"/>
    <mergeCell ref="AC8:AH8"/>
    <mergeCell ref="AC21:AH21"/>
    <mergeCell ref="AC34:AH34"/>
    <mergeCell ref="AC47:AH47"/>
    <mergeCell ref="AC60:AH60"/>
    <mergeCell ref="V8:AA8"/>
    <mergeCell ref="V21:AA21"/>
    <mergeCell ref="V34:AA34"/>
    <mergeCell ref="V60:AA60"/>
    <mergeCell ref="V47:AA47"/>
    <mergeCell ref="H21:M21"/>
    <mergeCell ref="H34:M34"/>
    <mergeCell ref="O8:T8"/>
    <mergeCell ref="O21:T21"/>
    <mergeCell ref="O34:T34"/>
    <mergeCell ref="H60:M60"/>
    <mergeCell ref="H47:M47"/>
    <mergeCell ref="O75:P75"/>
    <mergeCell ref="A62:A66"/>
    <mergeCell ref="A8:F8"/>
    <mergeCell ref="A10:A19"/>
    <mergeCell ref="A21:F21"/>
    <mergeCell ref="A23:A32"/>
    <mergeCell ref="A34:F34"/>
    <mergeCell ref="A36:A45"/>
    <mergeCell ref="A60:F60"/>
    <mergeCell ref="A47:F47"/>
    <mergeCell ref="A49:A58"/>
    <mergeCell ref="O71:P71"/>
    <mergeCell ref="O73:P73"/>
    <mergeCell ref="H8:M8"/>
    <mergeCell ref="O47:T47"/>
    <mergeCell ref="O60:T60"/>
    <mergeCell ref="L71:M71"/>
    <mergeCell ref="L73:M73"/>
    <mergeCell ref="L75:M75"/>
    <mergeCell ref="V71:W71"/>
    <mergeCell ref="V73:W73"/>
    <mergeCell ref="V75:W75"/>
    <mergeCell ref="AC71:AD71"/>
    <mergeCell ref="AC73:AD73"/>
    <mergeCell ref="AC75:AD75"/>
    <mergeCell ref="AJ71:AK71"/>
    <mergeCell ref="AJ73:AK73"/>
    <mergeCell ref="AJ75:AK75"/>
    <mergeCell ref="AQ71:AR71"/>
    <mergeCell ref="AQ73:AR73"/>
    <mergeCell ref="AQ75:AR75"/>
    <mergeCell ref="AX71:AY71"/>
    <mergeCell ref="AX73:AY73"/>
    <mergeCell ref="AX75:AY75"/>
    <mergeCell ref="BE71:BF71"/>
    <mergeCell ref="BE73:BF73"/>
    <mergeCell ref="BE75:BF75"/>
    <mergeCell ref="BL71:BM71"/>
    <mergeCell ref="BL73:BM73"/>
    <mergeCell ref="BL75:BM75"/>
    <mergeCell ref="BS71:BT71"/>
    <mergeCell ref="BS73:BT73"/>
    <mergeCell ref="BS75:BT75"/>
    <mergeCell ref="BZ75:CA75"/>
    <mergeCell ref="BZ71:CA71"/>
    <mergeCell ref="BZ73:CA73"/>
    <mergeCell ref="DB75:DC75"/>
    <mergeCell ref="DI71:DJ71"/>
    <mergeCell ref="DI73:DJ73"/>
    <mergeCell ref="DI75:DJ75"/>
    <mergeCell ref="DP71:DQ71"/>
    <mergeCell ref="DP73:DQ73"/>
    <mergeCell ref="DP75:DQ75"/>
    <mergeCell ref="CG71:CH71"/>
    <mergeCell ref="CG73:CH73"/>
    <mergeCell ref="CG75:CH75"/>
    <mergeCell ref="CN71:CO71"/>
    <mergeCell ref="CN73:CO73"/>
    <mergeCell ref="CN75:CO75"/>
    <mergeCell ref="CU71:CV71"/>
    <mergeCell ref="CU73:CV73"/>
    <mergeCell ref="CU75:CV75"/>
    <mergeCell ref="DW75:DX75"/>
    <mergeCell ref="DW71:DX71"/>
    <mergeCell ref="DW73:DX73"/>
    <mergeCell ref="L77:M77"/>
    <mergeCell ref="FM71:FN71"/>
    <mergeCell ref="FM73:FN73"/>
    <mergeCell ref="FM75:FN75"/>
    <mergeCell ref="ER71:ES71"/>
    <mergeCell ref="ER73:ES73"/>
    <mergeCell ref="ER75:ES75"/>
    <mergeCell ref="EY71:EZ71"/>
    <mergeCell ref="EY73:EZ73"/>
    <mergeCell ref="EY75:EZ75"/>
    <mergeCell ref="FF71:FG71"/>
    <mergeCell ref="FF73:FG73"/>
    <mergeCell ref="FF75:FG75"/>
    <mergeCell ref="ED71:EE71"/>
    <mergeCell ref="ED73:EE73"/>
    <mergeCell ref="ED75:EE75"/>
    <mergeCell ref="EK71:EL71"/>
    <mergeCell ref="EK73:EL73"/>
    <mergeCell ref="EK75:EL75"/>
    <mergeCell ref="DB71:DC71"/>
    <mergeCell ref="DB73:DC7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FR44"/>
  <sheetViews>
    <sheetView zoomScale="90" zoomScaleNormal="90" workbookViewId="0"/>
  </sheetViews>
  <sheetFormatPr defaultColWidth="9.109375" defaultRowHeight="14.4" x14ac:dyDescent="0.3"/>
  <cols>
    <col min="1" max="107" width="9.109375" style="7"/>
    <col min="108" max="110" width="9.33203125" style="7" customWidth="1"/>
    <col min="111" max="16384" width="9.109375" style="7"/>
  </cols>
  <sheetData>
    <row r="3" spans="1:174" x14ac:dyDescent="0.3">
      <c r="A3" s="14" t="s">
        <v>46</v>
      </c>
      <c r="B3" s="14"/>
    </row>
    <row r="5" spans="1:174" x14ac:dyDescent="0.3">
      <c r="A5" s="13" t="s">
        <v>30</v>
      </c>
      <c r="B5" s="13"/>
    </row>
    <row r="6" spans="1:174" x14ac:dyDescent="0.3">
      <c r="G6" s="19" t="s">
        <v>60</v>
      </c>
      <c r="H6" s="36"/>
      <c r="I6" s="36"/>
      <c r="J6" s="36"/>
      <c r="K6" s="36"/>
      <c r="L6" s="36"/>
      <c r="M6" s="36"/>
      <c r="N6" s="52" t="s">
        <v>61</v>
      </c>
      <c r="O6" s="49"/>
      <c r="P6" s="49"/>
      <c r="Q6" s="49"/>
      <c r="R6" s="49"/>
      <c r="S6" s="49"/>
      <c r="T6" s="49"/>
      <c r="U6" s="52" t="s">
        <v>62</v>
      </c>
      <c r="V6" s="49"/>
      <c r="W6" s="49"/>
      <c r="X6" s="49"/>
      <c r="Y6" s="49"/>
      <c r="Z6" s="49"/>
      <c r="AA6" s="49"/>
      <c r="AB6" s="52" t="s">
        <v>63</v>
      </c>
      <c r="AC6" s="49"/>
      <c r="AD6" s="49"/>
      <c r="AE6" s="49"/>
      <c r="AF6" s="49"/>
      <c r="AG6" s="49"/>
      <c r="AH6" s="49"/>
      <c r="AI6" s="52" t="s">
        <v>64</v>
      </c>
      <c r="AJ6" s="49"/>
      <c r="AK6" s="49"/>
      <c r="AL6" s="49"/>
      <c r="AM6" s="49"/>
      <c r="AN6" s="49"/>
      <c r="AO6" s="49"/>
      <c r="AP6" s="52" t="s">
        <v>65</v>
      </c>
      <c r="AQ6" s="49"/>
      <c r="AR6" s="49"/>
      <c r="AS6" s="49"/>
      <c r="AT6" s="49"/>
      <c r="AU6" s="49"/>
      <c r="AV6" s="49"/>
      <c r="AW6" s="52" t="s">
        <v>66</v>
      </c>
      <c r="AX6" s="49"/>
      <c r="AY6" s="49"/>
      <c r="AZ6" s="49"/>
      <c r="BA6" s="49"/>
      <c r="BB6" s="49"/>
      <c r="BC6" s="49"/>
      <c r="BD6" s="52" t="s">
        <v>67</v>
      </c>
      <c r="BE6" s="49"/>
      <c r="BF6" s="49"/>
      <c r="BG6" s="49"/>
      <c r="BH6" s="49"/>
      <c r="BI6" s="49"/>
      <c r="BJ6" s="49"/>
      <c r="BK6" s="52" t="s">
        <v>68</v>
      </c>
      <c r="BL6" s="49"/>
      <c r="BM6" s="49"/>
      <c r="BN6" s="49"/>
      <c r="BO6" s="49"/>
      <c r="BP6" s="49"/>
      <c r="BQ6" s="49"/>
      <c r="BR6" s="52" t="s">
        <v>69</v>
      </c>
      <c r="BS6" s="49"/>
      <c r="BT6" s="49"/>
      <c r="BU6" s="49"/>
      <c r="BV6" s="49"/>
      <c r="BW6" s="49"/>
      <c r="BX6" s="49"/>
      <c r="BY6" s="52" t="s">
        <v>70</v>
      </c>
      <c r="BZ6" s="49"/>
      <c r="CA6" s="49"/>
      <c r="CB6" s="49"/>
      <c r="CC6" s="49"/>
      <c r="CD6" s="49"/>
      <c r="CE6" s="49"/>
      <c r="CF6" s="52" t="s">
        <v>71</v>
      </c>
      <c r="CG6" s="49"/>
      <c r="CH6" s="49"/>
      <c r="CI6" s="49"/>
      <c r="CJ6" s="49"/>
      <c r="CK6" s="49"/>
      <c r="CL6" s="49"/>
      <c r="CM6" s="52" t="s">
        <v>72</v>
      </c>
      <c r="CN6" s="49"/>
      <c r="CO6" s="49"/>
      <c r="CP6" s="49"/>
      <c r="CQ6" s="49"/>
      <c r="CR6" s="49"/>
      <c r="CS6" s="49"/>
      <c r="CT6" s="52" t="s">
        <v>73</v>
      </c>
      <c r="CU6" s="49"/>
      <c r="CV6" s="49"/>
      <c r="CW6" s="49"/>
      <c r="CX6" s="49"/>
      <c r="CY6" s="49"/>
      <c r="CZ6" s="49"/>
      <c r="DA6" s="52" t="s">
        <v>74</v>
      </c>
      <c r="DB6" s="49"/>
      <c r="DC6" s="49"/>
      <c r="DD6" s="49"/>
      <c r="DE6" s="49"/>
      <c r="DF6" s="49"/>
      <c r="DG6" s="49"/>
      <c r="DH6" s="52" t="s">
        <v>75</v>
      </c>
      <c r="DI6" s="49"/>
      <c r="DJ6" s="49"/>
      <c r="DK6" s="49"/>
      <c r="DL6" s="49"/>
      <c r="DM6" s="49"/>
      <c r="DN6" s="49"/>
      <c r="DO6" s="52" t="s">
        <v>76</v>
      </c>
      <c r="DP6" s="49"/>
      <c r="DQ6" s="49"/>
      <c r="DR6" s="49"/>
      <c r="DS6" s="49"/>
      <c r="DT6" s="49"/>
      <c r="DU6" s="49"/>
      <c r="DV6" s="52" t="s">
        <v>77</v>
      </c>
      <c r="DW6" s="49"/>
      <c r="DX6" s="49"/>
      <c r="DY6" s="49"/>
      <c r="DZ6" s="49"/>
      <c r="EA6" s="49"/>
      <c r="EB6" s="49"/>
      <c r="EC6" s="52" t="s">
        <v>78</v>
      </c>
      <c r="ED6" s="49"/>
      <c r="EE6" s="49"/>
      <c r="EF6" s="49"/>
      <c r="EG6" s="49"/>
      <c r="EH6" s="49"/>
      <c r="EI6" s="49"/>
      <c r="EJ6" s="52" t="s">
        <v>79</v>
      </c>
      <c r="EK6" s="49"/>
      <c r="EL6" s="49"/>
      <c r="EM6" s="49"/>
      <c r="EN6" s="49"/>
      <c r="EO6" s="49"/>
      <c r="EP6" s="49"/>
      <c r="EQ6" s="52" t="s">
        <v>80</v>
      </c>
      <c r="ER6" s="49"/>
      <c r="ES6" s="49"/>
      <c r="ET6" s="49"/>
      <c r="EU6" s="49"/>
      <c r="EV6" s="49"/>
      <c r="EW6" s="49"/>
      <c r="EX6" s="52" t="s">
        <v>81</v>
      </c>
      <c r="EY6" s="49"/>
      <c r="EZ6" s="49"/>
      <c r="FA6" s="49"/>
      <c r="FB6" s="49"/>
      <c r="FC6" s="49"/>
      <c r="FD6" s="49"/>
      <c r="FE6" s="52" t="s">
        <v>95</v>
      </c>
      <c r="FF6" s="36"/>
      <c r="FG6" s="36"/>
      <c r="FH6" s="36"/>
      <c r="FI6" s="36"/>
      <c r="FJ6" s="36"/>
      <c r="FK6" s="36"/>
      <c r="FL6" s="36" t="s">
        <v>96</v>
      </c>
      <c r="FM6" s="36"/>
      <c r="FN6" s="36"/>
      <c r="FO6" s="36"/>
      <c r="FP6" s="36"/>
      <c r="FQ6" s="36"/>
      <c r="FR6" s="36"/>
    </row>
    <row r="8" spans="1:174" x14ac:dyDescent="0.3">
      <c r="A8" s="675" t="s">
        <v>10</v>
      </c>
      <c r="B8" s="675"/>
      <c r="C8" s="675"/>
      <c r="D8" s="675"/>
      <c r="E8" s="675"/>
      <c r="G8" s="666" t="s">
        <v>28</v>
      </c>
      <c r="H8" s="666"/>
      <c r="I8" s="666"/>
      <c r="J8" s="666"/>
      <c r="K8" s="666"/>
      <c r="L8" s="666"/>
      <c r="N8" s="666" t="s">
        <v>28</v>
      </c>
      <c r="O8" s="666"/>
      <c r="P8" s="666"/>
      <c r="Q8" s="666"/>
      <c r="R8" s="666"/>
      <c r="S8" s="666"/>
      <c r="U8" s="666" t="s">
        <v>28</v>
      </c>
      <c r="V8" s="666"/>
      <c r="W8" s="666"/>
      <c r="X8" s="666"/>
      <c r="Y8" s="666"/>
      <c r="Z8" s="666"/>
      <c r="AB8" s="666" t="s">
        <v>28</v>
      </c>
      <c r="AC8" s="666"/>
      <c r="AD8" s="666"/>
      <c r="AE8" s="666"/>
      <c r="AF8" s="666"/>
      <c r="AG8" s="666"/>
      <c r="AI8" s="666" t="s">
        <v>28</v>
      </c>
      <c r="AJ8" s="666"/>
      <c r="AK8" s="666"/>
      <c r="AL8" s="666"/>
      <c r="AM8" s="666"/>
      <c r="AN8" s="666"/>
      <c r="AP8" s="666" t="s">
        <v>28</v>
      </c>
      <c r="AQ8" s="666"/>
      <c r="AR8" s="666"/>
      <c r="AS8" s="666"/>
      <c r="AT8" s="666"/>
      <c r="AU8" s="666"/>
      <c r="AW8" s="666" t="s">
        <v>28</v>
      </c>
      <c r="AX8" s="666"/>
      <c r="AY8" s="666"/>
      <c r="AZ8" s="666"/>
      <c r="BA8" s="666"/>
      <c r="BB8" s="666"/>
      <c r="BD8" s="666" t="s">
        <v>28</v>
      </c>
      <c r="BE8" s="666"/>
      <c r="BF8" s="666"/>
      <c r="BG8" s="666"/>
      <c r="BH8" s="666"/>
      <c r="BI8" s="666"/>
      <c r="BK8" s="666" t="s">
        <v>28</v>
      </c>
      <c r="BL8" s="666"/>
      <c r="BM8" s="666"/>
      <c r="BN8" s="666"/>
      <c r="BO8" s="666"/>
      <c r="BP8" s="666"/>
      <c r="BR8" s="666" t="s">
        <v>28</v>
      </c>
      <c r="BS8" s="666"/>
      <c r="BT8" s="666"/>
      <c r="BU8" s="666"/>
      <c r="BV8" s="666"/>
      <c r="BW8" s="666"/>
      <c r="BY8" s="666" t="s">
        <v>28</v>
      </c>
      <c r="BZ8" s="666"/>
      <c r="CA8" s="666"/>
      <c r="CB8" s="666"/>
      <c r="CC8" s="666"/>
      <c r="CD8" s="666"/>
      <c r="CF8" s="666" t="s">
        <v>28</v>
      </c>
      <c r="CG8" s="666"/>
      <c r="CH8" s="666"/>
      <c r="CI8" s="666"/>
      <c r="CJ8" s="666"/>
      <c r="CK8" s="666"/>
      <c r="CM8" s="666" t="s">
        <v>28</v>
      </c>
      <c r="CN8" s="666"/>
      <c r="CO8" s="666"/>
      <c r="CP8" s="666"/>
      <c r="CQ8" s="666"/>
      <c r="CR8" s="666"/>
      <c r="CT8" s="666" t="s">
        <v>28</v>
      </c>
      <c r="CU8" s="666"/>
      <c r="CV8" s="666"/>
      <c r="CW8" s="666"/>
      <c r="CX8" s="666"/>
      <c r="CY8" s="666"/>
      <c r="DA8" s="666" t="s">
        <v>28</v>
      </c>
      <c r="DB8" s="666"/>
      <c r="DC8" s="666"/>
      <c r="DD8" s="666"/>
      <c r="DE8" s="666"/>
      <c r="DF8" s="666"/>
      <c r="DH8" s="666" t="s">
        <v>28</v>
      </c>
      <c r="DI8" s="666"/>
      <c r="DJ8" s="666"/>
      <c r="DK8" s="666"/>
      <c r="DL8" s="666"/>
      <c r="DM8" s="666"/>
      <c r="DO8" s="666" t="s">
        <v>28</v>
      </c>
      <c r="DP8" s="666"/>
      <c r="DQ8" s="666"/>
      <c r="DR8" s="666"/>
      <c r="DS8" s="666"/>
      <c r="DT8" s="666"/>
      <c r="DV8" s="666" t="s">
        <v>28</v>
      </c>
      <c r="DW8" s="666"/>
      <c r="DX8" s="666"/>
      <c r="DY8" s="666"/>
      <c r="DZ8" s="666"/>
      <c r="EA8" s="666"/>
      <c r="EC8" s="666" t="s">
        <v>28</v>
      </c>
      <c r="ED8" s="666"/>
      <c r="EE8" s="666"/>
      <c r="EF8" s="666"/>
      <c r="EG8" s="666"/>
      <c r="EH8" s="666"/>
      <c r="EJ8" s="666" t="s">
        <v>28</v>
      </c>
      <c r="EK8" s="666"/>
      <c r="EL8" s="666"/>
      <c r="EM8" s="666"/>
      <c r="EN8" s="666"/>
      <c r="EO8" s="666"/>
      <c r="EQ8" s="666" t="s">
        <v>28</v>
      </c>
      <c r="ER8" s="666"/>
      <c r="ES8" s="666"/>
      <c r="ET8" s="666"/>
      <c r="EU8" s="666"/>
      <c r="EV8" s="666"/>
      <c r="EX8" s="666" t="s">
        <v>28</v>
      </c>
      <c r="EY8" s="666"/>
      <c r="EZ8" s="666"/>
      <c r="FA8" s="666"/>
      <c r="FB8" s="666"/>
      <c r="FC8" s="666"/>
      <c r="FE8" s="666" t="s">
        <v>28</v>
      </c>
      <c r="FF8" s="666"/>
      <c r="FG8" s="666"/>
      <c r="FH8" s="666"/>
      <c r="FI8" s="666"/>
      <c r="FJ8" s="666"/>
      <c r="FL8" s="666" t="s">
        <v>28</v>
      </c>
      <c r="FM8" s="666"/>
      <c r="FN8" s="666"/>
      <c r="FO8" s="666"/>
      <c r="FP8" s="666"/>
      <c r="FQ8" s="666"/>
    </row>
    <row r="9" spans="1:174" x14ac:dyDescent="0.3">
      <c r="A9" s="15"/>
      <c r="B9" s="16" t="s">
        <v>27</v>
      </c>
      <c r="C9" s="16" t="s">
        <v>3</v>
      </c>
      <c r="D9" s="16" t="s">
        <v>4</v>
      </c>
      <c r="E9" s="16" t="s">
        <v>5</v>
      </c>
      <c r="G9" s="16" t="s">
        <v>26</v>
      </c>
      <c r="H9" s="16" t="s">
        <v>12</v>
      </c>
      <c r="I9" s="16" t="s">
        <v>13</v>
      </c>
      <c r="J9" s="16" t="s">
        <v>14</v>
      </c>
      <c r="K9" s="16" t="s">
        <v>15</v>
      </c>
      <c r="L9" s="16" t="s">
        <v>16</v>
      </c>
      <c r="N9" s="16" t="s">
        <v>26</v>
      </c>
      <c r="O9" s="16" t="s">
        <v>12</v>
      </c>
      <c r="P9" s="16" t="s">
        <v>13</v>
      </c>
      <c r="Q9" s="16" t="s">
        <v>14</v>
      </c>
      <c r="R9" s="16" t="s">
        <v>15</v>
      </c>
      <c r="S9" s="16" t="s">
        <v>16</v>
      </c>
      <c r="U9" s="167" t="s">
        <v>26</v>
      </c>
      <c r="V9" s="167" t="s">
        <v>12</v>
      </c>
      <c r="W9" s="167" t="s">
        <v>13</v>
      </c>
      <c r="X9" s="167" t="s">
        <v>14</v>
      </c>
      <c r="Y9" s="167" t="s">
        <v>15</v>
      </c>
      <c r="Z9" s="167" t="s">
        <v>16</v>
      </c>
      <c r="AB9" s="16" t="s">
        <v>26</v>
      </c>
      <c r="AC9" s="16" t="s">
        <v>12</v>
      </c>
      <c r="AD9" s="16" t="s">
        <v>13</v>
      </c>
      <c r="AE9" s="16" t="s">
        <v>14</v>
      </c>
      <c r="AF9" s="16" t="s">
        <v>15</v>
      </c>
      <c r="AG9" s="16" t="s">
        <v>16</v>
      </c>
      <c r="AI9" s="16" t="s">
        <v>26</v>
      </c>
      <c r="AJ9" s="16" t="s">
        <v>12</v>
      </c>
      <c r="AK9" s="16" t="s">
        <v>13</v>
      </c>
      <c r="AL9" s="16" t="s">
        <v>14</v>
      </c>
      <c r="AM9" s="16" t="s">
        <v>15</v>
      </c>
      <c r="AN9" s="16" t="s">
        <v>16</v>
      </c>
      <c r="AP9" s="16" t="s">
        <v>26</v>
      </c>
      <c r="AQ9" s="16" t="s">
        <v>12</v>
      </c>
      <c r="AR9" s="16" t="s">
        <v>13</v>
      </c>
      <c r="AS9" s="16" t="s">
        <v>14</v>
      </c>
      <c r="AT9" s="16" t="s">
        <v>15</v>
      </c>
      <c r="AU9" s="16" t="s">
        <v>16</v>
      </c>
      <c r="AW9" s="16" t="s">
        <v>26</v>
      </c>
      <c r="AX9" s="16" t="s">
        <v>12</v>
      </c>
      <c r="AY9" s="16" t="s">
        <v>13</v>
      </c>
      <c r="AZ9" s="16" t="s">
        <v>14</v>
      </c>
      <c r="BA9" s="16" t="s">
        <v>15</v>
      </c>
      <c r="BB9" s="16" t="s">
        <v>16</v>
      </c>
      <c r="BD9" s="16" t="s">
        <v>26</v>
      </c>
      <c r="BE9" s="16" t="s">
        <v>12</v>
      </c>
      <c r="BF9" s="16" t="s">
        <v>13</v>
      </c>
      <c r="BG9" s="16" t="s">
        <v>14</v>
      </c>
      <c r="BH9" s="16" t="s">
        <v>15</v>
      </c>
      <c r="BI9" s="16" t="s">
        <v>16</v>
      </c>
      <c r="BK9" s="16" t="s">
        <v>26</v>
      </c>
      <c r="BL9" s="16" t="s">
        <v>12</v>
      </c>
      <c r="BM9" s="16" t="s">
        <v>13</v>
      </c>
      <c r="BN9" s="16" t="s">
        <v>14</v>
      </c>
      <c r="BO9" s="16" t="s">
        <v>15</v>
      </c>
      <c r="BP9" s="16" t="s">
        <v>16</v>
      </c>
      <c r="BR9" s="210" t="s">
        <v>26</v>
      </c>
      <c r="BS9" s="210" t="s">
        <v>12</v>
      </c>
      <c r="BT9" s="210" t="s">
        <v>13</v>
      </c>
      <c r="BU9" s="210" t="s">
        <v>14</v>
      </c>
      <c r="BV9" s="210" t="s">
        <v>15</v>
      </c>
      <c r="BW9" s="210" t="s">
        <v>16</v>
      </c>
      <c r="BY9" s="257" t="s">
        <v>26</v>
      </c>
      <c r="BZ9" s="257" t="s">
        <v>12</v>
      </c>
      <c r="CA9" s="257" t="s">
        <v>13</v>
      </c>
      <c r="CB9" s="257" t="s">
        <v>14</v>
      </c>
      <c r="CC9" s="257" t="s">
        <v>15</v>
      </c>
      <c r="CD9" s="257" t="s">
        <v>16</v>
      </c>
      <c r="CF9" s="310" t="s">
        <v>26</v>
      </c>
      <c r="CG9" s="310" t="s">
        <v>12</v>
      </c>
      <c r="CH9" s="310" t="s">
        <v>13</v>
      </c>
      <c r="CI9" s="310" t="s">
        <v>14</v>
      </c>
      <c r="CJ9" s="310" t="s">
        <v>15</v>
      </c>
      <c r="CK9" s="310" t="s">
        <v>16</v>
      </c>
      <c r="CM9" s="16" t="s">
        <v>26</v>
      </c>
      <c r="CN9" s="16" t="s">
        <v>12</v>
      </c>
      <c r="CO9" s="16" t="s">
        <v>13</v>
      </c>
      <c r="CP9" s="16" t="s">
        <v>14</v>
      </c>
      <c r="CQ9" s="16" t="s">
        <v>15</v>
      </c>
      <c r="CR9" s="16" t="s">
        <v>16</v>
      </c>
      <c r="CT9" s="16" t="s">
        <v>26</v>
      </c>
      <c r="CU9" s="16" t="s">
        <v>12</v>
      </c>
      <c r="CV9" s="16" t="s">
        <v>13</v>
      </c>
      <c r="CW9" s="16" t="s">
        <v>14</v>
      </c>
      <c r="CX9" s="16" t="s">
        <v>15</v>
      </c>
      <c r="CY9" s="16" t="s">
        <v>16</v>
      </c>
      <c r="DA9" s="355" t="s">
        <v>26</v>
      </c>
      <c r="DB9" s="355" t="s">
        <v>12</v>
      </c>
      <c r="DC9" s="355" t="s">
        <v>13</v>
      </c>
      <c r="DD9" s="355" t="s">
        <v>14</v>
      </c>
      <c r="DE9" s="355" t="s">
        <v>15</v>
      </c>
      <c r="DF9" s="355" t="s">
        <v>16</v>
      </c>
      <c r="DH9" s="16" t="s">
        <v>26</v>
      </c>
      <c r="DI9" s="16" t="s">
        <v>12</v>
      </c>
      <c r="DJ9" s="16" t="s">
        <v>13</v>
      </c>
      <c r="DK9" s="16" t="s">
        <v>14</v>
      </c>
      <c r="DL9" s="16" t="s">
        <v>15</v>
      </c>
      <c r="DM9" s="16" t="s">
        <v>16</v>
      </c>
      <c r="DO9" s="397" t="s">
        <v>26</v>
      </c>
      <c r="DP9" s="397" t="s">
        <v>12</v>
      </c>
      <c r="DQ9" s="397" t="s">
        <v>13</v>
      </c>
      <c r="DR9" s="397" t="s">
        <v>14</v>
      </c>
      <c r="DS9" s="397" t="s">
        <v>15</v>
      </c>
      <c r="DT9" s="397" t="s">
        <v>16</v>
      </c>
      <c r="DV9" s="436" t="s">
        <v>26</v>
      </c>
      <c r="DW9" s="436" t="s">
        <v>12</v>
      </c>
      <c r="DX9" s="436" t="s">
        <v>13</v>
      </c>
      <c r="DY9" s="436" t="s">
        <v>14</v>
      </c>
      <c r="DZ9" s="436" t="s">
        <v>15</v>
      </c>
      <c r="EA9" s="436" t="s">
        <v>16</v>
      </c>
      <c r="EC9" s="467" t="s">
        <v>26</v>
      </c>
      <c r="ED9" s="467" t="s">
        <v>12</v>
      </c>
      <c r="EE9" s="467" t="s">
        <v>13</v>
      </c>
      <c r="EF9" s="467" t="s">
        <v>14</v>
      </c>
      <c r="EG9" s="467" t="s">
        <v>15</v>
      </c>
      <c r="EH9" s="467" t="s">
        <v>16</v>
      </c>
      <c r="EJ9" s="16" t="s">
        <v>26</v>
      </c>
      <c r="EK9" s="16" t="s">
        <v>12</v>
      </c>
      <c r="EL9" s="16" t="s">
        <v>13</v>
      </c>
      <c r="EM9" s="16" t="s">
        <v>14</v>
      </c>
      <c r="EN9" s="16" t="s">
        <v>15</v>
      </c>
      <c r="EO9" s="16" t="s">
        <v>16</v>
      </c>
      <c r="EQ9" s="528" t="s">
        <v>26</v>
      </c>
      <c r="ER9" s="528" t="s">
        <v>12</v>
      </c>
      <c r="ES9" s="528" t="s">
        <v>13</v>
      </c>
      <c r="ET9" s="528" t="s">
        <v>14</v>
      </c>
      <c r="EU9" s="528" t="s">
        <v>15</v>
      </c>
      <c r="EV9" s="528" t="s">
        <v>16</v>
      </c>
      <c r="EX9" s="16" t="s">
        <v>26</v>
      </c>
      <c r="EY9" s="16" t="s">
        <v>12</v>
      </c>
      <c r="EZ9" s="16" t="s">
        <v>13</v>
      </c>
      <c r="FA9" s="16" t="s">
        <v>14</v>
      </c>
      <c r="FB9" s="16" t="s">
        <v>15</v>
      </c>
      <c r="FC9" s="16" t="s">
        <v>16</v>
      </c>
      <c r="FE9" s="541" t="s">
        <v>26</v>
      </c>
      <c r="FF9" s="541" t="s">
        <v>12</v>
      </c>
      <c r="FG9" s="541" t="s">
        <v>13</v>
      </c>
      <c r="FH9" s="541" t="s">
        <v>14</v>
      </c>
      <c r="FI9" s="541" t="s">
        <v>15</v>
      </c>
      <c r="FJ9" s="541" t="s">
        <v>16</v>
      </c>
      <c r="FL9" s="584" t="s">
        <v>26</v>
      </c>
      <c r="FM9" s="584" t="s">
        <v>12</v>
      </c>
      <c r="FN9" s="584" t="s">
        <v>13</v>
      </c>
      <c r="FO9" s="584" t="s">
        <v>14</v>
      </c>
      <c r="FP9" s="584" t="s">
        <v>15</v>
      </c>
      <c r="FQ9" s="584" t="s">
        <v>16</v>
      </c>
    </row>
    <row r="10" spans="1:174" ht="15" customHeight="1" x14ac:dyDescent="0.3">
      <c r="A10" s="672" t="s">
        <v>31</v>
      </c>
      <c r="B10" s="2">
        <v>20</v>
      </c>
      <c r="C10" s="2"/>
      <c r="D10" s="2"/>
      <c r="E10" s="2"/>
      <c r="G10" s="37">
        <f>MEDIAN(N10,U10,AB10,AI10,AP10,AW10,BD10,BK10,BR10,BY10,CF10,CM10,CT10,DA10,DH10,DO10,DV10,EC10,EJ10,EQ10,EX10,FE10,FL10)</f>
        <v>6</v>
      </c>
      <c r="H10" s="37">
        <f t="shared" ref="H10:H17" si="0">MEDIAN(O10,V10,AC10,AJ10,AQ10,AX10,BE10,BL10,BS10,BZ10,CG10,CN10,CU10,DB10,DI10,DP10,DW10,ED10,EK10,ER10,EY10,FF10,FM10)</f>
        <v>10</v>
      </c>
      <c r="I10" s="37">
        <f t="shared" ref="I10:I17" si="1">MEDIAN(P10,W10,AD10,AK10,AR10,AY10,BF10,BM10,BT10,CA10,CH10,CO10,CV10,DC10,DJ10,DQ10,DX10,EE10,EL10,ES10,EZ10,FG10,FN10)</f>
        <v>16</v>
      </c>
      <c r="J10" s="37">
        <f t="shared" ref="J10:J17" si="2">MEDIAN(Q10,X10,AE10,AL10,AS10,AZ10,BG10,BN10,BU10,CB10,CI10,CP10,CW10,DD10,DK10,DR10,DY10,EF10,EM10,ET10,FA10,FH10,FO10)</f>
        <v>25.5</v>
      </c>
      <c r="K10" s="37">
        <f t="shared" ref="K10:K17" si="3">MEDIAN(R10,Y10,AF10,AM10,AT10,BA10,BH10,BO10,BV10,CC10,CJ10,CQ10,CX10,DE10,DL10,DS10,DZ10,EG10,EN10,EU10,FB10,FI10,FP10)</f>
        <v>40</v>
      </c>
      <c r="L10" s="37">
        <f>MEDIAN(S10,Z10,AG10,AN10,AU10,BB10,BI10,BP10,BW10,CD10,CK10,CR10,CY10,DF10,DM10,DT10,EA10,EH10,EO10,EV10,FC10,FJ10,FQ10)</f>
        <v>65</v>
      </c>
      <c r="N10" s="37">
        <v>7.5</v>
      </c>
      <c r="O10" s="37">
        <v>20</v>
      </c>
      <c r="P10" s="37">
        <v>30</v>
      </c>
      <c r="Q10" s="37">
        <v>75</v>
      </c>
      <c r="R10" s="37">
        <v>100</v>
      </c>
      <c r="S10" s="37">
        <v>200</v>
      </c>
      <c r="U10" s="168">
        <v>5</v>
      </c>
      <c r="V10" s="168">
        <v>7</v>
      </c>
      <c r="W10" s="168">
        <v>10</v>
      </c>
      <c r="X10" s="168">
        <v>12.5</v>
      </c>
      <c r="Y10" s="168">
        <v>15</v>
      </c>
      <c r="Z10" s="168">
        <v>25</v>
      </c>
      <c r="AB10" s="37">
        <v>6</v>
      </c>
      <c r="AC10" s="37">
        <v>8</v>
      </c>
      <c r="AD10" s="37">
        <v>10</v>
      </c>
      <c r="AE10" s="37">
        <v>14</v>
      </c>
      <c r="AF10" s="37">
        <v>20</v>
      </c>
      <c r="AG10" s="37">
        <v>24</v>
      </c>
      <c r="AI10" s="37">
        <v>5</v>
      </c>
      <c r="AJ10" s="37">
        <v>7</v>
      </c>
      <c r="AK10" s="37">
        <v>10</v>
      </c>
      <c r="AL10" s="37">
        <v>15</v>
      </c>
      <c r="AM10" s="37">
        <v>20</v>
      </c>
      <c r="AN10" s="37">
        <v>25</v>
      </c>
      <c r="AP10" s="37">
        <v>5</v>
      </c>
      <c r="AQ10" s="37">
        <v>10</v>
      </c>
      <c r="AR10" s="37">
        <v>20</v>
      </c>
      <c r="AS10" s="37">
        <v>40</v>
      </c>
      <c r="AT10" s="37">
        <v>60</v>
      </c>
      <c r="AU10" s="37">
        <v>100</v>
      </c>
      <c r="AW10" s="37"/>
      <c r="AX10" s="37"/>
      <c r="AY10" s="37"/>
      <c r="AZ10" s="37"/>
      <c r="BA10" s="37"/>
      <c r="BB10" s="37"/>
      <c r="BD10" s="37">
        <v>5</v>
      </c>
      <c r="BE10" s="37">
        <v>10</v>
      </c>
      <c r="BF10" s="37">
        <v>20</v>
      </c>
      <c r="BG10" s="37">
        <v>40</v>
      </c>
      <c r="BH10" s="37">
        <v>55</v>
      </c>
      <c r="BI10" s="37">
        <v>70</v>
      </c>
      <c r="BK10" s="37">
        <v>6</v>
      </c>
      <c r="BL10" s="37">
        <v>8</v>
      </c>
      <c r="BM10" s="37">
        <v>10</v>
      </c>
      <c r="BN10" s="37">
        <v>14</v>
      </c>
      <c r="BO10" s="37">
        <v>23</v>
      </c>
      <c r="BP10" s="37">
        <v>28</v>
      </c>
      <c r="BR10" s="211">
        <v>6</v>
      </c>
      <c r="BS10" s="211">
        <v>12.5</v>
      </c>
      <c r="BT10" s="211">
        <v>25</v>
      </c>
      <c r="BU10" s="211">
        <v>50</v>
      </c>
      <c r="BV10" s="211">
        <v>100</v>
      </c>
      <c r="BW10" s="211">
        <v>200</v>
      </c>
      <c r="BY10" s="258">
        <v>7</v>
      </c>
      <c r="BZ10" s="258">
        <v>10</v>
      </c>
      <c r="CA10" s="258">
        <v>15</v>
      </c>
      <c r="CB10" s="258">
        <v>25</v>
      </c>
      <c r="CC10" s="258">
        <v>45</v>
      </c>
      <c r="CD10" s="258">
        <v>75</v>
      </c>
      <c r="CF10" s="312">
        <v>5</v>
      </c>
      <c r="CG10" s="312">
        <v>8.75</v>
      </c>
      <c r="CH10" s="312">
        <v>12.5</v>
      </c>
      <c r="CI10" s="312">
        <v>18.75</v>
      </c>
      <c r="CJ10" s="312">
        <v>31.25</v>
      </c>
      <c r="CK10" s="312">
        <v>43.75</v>
      </c>
      <c r="CM10" s="37">
        <v>8</v>
      </c>
      <c r="CN10" s="37">
        <v>10</v>
      </c>
      <c r="CO10" s="37">
        <v>17</v>
      </c>
      <c r="CP10" s="37">
        <v>22</v>
      </c>
      <c r="CQ10" s="37">
        <v>53</v>
      </c>
      <c r="CR10" s="37">
        <v>85</v>
      </c>
      <c r="CT10" s="37"/>
      <c r="CU10" s="37"/>
      <c r="CV10" s="37"/>
      <c r="CW10" s="37"/>
      <c r="CX10" s="37"/>
      <c r="CY10" s="37"/>
      <c r="DA10" s="592">
        <v>13.5</v>
      </c>
      <c r="DB10" s="592">
        <v>25.3125</v>
      </c>
      <c r="DC10" s="592">
        <v>37.96875</v>
      </c>
      <c r="DD10" s="592">
        <v>56.953125</v>
      </c>
      <c r="DE10" s="592">
        <v>106.787109375</v>
      </c>
      <c r="DF10" s="592">
        <v>160.1806640625</v>
      </c>
      <c r="DH10" s="95">
        <v>5</v>
      </c>
      <c r="DI10" s="37">
        <v>5</v>
      </c>
      <c r="DJ10" s="37">
        <v>11</v>
      </c>
      <c r="DK10" s="37">
        <v>20</v>
      </c>
      <c r="DL10" s="37">
        <v>25</v>
      </c>
      <c r="DM10" s="37">
        <v>30</v>
      </c>
      <c r="DO10" s="400">
        <v>13</v>
      </c>
      <c r="DP10" s="400">
        <v>22</v>
      </c>
      <c r="DQ10" s="400">
        <v>32</v>
      </c>
      <c r="DR10" s="400">
        <v>50</v>
      </c>
      <c r="DS10" s="400"/>
      <c r="DT10" s="400"/>
      <c r="DV10" s="434">
        <v>6</v>
      </c>
      <c r="DW10" s="434">
        <v>11</v>
      </c>
      <c r="DX10" s="434">
        <v>15</v>
      </c>
      <c r="DY10" s="434">
        <v>19</v>
      </c>
      <c r="DZ10" s="434">
        <v>23</v>
      </c>
      <c r="EA10" s="434">
        <v>27</v>
      </c>
      <c r="EC10" s="468">
        <v>3</v>
      </c>
      <c r="ED10" s="468">
        <v>10</v>
      </c>
      <c r="EE10" s="468">
        <v>15</v>
      </c>
      <c r="EF10" s="468">
        <v>25</v>
      </c>
      <c r="EG10" s="468">
        <v>35</v>
      </c>
      <c r="EH10" s="468">
        <v>65</v>
      </c>
      <c r="EJ10" s="37">
        <v>8</v>
      </c>
      <c r="EK10" s="37">
        <v>10</v>
      </c>
      <c r="EL10" s="37">
        <v>15</v>
      </c>
      <c r="EM10" s="37">
        <v>30</v>
      </c>
      <c r="EN10" s="37">
        <v>40</v>
      </c>
      <c r="EO10" s="37">
        <v>50</v>
      </c>
      <c r="EQ10" s="529">
        <v>40</v>
      </c>
      <c r="ER10" s="529">
        <v>60</v>
      </c>
      <c r="ES10" s="529">
        <v>80</v>
      </c>
      <c r="ET10" s="529">
        <v>100</v>
      </c>
      <c r="EU10" s="529">
        <v>150</v>
      </c>
      <c r="EV10" s="529">
        <v>150</v>
      </c>
      <c r="EX10" s="37"/>
      <c r="EY10" s="37"/>
      <c r="EZ10" s="37"/>
      <c r="FA10" s="37"/>
      <c r="FB10" s="37"/>
      <c r="FC10" s="37"/>
      <c r="FE10" s="542">
        <v>6</v>
      </c>
      <c r="FF10" s="542">
        <v>11</v>
      </c>
      <c r="FG10" s="542">
        <v>17</v>
      </c>
      <c r="FH10" s="542">
        <v>26</v>
      </c>
      <c r="FI10" s="542">
        <v>31.625</v>
      </c>
      <c r="FJ10" s="542">
        <v>64</v>
      </c>
      <c r="FL10" s="585">
        <v>10</v>
      </c>
      <c r="FM10" s="585">
        <v>15</v>
      </c>
      <c r="FN10" s="585">
        <v>25</v>
      </c>
      <c r="FO10" s="585">
        <v>40</v>
      </c>
      <c r="FP10" s="585">
        <v>60</v>
      </c>
      <c r="FQ10" s="585">
        <v>80</v>
      </c>
    </row>
    <row r="11" spans="1:174" x14ac:dyDescent="0.3">
      <c r="A11" s="673"/>
      <c r="B11" s="3"/>
      <c r="C11" s="3">
        <v>20</v>
      </c>
      <c r="D11" s="3"/>
      <c r="E11" s="3"/>
      <c r="G11" s="38">
        <f t="shared" ref="G11:G17" si="4">MEDIAN(N11,U11,AB11,AI11,AP11,AW11,BD11,BK11,BR11,BY11,CF11,CM11,CT11,DA11,DH11,DO11,DV11,EC11,EJ11,EQ11,EX11,FE11,FL11)</f>
        <v>7.5</v>
      </c>
      <c r="H11" s="38">
        <f t="shared" si="0"/>
        <v>10</v>
      </c>
      <c r="I11" s="38">
        <f t="shared" si="1"/>
        <v>16</v>
      </c>
      <c r="J11" s="38">
        <f t="shared" si="2"/>
        <v>26</v>
      </c>
      <c r="K11" s="38">
        <f t="shared" si="3"/>
        <v>40</v>
      </c>
      <c r="L11" s="38">
        <f t="shared" ref="L11:L17" si="5">MEDIAN(S11,Z11,AG11,AN11,AU11,BB11,BI11,BP11,BW11,CD11,CK11,CR11,CY11,DF11,DM11,DT11,EA11,EH11,EO11,EV11,FC11,FJ11,FQ11)</f>
        <v>65</v>
      </c>
      <c r="N11" s="38">
        <v>7.5</v>
      </c>
      <c r="O11" s="38">
        <v>20</v>
      </c>
      <c r="P11" s="38">
        <v>30</v>
      </c>
      <c r="Q11" s="38">
        <v>75</v>
      </c>
      <c r="R11" s="38">
        <v>100</v>
      </c>
      <c r="S11" s="38">
        <v>200</v>
      </c>
      <c r="U11" s="169">
        <v>7.5</v>
      </c>
      <c r="V11" s="169">
        <v>10</v>
      </c>
      <c r="W11" s="169">
        <v>15</v>
      </c>
      <c r="X11" s="169">
        <v>20</v>
      </c>
      <c r="Y11" s="169">
        <v>25</v>
      </c>
      <c r="Z11" s="169">
        <v>40</v>
      </c>
      <c r="AB11" s="38">
        <v>8</v>
      </c>
      <c r="AC11" s="38">
        <v>10</v>
      </c>
      <c r="AD11" s="38">
        <v>12</v>
      </c>
      <c r="AE11" s="38">
        <v>16</v>
      </c>
      <c r="AF11" s="38">
        <v>22</v>
      </c>
      <c r="AG11" s="38">
        <v>26</v>
      </c>
      <c r="AI11" s="38">
        <v>7</v>
      </c>
      <c r="AJ11" s="38">
        <v>10</v>
      </c>
      <c r="AK11" s="38">
        <v>13</v>
      </c>
      <c r="AL11" s="38">
        <v>18</v>
      </c>
      <c r="AM11" s="38">
        <v>20</v>
      </c>
      <c r="AN11" s="38">
        <v>27</v>
      </c>
      <c r="AP11" s="38">
        <v>5</v>
      </c>
      <c r="AQ11" s="38">
        <v>10</v>
      </c>
      <c r="AR11" s="38">
        <v>20</v>
      </c>
      <c r="AS11" s="38">
        <v>40</v>
      </c>
      <c r="AT11" s="38">
        <v>60</v>
      </c>
      <c r="AU11" s="38">
        <v>100</v>
      </c>
      <c r="AW11" s="38"/>
      <c r="AX11" s="38"/>
      <c r="AY11" s="38"/>
      <c r="AZ11" s="38"/>
      <c r="BA11" s="38"/>
      <c r="BB11" s="38"/>
      <c r="BD11" s="38">
        <v>5</v>
      </c>
      <c r="BE11" s="38">
        <v>10</v>
      </c>
      <c r="BF11" s="38">
        <v>20</v>
      </c>
      <c r="BG11" s="38">
        <v>40</v>
      </c>
      <c r="BH11" s="38">
        <v>55</v>
      </c>
      <c r="BI11" s="38">
        <v>70</v>
      </c>
      <c r="BK11" s="38">
        <v>10</v>
      </c>
      <c r="BL11" s="38">
        <v>12</v>
      </c>
      <c r="BM11" s="38">
        <v>14</v>
      </c>
      <c r="BN11" s="38">
        <v>18</v>
      </c>
      <c r="BO11" s="38">
        <v>28</v>
      </c>
      <c r="BP11" s="38">
        <v>32</v>
      </c>
      <c r="BR11" s="212">
        <v>6.25</v>
      </c>
      <c r="BS11" s="212">
        <v>12.5</v>
      </c>
      <c r="BT11" s="212">
        <v>25</v>
      </c>
      <c r="BU11" s="212">
        <v>50</v>
      </c>
      <c r="BV11" s="212">
        <v>100</v>
      </c>
      <c r="BW11" s="212">
        <v>200</v>
      </c>
      <c r="BY11" s="259">
        <v>7</v>
      </c>
      <c r="BZ11" s="259">
        <v>10</v>
      </c>
      <c r="CA11" s="259">
        <v>15</v>
      </c>
      <c r="CB11" s="259">
        <v>25</v>
      </c>
      <c r="CC11" s="259">
        <v>45</v>
      </c>
      <c r="CD11" s="259">
        <v>75</v>
      </c>
      <c r="CF11" s="313">
        <v>5</v>
      </c>
      <c r="CG11" s="313">
        <v>8.75</v>
      </c>
      <c r="CH11" s="313">
        <v>12.5</v>
      </c>
      <c r="CI11" s="313">
        <v>18.75</v>
      </c>
      <c r="CJ11" s="313">
        <v>31.25</v>
      </c>
      <c r="CK11" s="313">
        <v>43.75</v>
      </c>
      <c r="CM11" s="38">
        <v>8</v>
      </c>
      <c r="CN11" s="38">
        <v>10</v>
      </c>
      <c r="CO11" s="38">
        <v>17</v>
      </c>
      <c r="CP11" s="38">
        <v>22</v>
      </c>
      <c r="CQ11" s="38">
        <v>53</v>
      </c>
      <c r="CR11" s="38">
        <v>85</v>
      </c>
      <c r="CT11" s="38"/>
      <c r="CU11" s="38"/>
      <c r="CV11" s="38"/>
      <c r="CW11" s="38"/>
      <c r="CX11" s="38"/>
      <c r="CY11" s="38"/>
      <c r="DA11" s="593">
        <v>13.5</v>
      </c>
      <c r="DB11" s="593">
        <v>25.3125</v>
      </c>
      <c r="DC11" s="593">
        <v>37.96875</v>
      </c>
      <c r="DD11" s="593">
        <v>56.953125</v>
      </c>
      <c r="DE11" s="593">
        <v>106.787109375</v>
      </c>
      <c r="DF11" s="593">
        <v>160.1806640625</v>
      </c>
      <c r="DH11" s="38">
        <v>5</v>
      </c>
      <c r="DI11" s="38">
        <v>5</v>
      </c>
      <c r="DJ11" s="38">
        <v>11</v>
      </c>
      <c r="DK11" s="38">
        <v>20</v>
      </c>
      <c r="DL11" s="38">
        <v>25</v>
      </c>
      <c r="DM11" s="38">
        <v>30</v>
      </c>
      <c r="DO11" s="401">
        <v>12</v>
      </c>
      <c r="DP11" s="401">
        <v>20</v>
      </c>
      <c r="DQ11" s="401">
        <v>30</v>
      </c>
      <c r="DR11" s="401">
        <v>50</v>
      </c>
      <c r="DS11" s="401"/>
      <c r="DT11" s="401"/>
      <c r="DV11" s="435">
        <v>8</v>
      </c>
      <c r="DW11" s="435">
        <v>12</v>
      </c>
      <c r="DX11" s="435">
        <v>15</v>
      </c>
      <c r="DY11" s="435">
        <v>19</v>
      </c>
      <c r="DZ11" s="435">
        <v>23</v>
      </c>
      <c r="EA11" s="435">
        <v>27</v>
      </c>
      <c r="EC11" s="469">
        <v>3</v>
      </c>
      <c r="ED11" s="469">
        <v>10</v>
      </c>
      <c r="EE11" s="469">
        <v>15</v>
      </c>
      <c r="EF11" s="469">
        <v>25</v>
      </c>
      <c r="EG11" s="469">
        <v>35</v>
      </c>
      <c r="EH11" s="469">
        <v>65</v>
      </c>
      <c r="EJ11" s="38">
        <v>8</v>
      </c>
      <c r="EK11" s="38">
        <v>10</v>
      </c>
      <c r="EL11" s="38">
        <v>15</v>
      </c>
      <c r="EM11" s="38">
        <v>30</v>
      </c>
      <c r="EN11" s="38">
        <v>40</v>
      </c>
      <c r="EO11" s="38">
        <v>50</v>
      </c>
      <c r="EQ11" s="530">
        <v>50</v>
      </c>
      <c r="ER11" s="530">
        <v>75</v>
      </c>
      <c r="ES11" s="530">
        <v>100</v>
      </c>
      <c r="ET11" s="530">
        <v>120</v>
      </c>
      <c r="EU11" s="530">
        <v>150</v>
      </c>
      <c r="EV11" s="530">
        <v>150</v>
      </c>
      <c r="EX11" s="38"/>
      <c r="EY11" s="38"/>
      <c r="EZ11" s="38"/>
      <c r="FA11" s="38"/>
      <c r="FB11" s="38"/>
      <c r="FC11" s="38"/>
      <c r="FE11" s="543">
        <v>7</v>
      </c>
      <c r="FF11" s="543">
        <v>12</v>
      </c>
      <c r="FG11" s="543">
        <v>18</v>
      </c>
      <c r="FH11" s="543">
        <v>27</v>
      </c>
      <c r="FI11" s="543">
        <v>32.125</v>
      </c>
      <c r="FJ11" s="543">
        <v>64</v>
      </c>
      <c r="FL11" s="586">
        <v>10</v>
      </c>
      <c r="FM11" s="586">
        <v>15</v>
      </c>
      <c r="FN11" s="586">
        <v>25</v>
      </c>
      <c r="FO11" s="586">
        <v>40</v>
      </c>
      <c r="FP11" s="586">
        <v>60</v>
      </c>
      <c r="FQ11" s="586">
        <v>80</v>
      </c>
    </row>
    <row r="12" spans="1:174" x14ac:dyDescent="0.3">
      <c r="A12" s="673"/>
      <c r="B12" s="2"/>
      <c r="C12" s="2"/>
      <c r="D12" s="2">
        <v>20</v>
      </c>
      <c r="E12" s="2"/>
      <c r="G12" s="37">
        <f t="shared" si="4"/>
        <v>9.5</v>
      </c>
      <c r="H12" s="37">
        <f t="shared" si="0"/>
        <v>14</v>
      </c>
      <c r="I12" s="37">
        <f t="shared" si="1"/>
        <v>19</v>
      </c>
      <c r="J12" s="37">
        <f t="shared" si="2"/>
        <v>30</v>
      </c>
      <c r="K12" s="37">
        <f t="shared" si="3"/>
        <v>45</v>
      </c>
      <c r="L12" s="37">
        <f t="shared" si="5"/>
        <v>75</v>
      </c>
      <c r="N12" s="37">
        <v>7.5</v>
      </c>
      <c r="O12" s="37">
        <v>20</v>
      </c>
      <c r="P12" s="37">
        <v>30</v>
      </c>
      <c r="Q12" s="37">
        <v>75</v>
      </c>
      <c r="R12" s="37">
        <v>100</v>
      </c>
      <c r="S12" s="37">
        <v>200</v>
      </c>
      <c r="U12" s="168">
        <v>10</v>
      </c>
      <c r="V12" s="168">
        <v>10</v>
      </c>
      <c r="W12" s="168">
        <v>15</v>
      </c>
      <c r="X12" s="168">
        <v>20</v>
      </c>
      <c r="Y12" s="168">
        <v>25</v>
      </c>
      <c r="Z12" s="168">
        <v>40</v>
      </c>
      <c r="AB12" s="37">
        <v>8</v>
      </c>
      <c r="AC12" s="37">
        <v>10</v>
      </c>
      <c r="AD12" s="37">
        <v>12</v>
      </c>
      <c r="AE12" s="37">
        <v>16</v>
      </c>
      <c r="AF12" s="37">
        <v>22</v>
      </c>
      <c r="AG12" s="37">
        <v>26</v>
      </c>
      <c r="AI12" s="37">
        <v>10</v>
      </c>
      <c r="AJ12" s="37">
        <v>12</v>
      </c>
      <c r="AK12" s="37">
        <v>15</v>
      </c>
      <c r="AL12" s="37">
        <v>20</v>
      </c>
      <c r="AM12" s="37">
        <v>22</v>
      </c>
      <c r="AN12" s="37">
        <v>27</v>
      </c>
      <c r="AP12" s="37">
        <v>5</v>
      </c>
      <c r="AQ12" s="37">
        <v>10</v>
      </c>
      <c r="AR12" s="37">
        <v>20</v>
      </c>
      <c r="AS12" s="37">
        <v>40</v>
      </c>
      <c r="AT12" s="37">
        <v>60</v>
      </c>
      <c r="AU12" s="37">
        <v>100</v>
      </c>
      <c r="AW12" s="37"/>
      <c r="AX12" s="37"/>
      <c r="AY12" s="37"/>
      <c r="AZ12" s="37"/>
      <c r="BA12" s="37"/>
      <c r="BB12" s="37"/>
      <c r="BD12" s="37">
        <v>10</v>
      </c>
      <c r="BE12" s="37">
        <v>15</v>
      </c>
      <c r="BF12" s="37">
        <v>25</v>
      </c>
      <c r="BG12" s="37">
        <v>45</v>
      </c>
      <c r="BH12" s="37">
        <v>60</v>
      </c>
      <c r="BI12" s="37">
        <v>75</v>
      </c>
      <c r="BK12" s="37">
        <v>12</v>
      </c>
      <c r="BL12" s="37">
        <v>14</v>
      </c>
      <c r="BM12" s="37">
        <v>16</v>
      </c>
      <c r="BN12" s="37">
        <v>24</v>
      </c>
      <c r="BO12" s="37">
        <v>34</v>
      </c>
      <c r="BP12" s="37">
        <v>37</v>
      </c>
      <c r="BR12" s="211">
        <v>6.8750000000000009</v>
      </c>
      <c r="BS12" s="211">
        <v>13.750000000000002</v>
      </c>
      <c r="BT12" s="211">
        <v>27.500000000000004</v>
      </c>
      <c r="BU12" s="211">
        <v>55.000000000000007</v>
      </c>
      <c r="BV12" s="211">
        <v>110.00000000000001</v>
      </c>
      <c r="BW12" s="211">
        <v>220.00000000000003</v>
      </c>
      <c r="BY12" s="258">
        <v>7</v>
      </c>
      <c r="BZ12" s="258">
        <v>10</v>
      </c>
      <c r="CA12" s="258">
        <v>15</v>
      </c>
      <c r="CB12" s="258">
        <v>25</v>
      </c>
      <c r="CC12" s="258">
        <v>45</v>
      </c>
      <c r="CD12" s="258">
        <v>75</v>
      </c>
      <c r="CF12" s="312">
        <v>5.5</v>
      </c>
      <c r="CG12" s="312">
        <v>9.6250000000000018</v>
      </c>
      <c r="CH12" s="312">
        <v>13.75</v>
      </c>
      <c r="CI12" s="312">
        <v>20.625</v>
      </c>
      <c r="CJ12" s="312">
        <v>34.375000000000007</v>
      </c>
      <c r="CK12" s="312">
        <v>48.125</v>
      </c>
      <c r="CM12" s="37">
        <v>11</v>
      </c>
      <c r="CN12" s="37">
        <v>15</v>
      </c>
      <c r="CO12" s="37">
        <v>22</v>
      </c>
      <c r="CP12" s="37">
        <v>30</v>
      </c>
      <c r="CQ12" s="37">
        <v>73</v>
      </c>
      <c r="CR12" s="37">
        <v>110</v>
      </c>
      <c r="CT12" s="37"/>
      <c r="CU12" s="37"/>
      <c r="CV12" s="37"/>
      <c r="CW12" s="37"/>
      <c r="CX12" s="37"/>
      <c r="CY12" s="37"/>
      <c r="DA12" s="592">
        <v>13.5</v>
      </c>
      <c r="DB12" s="592">
        <v>25.3125</v>
      </c>
      <c r="DC12" s="592">
        <v>37.96875</v>
      </c>
      <c r="DD12" s="592">
        <v>56.953125</v>
      </c>
      <c r="DE12" s="592">
        <v>106.787109375</v>
      </c>
      <c r="DF12" s="592">
        <v>160.1806640625</v>
      </c>
      <c r="DH12" s="95">
        <v>5</v>
      </c>
      <c r="DI12" s="37">
        <v>5</v>
      </c>
      <c r="DJ12" s="37">
        <v>11</v>
      </c>
      <c r="DK12" s="37">
        <v>20</v>
      </c>
      <c r="DL12" s="37">
        <v>25</v>
      </c>
      <c r="DM12" s="37">
        <v>30</v>
      </c>
      <c r="DO12" s="400">
        <v>12</v>
      </c>
      <c r="DP12" s="400">
        <v>20</v>
      </c>
      <c r="DQ12" s="400">
        <v>30</v>
      </c>
      <c r="DR12" s="400">
        <v>50</v>
      </c>
      <c r="DS12" s="400"/>
      <c r="DT12" s="400"/>
      <c r="DV12" s="434">
        <v>9</v>
      </c>
      <c r="DW12" s="434">
        <v>14</v>
      </c>
      <c r="DX12" s="434">
        <v>18</v>
      </c>
      <c r="DY12" s="434">
        <v>22</v>
      </c>
      <c r="DZ12" s="434">
        <v>26</v>
      </c>
      <c r="EA12" s="434">
        <v>30</v>
      </c>
      <c r="EC12" s="468">
        <v>3</v>
      </c>
      <c r="ED12" s="468">
        <v>15</v>
      </c>
      <c r="EE12" s="468">
        <v>15</v>
      </c>
      <c r="EF12" s="468">
        <v>30</v>
      </c>
      <c r="EG12" s="468">
        <v>45</v>
      </c>
      <c r="EH12" s="468">
        <v>75</v>
      </c>
      <c r="EJ12" s="37">
        <v>10</v>
      </c>
      <c r="EK12" s="37">
        <v>12</v>
      </c>
      <c r="EL12" s="37">
        <v>18</v>
      </c>
      <c r="EM12" s="37">
        <v>35</v>
      </c>
      <c r="EN12" s="37">
        <v>40</v>
      </c>
      <c r="EO12" s="37">
        <v>50</v>
      </c>
      <c r="EQ12" s="529">
        <v>50</v>
      </c>
      <c r="ER12" s="529">
        <v>75</v>
      </c>
      <c r="ES12" s="529">
        <v>100</v>
      </c>
      <c r="ET12" s="529">
        <v>120</v>
      </c>
      <c r="EU12" s="529">
        <v>150</v>
      </c>
      <c r="EV12" s="529">
        <v>150</v>
      </c>
      <c r="EX12" s="37"/>
      <c r="EY12" s="37"/>
      <c r="EZ12" s="37"/>
      <c r="FA12" s="37"/>
      <c r="FB12" s="37"/>
      <c r="FC12" s="37"/>
      <c r="FE12" s="542">
        <v>8</v>
      </c>
      <c r="FF12" s="542">
        <v>14</v>
      </c>
      <c r="FG12" s="542">
        <v>20</v>
      </c>
      <c r="FH12" s="542">
        <v>29</v>
      </c>
      <c r="FI12" s="542">
        <v>34.1875</v>
      </c>
      <c r="FJ12" s="542">
        <v>68</v>
      </c>
      <c r="FL12" s="585">
        <v>10</v>
      </c>
      <c r="FM12" s="585">
        <v>15</v>
      </c>
      <c r="FN12" s="585">
        <v>25</v>
      </c>
      <c r="FO12" s="585">
        <v>40</v>
      </c>
      <c r="FP12" s="585">
        <v>60</v>
      </c>
      <c r="FQ12" s="585">
        <v>80</v>
      </c>
    </row>
    <row r="13" spans="1:174" x14ac:dyDescent="0.3">
      <c r="A13" s="673"/>
      <c r="B13" s="3"/>
      <c r="C13" s="3"/>
      <c r="D13" s="3"/>
      <c r="E13" s="3">
        <v>20</v>
      </c>
      <c r="G13" s="38">
        <f t="shared" si="4"/>
        <v>10</v>
      </c>
      <c r="H13" s="38">
        <f t="shared" si="0"/>
        <v>14.5</v>
      </c>
      <c r="I13" s="38">
        <f t="shared" si="1"/>
        <v>19</v>
      </c>
      <c r="J13" s="38">
        <f t="shared" si="2"/>
        <v>32.5</v>
      </c>
      <c r="K13" s="38">
        <f t="shared" si="3"/>
        <v>45</v>
      </c>
      <c r="L13" s="38">
        <f t="shared" si="5"/>
        <v>75</v>
      </c>
      <c r="N13" s="38">
        <v>7.5</v>
      </c>
      <c r="O13" s="38">
        <v>20</v>
      </c>
      <c r="P13" s="38">
        <v>30</v>
      </c>
      <c r="Q13" s="38">
        <v>75</v>
      </c>
      <c r="R13" s="38">
        <v>100</v>
      </c>
      <c r="S13" s="38">
        <v>200</v>
      </c>
      <c r="U13" s="169">
        <v>10</v>
      </c>
      <c r="V13" s="169">
        <v>12.5</v>
      </c>
      <c r="W13" s="169">
        <v>15</v>
      </c>
      <c r="X13" s="169">
        <v>20</v>
      </c>
      <c r="Y13" s="169">
        <v>25</v>
      </c>
      <c r="Z13" s="169">
        <v>40</v>
      </c>
      <c r="AB13" s="38">
        <v>10</v>
      </c>
      <c r="AC13" s="38">
        <v>12</v>
      </c>
      <c r="AD13" s="38">
        <v>14</v>
      </c>
      <c r="AE13" s="38">
        <v>18</v>
      </c>
      <c r="AF13" s="38">
        <v>24</v>
      </c>
      <c r="AG13" s="38">
        <v>30</v>
      </c>
      <c r="AI13" s="38">
        <v>10</v>
      </c>
      <c r="AJ13" s="38">
        <v>12</v>
      </c>
      <c r="AK13" s="38">
        <v>15</v>
      </c>
      <c r="AL13" s="38">
        <v>20</v>
      </c>
      <c r="AM13" s="38">
        <v>22</v>
      </c>
      <c r="AN13" s="38">
        <v>27</v>
      </c>
      <c r="AP13" s="38">
        <v>5</v>
      </c>
      <c r="AQ13" s="38">
        <v>10</v>
      </c>
      <c r="AR13" s="38">
        <v>20</v>
      </c>
      <c r="AS13" s="38">
        <v>40</v>
      </c>
      <c r="AT13" s="38">
        <v>60</v>
      </c>
      <c r="AU13" s="38">
        <v>100</v>
      </c>
      <c r="AW13" s="38"/>
      <c r="AX13" s="38"/>
      <c r="AY13" s="38"/>
      <c r="AZ13" s="38"/>
      <c r="BA13" s="38"/>
      <c r="BB13" s="38"/>
      <c r="BD13" s="38">
        <v>10</v>
      </c>
      <c r="BE13" s="38">
        <v>15</v>
      </c>
      <c r="BF13" s="38">
        <v>25</v>
      </c>
      <c r="BG13" s="38">
        <v>45</v>
      </c>
      <c r="BH13" s="38">
        <v>60</v>
      </c>
      <c r="BI13" s="38">
        <v>75</v>
      </c>
      <c r="BK13" s="38">
        <v>14</v>
      </c>
      <c r="BL13" s="38">
        <v>16</v>
      </c>
      <c r="BM13" s="38">
        <v>18</v>
      </c>
      <c r="BN13" s="38">
        <v>26</v>
      </c>
      <c r="BO13" s="38">
        <v>36</v>
      </c>
      <c r="BP13" s="38">
        <v>40</v>
      </c>
      <c r="BR13" s="212">
        <v>9.375</v>
      </c>
      <c r="BS13" s="212">
        <v>18.75</v>
      </c>
      <c r="BT13" s="212">
        <v>37.5</v>
      </c>
      <c r="BU13" s="212">
        <v>75</v>
      </c>
      <c r="BV13" s="212">
        <v>150</v>
      </c>
      <c r="BW13" s="212">
        <v>300</v>
      </c>
      <c r="BY13" s="259">
        <v>7</v>
      </c>
      <c r="BZ13" s="259">
        <v>10</v>
      </c>
      <c r="CA13" s="259">
        <v>15</v>
      </c>
      <c r="CB13" s="259">
        <v>25</v>
      </c>
      <c r="CC13" s="259">
        <v>45</v>
      </c>
      <c r="CD13" s="259">
        <v>75</v>
      </c>
      <c r="CF13" s="313">
        <v>6.0500000000000007</v>
      </c>
      <c r="CG13" s="313">
        <v>10.587500000000002</v>
      </c>
      <c r="CH13" s="313">
        <v>15.125000000000002</v>
      </c>
      <c r="CI13" s="313">
        <v>22.687500000000004</v>
      </c>
      <c r="CJ13" s="313">
        <v>37.812500000000007</v>
      </c>
      <c r="CK13" s="313">
        <v>52.9375</v>
      </c>
      <c r="CM13" s="38">
        <v>16</v>
      </c>
      <c r="CN13" s="38">
        <v>20</v>
      </c>
      <c r="CO13" s="38">
        <v>32</v>
      </c>
      <c r="CP13" s="38">
        <v>45</v>
      </c>
      <c r="CQ13" s="38">
        <v>103</v>
      </c>
      <c r="CR13" s="38">
        <v>160</v>
      </c>
      <c r="CT13" s="38"/>
      <c r="CU13" s="38"/>
      <c r="CV13" s="38"/>
      <c r="CW13" s="38"/>
      <c r="CX13" s="38"/>
      <c r="CY13" s="38"/>
      <c r="DA13" s="593">
        <v>13.5</v>
      </c>
      <c r="DB13" s="593">
        <v>25.3125</v>
      </c>
      <c r="DC13" s="593">
        <v>37.96875</v>
      </c>
      <c r="DD13" s="593">
        <v>56.953125</v>
      </c>
      <c r="DE13" s="593">
        <v>106.787109375</v>
      </c>
      <c r="DF13" s="593">
        <v>160.1806640625</v>
      </c>
      <c r="DH13" s="38">
        <v>5</v>
      </c>
      <c r="DI13" s="38">
        <v>5</v>
      </c>
      <c r="DJ13" s="38">
        <v>11</v>
      </c>
      <c r="DK13" s="38">
        <v>20</v>
      </c>
      <c r="DL13" s="38">
        <v>25</v>
      </c>
      <c r="DM13" s="38">
        <v>30</v>
      </c>
      <c r="DO13" s="401">
        <v>12</v>
      </c>
      <c r="DP13" s="401">
        <v>20</v>
      </c>
      <c r="DQ13" s="401">
        <v>30</v>
      </c>
      <c r="DR13" s="401">
        <v>50</v>
      </c>
      <c r="DS13" s="401"/>
      <c r="DT13" s="401"/>
      <c r="DV13" s="435">
        <v>9</v>
      </c>
      <c r="DW13" s="435">
        <v>14</v>
      </c>
      <c r="DX13" s="435">
        <v>18</v>
      </c>
      <c r="DY13" s="435">
        <v>22</v>
      </c>
      <c r="DZ13" s="435">
        <v>26</v>
      </c>
      <c r="EA13" s="435">
        <v>30</v>
      </c>
      <c r="EC13" s="469">
        <v>3</v>
      </c>
      <c r="ED13" s="469">
        <v>15</v>
      </c>
      <c r="EE13" s="469">
        <v>15</v>
      </c>
      <c r="EF13" s="469">
        <v>30</v>
      </c>
      <c r="EG13" s="469">
        <v>45</v>
      </c>
      <c r="EH13" s="469">
        <v>75</v>
      </c>
      <c r="EJ13" s="38">
        <v>10</v>
      </c>
      <c r="EK13" s="38">
        <v>12</v>
      </c>
      <c r="EL13" s="38">
        <v>18</v>
      </c>
      <c r="EM13" s="38">
        <v>35</v>
      </c>
      <c r="EN13" s="38">
        <v>40</v>
      </c>
      <c r="EO13" s="38">
        <v>50</v>
      </c>
      <c r="EQ13" s="530">
        <v>50</v>
      </c>
      <c r="ER13" s="530">
        <v>75</v>
      </c>
      <c r="ES13" s="530">
        <v>100</v>
      </c>
      <c r="ET13" s="530">
        <v>120</v>
      </c>
      <c r="EU13" s="530">
        <v>150</v>
      </c>
      <c r="EV13" s="530">
        <v>150</v>
      </c>
      <c r="EX13" s="38"/>
      <c r="EY13" s="38"/>
      <c r="EZ13" s="38"/>
      <c r="FA13" s="38"/>
      <c r="FB13" s="38"/>
      <c r="FC13" s="38"/>
      <c r="FE13" s="543">
        <v>8</v>
      </c>
      <c r="FF13" s="543">
        <v>14</v>
      </c>
      <c r="FG13" s="543">
        <v>20</v>
      </c>
      <c r="FH13" s="543">
        <v>29</v>
      </c>
      <c r="FI13" s="543">
        <v>35.90625</v>
      </c>
      <c r="FJ13" s="543">
        <v>72</v>
      </c>
      <c r="FL13" s="586">
        <v>10</v>
      </c>
      <c r="FM13" s="586">
        <v>15</v>
      </c>
      <c r="FN13" s="586">
        <v>25</v>
      </c>
      <c r="FO13" s="586">
        <v>40</v>
      </c>
      <c r="FP13" s="586">
        <v>60</v>
      </c>
      <c r="FQ13" s="586">
        <v>80</v>
      </c>
    </row>
    <row r="14" spans="1:174" x14ac:dyDescent="0.3">
      <c r="A14" s="673"/>
      <c r="B14" s="2">
        <v>-20</v>
      </c>
      <c r="C14" s="2"/>
      <c r="D14" s="2"/>
      <c r="E14" s="2"/>
      <c r="G14" s="37">
        <f t="shared" si="4"/>
        <v>6.625</v>
      </c>
      <c r="H14" s="37">
        <f t="shared" si="0"/>
        <v>10.5</v>
      </c>
      <c r="I14" s="37">
        <f t="shared" si="1"/>
        <v>17</v>
      </c>
      <c r="J14" s="37">
        <f t="shared" si="2"/>
        <v>28</v>
      </c>
      <c r="K14" s="37">
        <f t="shared" si="3"/>
        <v>45</v>
      </c>
      <c r="L14" s="37">
        <f t="shared" si="5"/>
        <v>70</v>
      </c>
      <c r="N14" s="37">
        <v>15</v>
      </c>
      <c r="O14" s="37">
        <v>30</v>
      </c>
      <c r="P14" s="37">
        <v>45</v>
      </c>
      <c r="Q14" s="37">
        <v>100</v>
      </c>
      <c r="R14" s="37">
        <v>200</v>
      </c>
      <c r="S14" s="37">
        <v>300</v>
      </c>
      <c r="U14" s="168">
        <v>10</v>
      </c>
      <c r="V14" s="168">
        <v>15</v>
      </c>
      <c r="W14" s="168">
        <v>25</v>
      </c>
      <c r="X14" s="168">
        <v>30</v>
      </c>
      <c r="Y14" s="168">
        <v>45</v>
      </c>
      <c r="Z14" s="168">
        <v>75</v>
      </c>
      <c r="AB14" s="37">
        <v>6</v>
      </c>
      <c r="AC14" s="37">
        <v>8</v>
      </c>
      <c r="AD14" s="37">
        <v>10</v>
      </c>
      <c r="AE14" s="37">
        <v>14</v>
      </c>
      <c r="AF14" s="37">
        <v>20</v>
      </c>
      <c r="AG14" s="37">
        <v>24</v>
      </c>
      <c r="AI14" s="37">
        <v>5</v>
      </c>
      <c r="AJ14" s="37">
        <v>7</v>
      </c>
      <c r="AK14" s="37">
        <v>10</v>
      </c>
      <c r="AL14" s="37">
        <v>15</v>
      </c>
      <c r="AM14" s="37">
        <v>20</v>
      </c>
      <c r="AN14" s="37">
        <v>25</v>
      </c>
      <c r="AP14" s="37">
        <v>5</v>
      </c>
      <c r="AQ14" s="37">
        <v>10</v>
      </c>
      <c r="AR14" s="37">
        <v>20</v>
      </c>
      <c r="AS14" s="37">
        <v>40</v>
      </c>
      <c r="AT14" s="37">
        <v>60</v>
      </c>
      <c r="AU14" s="37">
        <v>100</v>
      </c>
      <c r="AW14" s="37"/>
      <c r="AX14" s="37"/>
      <c r="AY14" s="37"/>
      <c r="AZ14" s="37"/>
      <c r="BA14" s="37"/>
      <c r="BB14" s="37"/>
      <c r="BD14" s="37">
        <v>5</v>
      </c>
      <c r="BE14" s="37">
        <v>10</v>
      </c>
      <c r="BF14" s="37">
        <v>20</v>
      </c>
      <c r="BG14" s="37">
        <v>40</v>
      </c>
      <c r="BH14" s="37">
        <v>55</v>
      </c>
      <c r="BI14" s="37">
        <v>70</v>
      </c>
      <c r="BK14" s="37">
        <v>9</v>
      </c>
      <c r="BL14" s="37">
        <v>11</v>
      </c>
      <c r="BM14" s="37">
        <v>13</v>
      </c>
      <c r="BN14" s="37">
        <v>17</v>
      </c>
      <c r="BO14" s="37">
        <v>26</v>
      </c>
      <c r="BP14" s="37">
        <v>31</v>
      </c>
      <c r="BR14" s="211">
        <v>6.25</v>
      </c>
      <c r="BS14" s="211">
        <v>12.5</v>
      </c>
      <c r="BT14" s="211">
        <v>25</v>
      </c>
      <c r="BU14" s="211">
        <v>50</v>
      </c>
      <c r="BV14" s="211">
        <v>100</v>
      </c>
      <c r="BW14" s="211">
        <v>200</v>
      </c>
      <c r="BY14" s="258">
        <v>7</v>
      </c>
      <c r="BZ14" s="258">
        <v>10</v>
      </c>
      <c r="CA14" s="258">
        <v>15</v>
      </c>
      <c r="CB14" s="258">
        <v>25</v>
      </c>
      <c r="CC14" s="258">
        <v>45</v>
      </c>
      <c r="CD14" s="258">
        <v>75</v>
      </c>
      <c r="CF14" s="312">
        <v>4.75</v>
      </c>
      <c r="CG14" s="312">
        <v>8.3125</v>
      </c>
      <c r="CH14" s="312">
        <v>11.875</v>
      </c>
      <c r="CI14" s="312">
        <v>17.8125</v>
      </c>
      <c r="CJ14" s="312">
        <v>29.6875</v>
      </c>
      <c r="CK14" s="312">
        <v>41.5625</v>
      </c>
      <c r="CM14" s="37">
        <v>8</v>
      </c>
      <c r="CN14" s="37">
        <v>10</v>
      </c>
      <c r="CO14" s="37">
        <v>17</v>
      </c>
      <c r="CP14" s="37">
        <v>22</v>
      </c>
      <c r="CQ14" s="37">
        <v>53</v>
      </c>
      <c r="CR14" s="37">
        <v>85</v>
      </c>
      <c r="CT14" s="37"/>
      <c r="CU14" s="37"/>
      <c r="CV14" s="37"/>
      <c r="CW14" s="37"/>
      <c r="CX14" s="37"/>
      <c r="CY14" s="37"/>
      <c r="DA14" s="592">
        <v>13.5</v>
      </c>
      <c r="DB14" s="592">
        <v>25.3125</v>
      </c>
      <c r="DC14" s="592">
        <v>37.96875</v>
      </c>
      <c r="DD14" s="592">
        <v>56.953125</v>
      </c>
      <c r="DE14" s="592">
        <v>106.787109375</v>
      </c>
      <c r="DF14" s="592">
        <v>160.1806640625</v>
      </c>
      <c r="DH14" s="95">
        <v>5</v>
      </c>
      <c r="DI14" s="37">
        <v>5</v>
      </c>
      <c r="DJ14" s="37">
        <v>11</v>
      </c>
      <c r="DK14" s="37">
        <v>20</v>
      </c>
      <c r="DL14" s="37">
        <v>25</v>
      </c>
      <c r="DM14" s="37">
        <v>30</v>
      </c>
      <c r="DO14" s="400">
        <v>16</v>
      </c>
      <c r="DP14" s="400">
        <v>26</v>
      </c>
      <c r="DQ14" s="400">
        <v>36</v>
      </c>
      <c r="DR14" s="400">
        <v>60</v>
      </c>
      <c r="DS14" s="400"/>
      <c r="DT14" s="400"/>
      <c r="DV14" s="434">
        <v>6</v>
      </c>
      <c r="DW14" s="434">
        <v>11</v>
      </c>
      <c r="DX14" s="434">
        <v>15</v>
      </c>
      <c r="DY14" s="434">
        <v>19</v>
      </c>
      <c r="DZ14" s="434">
        <v>23</v>
      </c>
      <c r="EA14" s="434">
        <v>27</v>
      </c>
      <c r="EC14" s="468">
        <v>3</v>
      </c>
      <c r="ED14" s="468">
        <v>10</v>
      </c>
      <c r="EE14" s="468">
        <v>15</v>
      </c>
      <c r="EF14" s="468">
        <v>25</v>
      </c>
      <c r="EG14" s="468">
        <v>35</v>
      </c>
      <c r="EH14" s="468">
        <v>65</v>
      </c>
      <c r="EJ14" s="37">
        <v>8</v>
      </c>
      <c r="EK14" s="37">
        <v>10</v>
      </c>
      <c r="EL14" s="37">
        <v>15</v>
      </c>
      <c r="EM14" s="37">
        <v>30</v>
      </c>
      <c r="EN14" s="37">
        <v>40</v>
      </c>
      <c r="EO14" s="37">
        <v>50</v>
      </c>
      <c r="EQ14" s="529">
        <v>40</v>
      </c>
      <c r="ER14" s="529">
        <v>60</v>
      </c>
      <c r="ES14" s="529">
        <v>80</v>
      </c>
      <c r="ET14" s="529">
        <v>100</v>
      </c>
      <c r="EU14" s="529">
        <v>120</v>
      </c>
      <c r="EV14" s="529">
        <v>150</v>
      </c>
      <c r="EX14" s="37"/>
      <c r="EY14" s="37"/>
      <c r="EZ14" s="37"/>
      <c r="FA14" s="37"/>
      <c r="FB14" s="37"/>
      <c r="FC14" s="37"/>
      <c r="FE14" s="542">
        <v>6</v>
      </c>
      <c r="FF14" s="542">
        <v>11</v>
      </c>
      <c r="FG14" s="542">
        <v>17</v>
      </c>
      <c r="FH14" s="542">
        <v>26</v>
      </c>
      <c r="FI14" s="542">
        <v>31.625</v>
      </c>
      <c r="FJ14" s="542">
        <v>64</v>
      </c>
      <c r="FL14" s="585">
        <v>40</v>
      </c>
      <c r="FM14" s="585">
        <v>65</v>
      </c>
      <c r="FN14" s="585">
        <v>105</v>
      </c>
      <c r="FO14" s="585">
        <v>170</v>
      </c>
      <c r="FP14" s="585">
        <v>260</v>
      </c>
      <c r="FQ14" s="585">
        <v>340</v>
      </c>
    </row>
    <row r="15" spans="1:174" x14ac:dyDescent="0.3">
      <c r="A15" s="676"/>
      <c r="B15" s="3"/>
      <c r="C15" s="3">
        <v>-20</v>
      </c>
      <c r="D15" s="3"/>
      <c r="E15" s="3"/>
      <c r="G15" s="38">
        <f t="shared" si="4"/>
        <v>8</v>
      </c>
      <c r="H15" s="38">
        <f t="shared" si="0"/>
        <v>11</v>
      </c>
      <c r="I15" s="38">
        <f t="shared" si="1"/>
        <v>17.5</v>
      </c>
      <c r="J15" s="38">
        <f t="shared" si="2"/>
        <v>28.5</v>
      </c>
      <c r="K15" s="38">
        <f t="shared" si="3"/>
        <v>45</v>
      </c>
      <c r="L15" s="38">
        <f t="shared" si="5"/>
        <v>70</v>
      </c>
      <c r="N15" s="38">
        <v>15</v>
      </c>
      <c r="O15" s="38">
        <v>30</v>
      </c>
      <c r="P15" s="38">
        <v>45</v>
      </c>
      <c r="Q15" s="38">
        <v>100</v>
      </c>
      <c r="R15" s="38">
        <v>200</v>
      </c>
      <c r="S15" s="38">
        <v>300</v>
      </c>
      <c r="U15" s="169">
        <v>10</v>
      </c>
      <c r="V15" s="169">
        <v>15</v>
      </c>
      <c r="W15" s="169">
        <v>25</v>
      </c>
      <c r="X15" s="169">
        <v>30</v>
      </c>
      <c r="Y15" s="169">
        <v>45</v>
      </c>
      <c r="Z15" s="169">
        <v>75</v>
      </c>
      <c r="AB15" s="38">
        <v>8</v>
      </c>
      <c r="AC15" s="38">
        <v>10</v>
      </c>
      <c r="AD15" s="38">
        <v>12</v>
      </c>
      <c r="AE15" s="38">
        <v>16</v>
      </c>
      <c r="AF15" s="38">
        <v>22</v>
      </c>
      <c r="AG15" s="38">
        <v>26</v>
      </c>
      <c r="AI15" s="38">
        <v>7</v>
      </c>
      <c r="AJ15" s="38">
        <v>10</v>
      </c>
      <c r="AK15" s="38">
        <v>13</v>
      </c>
      <c r="AL15" s="38">
        <v>18</v>
      </c>
      <c r="AM15" s="38">
        <v>20</v>
      </c>
      <c r="AN15" s="38">
        <v>27</v>
      </c>
      <c r="AP15" s="38">
        <v>5</v>
      </c>
      <c r="AQ15" s="38">
        <v>10</v>
      </c>
      <c r="AR15" s="38">
        <v>20</v>
      </c>
      <c r="AS15" s="38">
        <v>40</v>
      </c>
      <c r="AT15" s="38">
        <v>60</v>
      </c>
      <c r="AU15" s="38">
        <v>100</v>
      </c>
      <c r="AW15" s="38"/>
      <c r="AX15" s="38"/>
      <c r="AY15" s="38"/>
      <c r="AZ15" s="38"/>
      <c r="BA15" s="38"/>
      <c r="BB15" s="38"/>
      <c r="BD15" s="38">
        <v>5</v>
      </c>
      <c r="BE15" s="38">
        <v>10</v>
      </c>
      <c r="BF15" s="38">
        <v>20</v>
      </c>
      <c r="BG15" s="38">
        <v>40</v>
      </c>
      <c r="BH15" s="38">
        <v>55</v>
      </c>
      <c r="BI15" s="38">
        <v>70</v>
      </c>
      <c r="BK15" s="38">
        <v>13</v>
      </c>
      <c r="BL15" s="38">
        <v>15</v>
      </c>
      <c r="BM15" s="38">
        <v>17</v>
      </c>
      <c r="BN15" s="38">
        <v>21</v>
      </c>
      <c r="BO15" s="38">
        <v>31</v>
      </c>
      <c r="BP15" s="38">
        <v>35</v>
      </c>
      <c r="BR15" s="212">
        <v>6.25</v>
      </c>
      <c r="BS15" s="212">
        <v>12.5</v>
      </c>
      <c r="BT15" s="212">
        <v>25</v>
      </c>
      <c r="BU15" s="212">
        <v>50</v>
      </c>
      <c r="BV15" s="212">
        <v>100</v>
      </c>
      <c r="BW15" s="212">
        <v>200</v>
      </c>
      <c r="BY15" s="259">
        <v>7</v>
      </c>
      <c r="BZ15" s="259">
        <v>10</v>
      </c>
      <c r="CA15" s="259">
        <v>15</v>
      </c>
      <c r="CB15" s="259">
        <v>25</v>
      </c>
      <c r="CC15" s="259">
        <v>45</v>
      </c>
      <c r="CD15" s="259">
        <v>75</v>
      </c>
      <c r="CF15" s="313">
        <v>4.75</v>
      </c>
      <c r="CG15" s="313">
        <v>8.3125</v>
      </c>
      <c r="CH15" s="313">
        <v>11.875</v>
      </c>
      <c r="CI15" s="313">
        <v>17.8125</v>
      </c>
      <c r="CJ15" s="313">
        <v>29.6875</v>
      </c>
      <c r="CK15" s="313">
        <v>41.5625</v>
      </c>
      <c r="CM15" s="38">
        <v>8</v>
      </c>
      <c r="CN15" s="38">
        <v>10</v>
      </c>
      <c r="CO15" s="38">
        <v>17</v>
      </c>
      <c r="CP15" s="38">
        <v>22</v>
      </c>
      <c r="CQ15" s="38">
        <v>53</v>
      </c>
      <c r="CR15" s="38">
        <v>85</v>
      </c>
      <c r="CT15" s="38"/>
      <c r="CU15" s="38"/>
      <c r="CV15" s="38"/>
      <c r="CW15" s="38"/>
      <c r="CX15" s="38"/>
      <c r="CY15" s="38"/>
      <c r="DA15" s="593">
        <v>13.5</v>
      </c>
      <c r="DB15" s="593">
        <v>25.3125</v>
      </c>
      <c r="DC15" s="593">
        <v>37.96875</v>
      </c>
      <c r="DD15" s="593">
        <v>56.953125</v>
      </c>
      <c r="DE15" s="593">
        <v>106.787109375</v>
      </c>
      <c r="DF15" s="593">
        <v>160.1806640625</v>
      </c>
      <c r="DH15" s="38">
        <v>5</v>
      </c>
      <c r="DI15" s="38">
        <v>5</v>
      </c>
      <c r="DJ15" s="38">
        <v>11</v>
      </c>
      <c r="DK15" s="38">
        <v>20</v>
      </c>
      <c r="DL15" s="38">
        <v>25</v>
      </c>
      <c r="DM15" s="38">
        <v>30</v>
      </c>
      <c r="DO15" s="401">
        <v>15</v>
      </c>
      <c r="DP15" s="401">
        <v>24</v>
      </c>
      <c r="DQ15" s="401">
        <v>34</v>
      </c>
      <c r="DR15" s="401">
        <v>60</v>
      </c>
      <c r="DS15" s="401"/>
      <c r="DT15" s="401"/>
      <c r="DV15" s="435">
        <v>8</v>
      </c>
      <c r="DW15" s="435">
        <v>12</v>
      </c>
      <c r="DX15" s="435">
        <v>15</v>
      </c>
      <c r="DY15" s="435">
        <v>19</v>
      </c>
      <c r="DZ15" s="435">
        <v>23</v>
      </c>
      <c r="EA15" s="435">
        <v>27</v>
      </c>
      <c r="EC15" s="469">
        <v>3</v>
      </c>
      <c r="ED15" s="469">
        <v>10</v>
      </c>
      <c r="EE15" s="469">
        <v>15</v>
      </c>
      <c r="EF15" s="469">
        <v>25</v>
      </c>
      <c r="EG15" s="469">
        <v>35</v>
      </c>
      <c r="EH15" s="469">
        <v>65</v>
      </c>
      <c r="EJ15" s="38">
        <v>8</v>
      </c>
      <c r="EK15" s="38">
        <v>10</v>
      </c>
      <c r="EL15" s="38">
        <v>15</v>
      </c>
      <c r="EM15" s="38">
        <v>30</v>
      </c>
      <c r="EN15" s="38">
        <v>40</v>
      </c>
      <c r="EO15" s="38">
        <v>50</v>
      </c>
      <c r="EQ15" s="530">
        <v>50</v>
      </c>
      <c r="ER15" s="530">
        <v>75</v>
      </c>
      <c r="ES15" s="530">
        <v>75</v>
      </c>
      <c r="ET15" s="530">
        <v>100</v>
      </c>
      <c r="EU15" s="530">
        <v>120</v>
      </c>
      <c r="EV15" s="530">
        <v>150</v>
      </c>
      <c r="EX15" s="38"/>
      <c r="EY15" s="38"/>
      <c r="EZ15" s="38"/>
      <c r="FA15" s="38"/>
      <c r="FB15" s="38"/>
      <c r="FC15" s="38"/>
      <c r="FE15" s="543">
        <v>7</v>
      </c>
      <c r="FF15" s="543">
        <v>12</v>
      </c>
      <c r="FG15" s="543">
        <v>18</v>
      </c>
      <c r="FH15" s="543">
        <v>27</v>
      </c>
      <c r="FI15" s="543">
        <v>32.125</v>
      </c>
      <c r="FJ15" s="543">
        <v>64</v>
      </c>
      <c r="FL15" s="586">
        <v>40</v>
      </c>
      <c r="FM15" s="586">
        <v>65</v>
      </c>
      <c r="FN15" s="586">
        <v>105</v>
      </c>
      <c r="FO15" s="586">
        <v>170</v>
      </c>
      <c r="FP15" s="586">
        <v>260</v>
      </c>
      <c r="FQ15" s="586">
        <v>340</v>
      </c>
    </row>
    <row r="16" spans="1:174" x14ac:dyDescent="0.3">
      <c r="A16" s="676"/>
      <c r="B16" s="2"/>
      <c r="C16" s="2"/>
      <c r="D16" s="2">
        <v>-20</v>
      </c>
      <c r="E16" s="2"/>
      <c r="G16" s="37">
        <f t="shared" si="4"/>
        <v>10</v>
      </c>
      <c r="H16" s="37">
        <f t="shared" si="0"/>
        <v>14.5</v>
      </c>
      <c r="I16" s="37">
        <f t="shared" si="1"/>
        <v>20</v>
      </c>
      <c r="J16" s="37">
        <f t="shared" si="2"/>
        <v>32.5</v>
      </c>
      <c r="K16" s="37">
        <f t="shared" si="3"/>
        <v>45</v>
      </c>
      <c r="L16" s="37">
        <f t="shared" si="5"/>
        <v>75</v>
      </c>
      <c r="N16" s="37">
        <v>15</v>
      </c>
      <c r="O16" s="37">
        <v>30</v>
      </c>
      <c r="P16" s="37">
        <v>45</v>
      </c>
      <c r="Q16" s="37">
        <v>100</v>
      </c>
      <c r="R16" s="37">
        <v>200</v>
      </c>
      <c r="S16" s="37">
        <v>300</v>
      </c>
      <c r="U16" s="168">
        <v>12.5</v>
      </c>
      <c r="V16" s="168">
        <v>17.5</v>
      </c>
      <c r="W16" s="168">
        <v>25</v>
      </c>
      <c r="X16" s="168">
        <v>35</v>
      </c>
      <c r="Y16" s="168">
        <v>50</v>
      </c>
      <c r="Z16" s="168">
        <v>75</v>
      </c>
      <c r="AB16" s="37">
        <v>8</v>
      </c>
      <c r="AC16" s="37">
        <v>10</v>
      </c>
      <c r="AD16" s="37">
        <v>12</v>
      </c>
      <c r="AE16" s="37">
        <v>16</v>
      </c>
      <c r="AF16" s="37">
        <v>22</v>
      </c>
      <c r="AG16" s="37">
        <v>26</v>
      </c>
      <c r="AI16" s="37">
        <v>10</v>
      </c>
      <c r="AJ16" s="37">
        <v>12</v>
      </c>
      <c r="AK16" s="37">
        <v>15</v>
      </c>
      <c r="AL16" s="37">
        <v>20</v>
      </c>
      <c r="AM16" s="37">
        <v>22</v>
      </c>
      <c r="AN16" s="37">
        <v>27</v>
      </c>
      <c r="AP16" s="37">
        <v>5</v>
      </c>
      <c r="AQ16" s="37">
        <v>10</v>
      </c>
      <c r="AR16" s="37">
        <v>20</v>
      </c>
      <c r="AS16" s="37">
        <v>40</v>
      </c>
      <c r="AT16" s="37">
        <v>60</v>
      </c>
      <c r="AU16" s="37">
        <v>100</v>
      </c>
      <c r="AW16" s="37"/>
      <c r="AX16" s="37"/>
      <c r="AY16" s="37"/>
      <c r="AZ16" s="37"/>
      <c r="BA16" s="37"/>
      <c r="BB16" s="37"/>
      <c r="BD16" s="37">
        <v>10</v>
      </c>
      <c r="BE16" s="37">
        <v>15</v>
      </c>
      <c r="BF16" s="37">
        <v>25</v>
      </c>
      <c r="BG16" s="37">
        <v>45</v>
      </c>
      <c r="BH16" s="37">
        <v>60</v>
      </c>
      <c r="BI16" s="37">
        <v>75</v>
      </c>
      <c r="BK16" s="37">
        <v>15</v>
      </c>
      <c r="BL16" s="37">
        <v>17</v>
      </c>
      <c r="BM16" s="37">
        <v>19</v>
      </c>
      <c r="BN16" s="37">
        <v>27</v>
      </c>
      <c r="BO16" s="37">
        <v>37</v>
      </c>
      <c r="BP16" s="37">
        <v>40</v>
      </c>
      <c r="BR16" s="211">
        <v>6.8750000000000009</v>
      </c>
      <c r="BS16" s="211">
        <v>13.750000000000002</v>
      </c>
      <c r="BT16" s="211">
        <v>27.500000000000004</v>
      </c>
      <c r="BU16" s="211">
        <v>55.000000000000007</v>
      </c>
      <c r="BV16" s="211">
        <v>110.00000000000001</v>
      </c>
      <c r="BW16" s="211">
        <v>220.00000000000003</v>
      </c>
      <c r="BY16" s="258">
        <v>7</v>
      </c>
      <c r="BZ16" s="258">
        <v>10</v>
      </c>
      <c r="CA16" s="258">
        <v>15</v>
      </c>
      <c r="CB16" s="258">
        <v>25</v>
      </c>
      <c r="CC16" s="258">
        <v>45</v>
      </c>
      <c r="CD16" s="258">
        <v>75</v>
      </c>
      <c r="CF16" s="312">
        <v>5.2249999999999996</v>
      </c>
      <c r="CG16" s="312">
        <v>9.1437500000000007</v>
      </c>
      <c r="CH16" s="312">
        <v>13.0625</v>
      </c>
      <c r="CI16" s="312">
        <v>19.59375</v>
      </c>
      <c r="CJ16" s="312">
        <v>32.656250000000007</v>
      </c>
      <c r="CK16" s="312">
        <v>45.718749999999993</v>
      </c>
      <c r="CM16" s="37">
        <v>11</v>
      </c>
      <c r="CN16" s="37">
        <v>15</v>
      </c>
      <c r="CO16" s="37">
        <v>22</v>
      </c>
      <c r="CP16" s="37">
        <v>30</v>
      </c>
      <c r="CQ16" s="37">
        <v>73</v>
      </c>
      <c r="CR16" s="37">
        <v>110</v>
      </c>
      <c r="CT16" s="37"/>
      <c r="CU16" s="37"/>
      <c r="CV16" s="37"/>
      <c r="CW16" s="37"/>
      <c r="CX16" s="37"/>
      <c r="CY16" s="37"/>
      <c r="DA16" s="592">
        <v>13.5</v>
      </c>
      <c r="DB16" s="592">
        <v>25.3125</v>
      </c>
      <c r="DC16" s="592">
        <v>37.96875</v>
      </c>
      <c r="DD16" s="592">
        <v>56.953125</v>
      </c>
      <c r="DE16" s="592">
        <v>106.787109375</v>
      </c>
      <c r="DF16" s="592">
        <v>160.1806640625</v>
      </c>
      <c r="DH16" s="95">
        <v>5</v>
      </c>
      <c r="DI16" s="37">
        <v>5</v>
      </c>
      <c r="DJ16" s="37">
        <v>11</v>
      </c>
      <c r="DK16" s="37">
        <v>20</v>
      </c>
      <c r="DL16" s="37">
        <v>25</v>
      </c>
      <c r="DM16" s="37">
        <v>30</v>
      </c>
      <c r="DO16" s="400">
        <v>15</v>
      </c>
      <c r="DP16" s="400">
        <v>24</v>
      </c>
      <c r="DQ16" s="400">
        <v>34</v>
      </c>
      <c r="DR16" s="400">
        <v>60</v>
      </c>
      <c r="DS16" s="400"/>
      <c r="DT16" s="400"/>
      <c r="DV16" s="434">
        <v>9</v>
      </c>
      <c r="DW16" s="434">
        <v>14</v>
      </c>
      <c r="DX16" s="434">
        <v>18</v>
      </c>
      <c r="DY16" s="434">
        <v>22</v>
      </c>
      <c r="DZ16" s="434">
        <v>26</v>
      </c>
      <c r="EA16" s="434">
        <v>30</v>
      </c>
      <c r="EC16" s="468">
        <v>3</v>
      </c>
      <c r="ED16" s="468">
        <v>15</v>
      </c>
      <c r="EE16" s="468">
        <v>20</v>
      </c>
      <c r="EF16" s="468">
        <v>30</v>
      </c>
      <c r="EG16" s="468">
        <v>45</v>
      </c>
      <c r="EH16" s="468">
        <v>75</v>
      </c>
      <c r="EJ16" s="37">
        <v>10</v>
      </c>
      <c r="EK16" s="37">
        <v>12</v>
      </c>
      <c r="EL16" s="37">
        <v>18</v>
      </c>
      <c r="EM16" s="37">
        <v>35</v>
      </c>
      <c r="EN16" s="37">
        <v>40</v>
      </c>
      <c r="EO16" s="37">
        <v>50</v>
      </c>
      <c r="EQ16" s="529">
        <v>50</v>
      </c>
      <c r="ER16" s="529">
        <v>75</v>
      </c>
      <c r="ES16" s="529">
        <v>75</v>
      </c>
      <c r="ET16" s="529">
        <v>100</v>
      </c>
      <c r="EU16" s="529">
        <v>120</v>
      </c>
      <c r="EV16" s="529">
        <v>150</v>
      </c>
      <c r="EX16" s="37"/>
      <c r="EY16" s="37"/>
      <c r="EZ16" s="37"/>
      <c r="FA16" s="37"/>
      <c r="FB16" s="37"/>
      <c r="FC16" s="37"/>
      <c r="FE16" s="542">
        <v>8</v>
      </c>
      <c r="FF16" s="542">
        <v>14</v>
      </c>
      <c r="FG16" s="542">
        <v>20</v>
      </c>
      <c r="FH16" s="542">
        <v>29</v>
      </c>
      <c r="FI16" s="542">
        <v>34.1875</v>
      </c>
      <c r="FJ16" s="542">
        <v>68</v>
      </c>
      <c r="FL16" s="585">
        <v>40</v>
      </c>
      <c r="FM16" s="585">
        <v>65</v>
      </c>
      <c r="FN16" s="585">
        <v>105</v>
      </c>
      <c r="FO16" s="585">
        <v>170</v>
      </c>
      <c r="FP16" s="585">
        <v>260</v>
      </c>
      <c r="FQ16" s="585">
        <v>340</v>
      </c>
    </row>
    <row r="17" spans="1:173" x14ac:dyDescent="0.3">
      <c r="A17" s="677"/>
      <c r="B17" s="3"/>
      <c r="C17" s="3"/>
      <c r="D17" s="3"/>
      <c r="E17" s="3">
        <v>-20</v>
      </c>
      <c r="G17" s="38">
        <f t="shared" si="4"/>
        <v>10</v>
      </c>
      <c r="H17" s="38">
        <f t="shared" si="0"/>
        <v>15</v>
      </c>
      <c r="I17" s="38">
        <f t="shared" si="1"/>
        <v>20.5</v>
      </c>
      <c r="J17" s="38">
        <f t="shared" si="2"/>
        <v>37.5</v>
      </c>
      <c r="K17" s="38">
        <f t="shared" si="3"/>
        <v>45</v>
      </c>
      <c r="L17" s="38">
        <f t="shared" si="5"/>
        <v>75</v>
      </c>
      <c r="N17" s="38">
        <v>15</v>
      </c>
      <c r="O17" s="38">
        <v>30</v>
      </c>
      <c r="P17" s="38">
        <v>45</v>
      </c>
      <c r="Q17" s="38">
        <v>100</v>
      </c>
      <c r="R17" s="38">
        <v>200</v>
      </c>
      <c r="S17" s="38">
        <v>300</v>
      </c>
      <c r="U17" s="169">
        <v>15</v>
      </c>
      <c r="V17" s="169">
        <v>20</v>
      </c>
      <c r="W17" s="169">
        <v>30</v>
      </c>
      <c r="X17" s="169">
        <v>40</v>
      </c>
      <c r="Y17" s="169">
        <v>50</v>
      </c>
      <c r="Z17" s="169">
        <v>75</v>
      </c>
      <c r="AB17" s="38">
        <v>10</v>
      </c>
      <c r="AC17" s="38">
        <v>12</v>
      </c>
      <c r="AD17" s="38">
        <v>14</v>
      </c>
      <c r="AE17" s="38">
        <v>18</v>
      </c>
      <c r="AF17" s="38">
        <v>24</v>
      </c>
      <c r="AG17" s="38">
        <v>30</v>
      </c>
      <c r="AI17" s="38">
        <v>10</v>
      </c>
      <c r="AJ17" s="38">
        <v>12</v>
      </c>
      <c r="AK17" s="38">
        <v>15</v>
      </c>
      <c r="AL17" s="38">
        <v>20</v>
      </c>
      <c r="AM17" s="38">
        <v>22</v>
      </c>
      <c r="AN17" s="38">
        <v>27</v>
      </c>
      <c r="AP17" s="38">
        <v>5</v>
      </c>
      <c r="AQ17" s="38">
        <v>10</v>
      </c>
      <c r="AR17" s="38">
        <v>20</v>
      </c>
      <c r="AS17" s="38">
        <v>40</v>
      </c>
      <c r="AT17" s="38">
        <v>60</v>
      </c>
      <c r="AU17" s="38">
        <v>100</v>
      </c>
      <c r="AW17" s="38"/>
      <c r="AX17" s="38"/>
      <c r="AY17" s="38"/>
      <c r="AZ17" s="38"/>
      <c r="BA17" s="38"/>
      <c r="BB17" s="38"/>
      <c r="BD17" s="38">
        <v>10</v>
      </c>
      <c r="BE17" s="38">
        <v>15</v>
      </c>
      <c r="BF17" s="38">
        <v>25</v>
      </c>
      <c r="BG17" s="38">
        <v>45</v>
      </c>
      <c r="BH17" s="38">
        <v>60</v>
      </c>
      <c r="BI17" s="38">
        <v>75</v>
      </c>
      <c r="BK17" s="38">
        <v>17</v>
      </c>
      <c r="BL17" s="38">
        <v>19</v>
      </c>
      <c r="BM17" s="38">
        <v>21</v>
      </c>
      <c r="BN17" s="38">
        <v>29</v>
      </c>
      <c r="BO17" s="38">
        <v>39</v>
      </c>
      <c r="BP17" s="38">
        <v>45</v>
      </c>
      <c r="BR17" s="212">
        <v>9.375</v>
      </c>
      <c r="BS17" s="212">
        <v>18.75</v>
      </c>
      <c r="BT17" s="212">
        <v>37.5</v>
      </c>
      <c r="BU17" s="212">
        <v>75</v>
      </c>
      <c r="BV17" s="212">
        <v>150</v>
      </c>
      <c r="BW17" s="212">
        <v>300</v>
      </c>
      <c r="BY17" s="259">
        <v>7</v>
      </c>
      <c r="BZ17" s="259">
        <v>10</v>
      </c>
      <c r="CA17" s="259">
        <v>15</v>
      </c>
      <c r="CB17" s="259">
        <v>25</v>
      </c>
      <c r="CC17" s="259">
        <v>45</v>
      </c>
      <c r="CD17" s="259">
        <v>75</v>
      </c>
      <c r="CF17" s="313">
        <v>5.7475000000000005</v>
      </c>
      <c r="CG17" s="313">
        <v>10.058125000000002</v>
      </c>
      <c r="CH17" s="313">
        <v>14.368750000000002</v>
      </c>
      <c r="CI17" s="313">
        <v>21.553125000000001</v>
      </c>
      <c r="CJ17" s="313">
        <v>35.921875000000007</v>
      </c>
      <c r="CK17" s="313">
        <v>50.290625000000006</v>
      </c>
      <c r="CM17" s="38">
        <v>16</v>
      </c>
      <c r="CN17" s="38">
        <v>20</v>
      </c>
      <c r="CO17" s="38">
        <v>32</v>
      </c>
      <c r="CP17" s="38">
        <v>45</v>
      </c>
      <c r="CQ17" s="38">
        <v>103</v>
      </c>
      <c r="CR17" s="38">
        <v>160</v>
      </c>
      <c r="CT17" s="38"/>
      <c r="CU17" s="38"/>
      <c r="CV17" s="38"/>
      <c r="CW17" s="38"/>
      <c r="CX17" s="38"/>
      <c r="CY17" s="38"/>
      <c r="DA17" s="593">
        <v>13.5</v>
      </c>
      <c r="DB17" s="593">
        <v>25.3125</v>
      </c>
      <c r="DC17" s="593">
        <v>37.96875</v>
      </c>
      <c r="DD17" s="593">
        <v>56.953125</v>
      </c>
      <c r="DE17" s="593">
        <v>106.787109375</v>
      </c>
      <c r="DF17" s="593">
        <v>160.1806640625</v>
      </c>
      <c r="DH17" s="38">
        <v>5</v>
      </c>
      <c r="DI17" s="38">
        <v>5</v>
      </c>
      <c r="DJ17" s="38">
        <v>11</v>
      </c>
      <c r="DK17" s="38">
        <v>20</v>
      </c>
      <c r="DL17" s="38">
        <v>25</v>
      </c>
      <c r="DM17" s="38">
        <v>30</v>
      </c>
      <c r="DO17" s="401">
        <v>15</v>
      </c>
      <c r="DP17" s="401">
        <v>24</v>
      </c>
      <c r="DQ17" s="401">
        <v>34</v>
      </c>
      <c r="DR17" s="401">
        <v>60</v>
      </c>
      <c r="DS17" s="401"/>
      <c r="DT17" s="401"/>
      <c r="DV17" s="435">
        <v>9</v>
      </c>
      <c r="DW17" s="435">
        <v>14</v>
      </c>
      <c r="DX17" s="435">
        <v>18</v>
      </c>
      <c r="DY17" s="435">
        <v>22</v>
      </c>
      <c r="DZ17" s="435">
        <v>26</v>
      </c>
      <c r="EA17" s="435">
        <v>30</v>
      </c>
      <c r="EC17" s="469">
        <v>3</v>
      </c>
      <c r="ED17" s="469">
        <v>15</v>
      </c>
      <c r="EE17" s="469">
        <v>20</v>
      </c>
      <c r="EF17" s="469">
        <v>30</v>
      </c>
      <c r="EG17" s="469">
        <v>45</v>
      </c>
      <c r="EH17" s="469">
        <v>75</v>
      </c>
      <c r="EJ17" s="38">
        <v>10</v>
      </c>
      <c r="EK17" s="38">
        <v>12</v>
      </c>
      <c r="EL17" s="38">
        <v>18</v>
      </c>
      <c r="EM17" s="38">
        <v>35</v>
      </c>
      <c r="EN17" s="38">
        <v>40</v>
      </c>
      <c r="EO17" s="38">
        <v>50</v>
      </c>
      <c r="EQ17" s="530">
        <v>50</v>
      </c>
      <c r="ER17" s="530">
        <v>75</v>
      </c>
      <c r="ES17" s="530">
        <v>75</v>
      </c>
      <c r="ET17" s="530">
        <v>100</v>
      </c>
      <c r="EU17" s="530">
        <v>120</v>
      </c>
      <c r="EV17" s="530">
        <v>150</v>
      </c>
      <c r="EX17" s="38"/>
      <c r="EY17" s="38"/>
      <c r="EZ17" s="38"/>
      <c r="FA17" s="38"/>
      <c r="FB17" s="38"/>
      <c r="FC17" s="38"/>
      <c r="FE17" s="543">
        <v>8</v>
      </c>
      <c r="FF17" s="543">
        <v>14</v>
      </c>
      <c r="FG17" s="543">
        <v>20</v>
      </c>
      <c r="FH17" s="543">
        <v>29</v>
      </c>
      <c r="FI17" s="543">
        <v>35.90625</v>
      </c>
      <c r="FJ17" s="543">
        <v>72</v>
      </c>
      <c r="FL17" s="586">
        <v>40</v>
      </c>
      <c r="FM17" s="586">
        <v>65</v>
      </c>
      <c r="FN17" s="586">
        <v>105</v>
      </c>
      <c r="FO17" s="586">
        <v>170</v>
      </c>
      <c r="FP17" s="586">
        <v>260</v>
      </c>
      <c r="FQ17" s="586">
        <v>340</v>
      </c>
    </row>
    <row r="18" spans="1:173" x14ac:dyDescent="0.3">
      <c r="A18" s="36"/>
      <c r="B18" s="36"/>
      <c r="C18" s="36"/>
      <c r="D18" s="36"/>
      <c r="E18" s="36"/>
      <c r="N18" s="36"/>
      <c r="O18" s="36"/>
      <c r="P18" s="36"/>
      <c r="Q18" s="36"/>
      <c r="R18" s="36"/>
      <c r="S18" s="36"/>
      <c r="U18" s="163"/>
      <c r="V18" s="163"/>
      <c r="W18" s="163"/>
      <c r="X18" s="163"/>
      <c r="Y18" s="163"/>
      <c r="Z18" s="163"/>
      <c r="AB18" s="36"/>
      <c r="AC18" s="36"/>
      <c r="AD18" s="36"/>
      <c r="AE18" s="36"/>
      <c r="AF18" s="36"/>
      <c r="AG18" s="36"/>
      <c r="AI18" s="36"/>
      <c r="AJ18" s="36"/>
      <c r="AK18" s="36"/>
      <c r="AL18" s="36"/>
      <c r="AM18" s="36"/>
      <c r="AN18" s="36"/>
      <c r="AP18" s="36"/>
      <c r="AQ18" s="36"/>
      <c r="AR18" s="36"/>
      <c r="AS18" s="36"/>
      <c r="AT18" s="36"/>
      <c r="AU18" s="36"/>
      <c r="AW18" s="36"/>
      <c r="AX18" s="36"/>
      <c r="AY18" s="36"/>
      <c r="AZ18" s="36"/>
      <c r="BA18" s="36"/>
      <c r="BB18" s="36"/>
      <c r="BD18" s="36"/>
      <c r="BE18" s="36"/>
      <c r="BF18" s="36"/>
      <c r="BG18" s="36"/>
      <c r="BH18" s="36"/>
      <c r="BI18" s="36"/>
      <c r="BK18" s="36"/>
      <c r="BL18" s="36"/>
      <c r="BM18" s="36"/>
      <c r="BN18" s="36"/>
      <c r="BO18" s="36"/>
      <c r="BP18" s="36"/>
      <c r="BR18" s="206"/>
      <c r="BS18" s="206"/>
      <c r="BT18" s="206"/>
      <c r="BU18" s="206"/>
      <c r="BV18" s="206"/>
      <c r="BW18" s="206"/>
      <c r="BY18" s="256"/>
      <c r="BZ18" s="256"/>
      <c r="CA18" s="256"/>
      <c r="CB18" s="256"/>
      <c r="CC18" s="256"/>
      <c r="CD18" s="256"/>
      <c r="CF18" s="309"/>
      <c r="CG18" s="309"/>
      <c r="CH18" s="309"/>
      <c r="CI18" s="309"/>
      <c r="CJ18" s="309"/>
      <c r="CK18" s="309"/>
      <c r="CM18" s="36"/>
      <c r="CN18" s="36"/>
      <c r="CO18" s="36"/>
      <c r="CP18" s="36"/>
      <c r="CQ18" s="36"/>
      <c r="CR18" s="36"/>
      <c r="CT18" s="36"/>
      <c r="CU18" s="36"/>
      <c r="CV18" s="36"/>
      <c r="CW18" s="36"/>
      <c r="CX18" s="36"/>
      <c r="CY18" s="36"/>
      <c r="DA18" s="108"/>
      <c r="DB18" s="108"/>
      <c r="DC18" s="108"/>
      <c r="DD18" s="108"/>
      <c r="DE18" s="108"/>
      <c r="DF18" s="108"/>
      <c r="DH18" s="36"/>
      <c r="DI18" s="36"/>
      <c r="DJ18" s="36"/>
      <c r="DK18" s="36"/>
      <c r="DL18" s="36"/>
      <c r="DM18" s="36"/>
      <c r="DO18" s="396"/>
      <c r="DP18" s="396"/>
      <c r="DQ18" s="396"/>
      <c r="DR18" s="396"/>
      <c r="DS18" s="396"/>
      <c r="DT18" s="396"/>
      <c r="DV18" s="431"/>
      <c r="DW18" s="431"/>
      <c r="DX18" s="431"/>
      <c r="DY18" s="431"/>
      <c r="DZ18" s="431"/>
      <c r="EA18" s="431"/>
      <c r="EC18" s="466"/>
      <c r="ED18" s="466"/>
      <c r="EE18" s="466"/>
      <c r="EF18" s="466"/>
      <c r="EG18" s="466"/>
      <c r="EH18" s="466"/>
      <c r="EJ18" s="36"/>
      <c r="EK18" s="36"/>
      <c r="EL18" s="36"/>
      <c r="EM18" s="36"/>
      <c r="EN18" s="36"/>
      <c r="EO18" s="36"/>
      <c r="EQ18" s="527"/>
      <c r="ER18" s="527"/>
      <c r="ES18" s="527"/>
      <c r="ET18" s="527"/>
      <c r="EU18" s="527"/>
      <c r="EV18" s="527"/>
      <c r="EX18" s="36"/>
      <c r="EY18" s="36"/>
      <c r="EZ18" s="36"/>
      <c r="FA18" s="36"/>
      <c r="FB18" s="36"/>
      <c r="FC18" s="36"/>
      <c r="FE18" s="537"/>
      <c r="FF18" s="537"/>
      <c r="FG18" s="537"/>
      <c r="FH18" s="537"/>
      <c r="FI18" s="537"/>
      <c r="FJ18" s="537"/>
      <c r="FL18" s="581"/>
      <c r="FM18" s="581"/>
      <c r="FN18" s="581"/>
      <c r="FO18" s="581"/>
      <c r="FP18" s="581"/>
      <c r="FQ18" s="581"/>
    </row>
    <row r="19" spans="1:173" x14ac:dyDescent="0.3">
      <c r="A19" s="675" t="s">
        <v>11</v>
      </c>
      <c r="B19" s="675"/>
      <c r="C19" s="675"/>
      <c r="D19" s="675"/>
      <c r="E19" s="675"/>
      <c r="G19" s="666" t="s">
        <v>28</v>
      </c>
      <c r="H19" s="666"/>
      <c r="I19" s="666"/>
      <c r="J19" s="666"/>
      <c r="K19" s="666"/>
      <c r="L19" s="666"/>
      <c r="N19" s="666" t="s">
        <v>28</v>
      </c>
      <c r="O19" s="666"/>
      <c r="P19" s="666"/>
      <c r="Q19" s="666"/>
      <c r="R19" s="666"/>
      <c r="S19" s="666"/>
      <c r="U19" s="666" t="s">
        <v>28</v>
      </c>
      <c r="V19" s="666"/>
      <c r="W19" s="666"/>
      <c r="X19" s="666"/>
      <c r="Y19" s="666"/>
      <c r="Z19" s="666"/>
      <c r="AB19" s="666" t="s">
        <v>28</v>
      </c>
      <c r="AC19" s="666"/>
      <c r="AD19" s="666"/>
      <c r="AE19" s="666"/>
      <c r="AF19" s="666"/>
      <c r="AG19" s="666"/>
      <c r="AI19" s="666" t="s">
        <v>28</v>
      </c>
      <c r="AJ19" s="666"/>
      <c r="AK19" s="666"/>
      <c r="AL19" s="666"/>
      <c r="AM19" s="666"/>
      <c r="AN19" s="666"/>
      <c r="AP19" s="666" t="s">
        <v>28</v>
      </c>
      <c r="AQ19" s="666"/>
      <c r="AR19" s="666"/>
      <c r="AS19" s="666"/>
      <c r="AT19" s="666"/>
      <c r="AU19" s="666"/>
      <c r="AW19" s="666"/>
      <c r="AX19" s="666"/>
      <c r="AY19" s="666"/>
      <c r="AZ19" s="666"/>
      <c r="BA19" s="666"/>
      <c r="BB19" s="666"/>
      <c r="BD19" s="666" t="s">
        <v>28</v>
      </c>
      <c r="BE19" s="666"/>
      <c r="BF19" s="666"/>
      <c r="BG19" s="666"/>
      <c r="BH19" s="666"/>
      <c r="BI19" s="666"/>
      <c r="BK19" s="666" t="s">
        <v>28</v>
      </c>
      <c r="BL19" s="666"/>
      <c r="BM19" s="666"/>
      <c r="BN19" s="666"/>
      <c r="BO19" s="666"/>
      <c r="BP19" s="666"/>
      <c r="BR19" s="666" t="s">
        <v>28</v>
      </c>
      <c r="BS19" s="666"/>
      <c r="BT19" s="666"/>
      <c r="BU19" s="666"/>
      <c r="BV19" s="666"/>
      <c r="BW19" s="666"/>
      <c r="BY19" s="666" t="s">
        <v>28</v>
      </c>
      <c r="BZ19" s="666"/>
      <c r="CA19" s="666"/>
      <c r="CB19" s="666"/>
      <c r="CC19" s="666"/>
      <c r="CD19" s="666"/>
      <c r="CF19" s="666" t="s">
        <v>28</v>
      </c>
      <c r="CG19" s="666"/>
      <c r="CH19" s="666"/>
      <c r="CI19" s="666"/>
      <c r="CJ19" s="666"/>
      <c r="CK19" s="666"/>
      <c r="CM19" s="666" t="s">
        <v>28</v>
      </c>
      <c r="CN19" s="666"/>
      <c r="CO19" s="666"/>
      <c r="CP19" s="666"/>
      <c r="CQ19" s="666"/>
      <c r="CR19" s="666"/>
      <c r="CT19" s="666"/>
      <c r="CU19" s="666"/>
      <c r="CV19" s="666"/>
      <c r="CW19" s="666"/>
      <c r="CX19" s="666"/>
      <c r="CY19" s="666"/>
      <c r="DA19" s="666" t="s">
        <v>28</v>
      </c>
      <c r="DB19" s="666"/>
      <c r="DC19" s="666"/>
      <c r="DD19" s="666"/>
      <c r="DE19" s="666"/>
      <c r="DF19" s="666"/>
      <c r="DH19" s="666" t="s">
        <v>28</v>
      </c>
      <c r="DI19" s="666"/>
      <c r="DJ19" s="666"/>
      <c r="DK19" s="666"/>
      <c r="DL19" s="666"/>
      <c r="DM19" s="666"/>
      <c r="DO19" s="666" t="s">
        <v>28</v>
      </c>
      <c r="DP19" s="666"/>
      <c r="DQ19" s="666"/>
      <c r="DR19" s="666"/>
      <c r="DS19" s="666"/>
      <c r="DT19" s="666"/>
      <c r="DV19" s="666" t="s">
        <v>28</v>
      </c>
      <c r="DW19" s="666"/>
      <c r="DX19" s="666"/>
      <c r="DY19" s="666"/>
      <c r="DZ19" s="666"/>
      <c r="EA19" s="666"/>
      <c r="EC19" s="666" t="s">
        <v>28</v>
      </c>
      <c r="ED19" s="666"/>
      <c r="EE19" s="666"/>
      <c r="EF19" s="666"/>
      <c r="EG19" s="666"/>
      <c r="EH19" s="666"/>
      <c r="EJ19" s="666" t="s">
        <v>106</v>
      </c>
      <c r="EK19" s="666"/>
      <c r="EL19" s="666"/>
      <c r="EM19" s="666"/>
      <c r="EN19" s="666"/>
      <c r="EO19" s="666"/>
      <c r="EQ19" s="666" t="s">
        <v>28</v>
      </c>
      <c r="ER19" s="666"/>
      <c r="ES19" s="666"/>
      <c r="ET19" s="666"/>
      <c r="EU19" s="666"/>
      <c r="EV19" s="666"/>
      <c r="EX19" s="666" t="s">
        <v>28</v>
      </c>
      <c r="EY19" s="666"/>
      <c r="EZ19" s="666"/>
      <c r="FA19" s="666"/>
      <c r="FB19" s="666"/>
      <c r="FC19" s="666"/>
      <c r="FE19" s="666" t="s">
        <v>28</v>
      </c>
      <c r="FF19" s="666"/>
      <c r="FG19" s="666"/>
      <c r="FH19" s="666"/>
      <c r="FI19" s="666"/>
      <c r="FJ19" s="666"/>
      <c r="FL19" s="666" t="s">
        <v>28</v>
      </c>
      <c r="FM19" s="666"/>
      <c r="FN19" s="666"/>
      <c r="FO19" s="666"/>
      <c r="FP19" s="666"/>
      <c r="FQ19" s="666"/>
    </row>
    <row r="20" spans="1:173" x14ac:dyDescent="0.3">
      <c r="A20" s="15"/>
      <c r="B20" s="16" t="s">
        <v>27</v>
      </c>
      <c r="C20" s="16" t="s">
        <v>3</v>
      </c>
      <c r="D20" s="16" t="s">
        <v>4</v>
      </c>
      <c r="E20" s="16" t="s">
        <v>5</v>
      </c>
      <c r="G20" s="16" t="s">
        <v>26</v>
      </c>
      <c r="H20" s="16" t="s">
        <v>12</v>
      </c>
      <c r="I20" s="16" t="s">
        <v>13</v>
      </c>
      <c r="J20" s="16" t="s">
        <v>14</v>
      </c>
      <c r="K20" s="16" t="s">
        <v>15</v>
      </c>
      <c r="L20" s="16" t="s">
        <v>16</v>
      </c>
      <c r="N20" s="16" t="s">
        <v>26</v>
      </c>
      <c r="O20" s="16" t="s">
        <v>12</v>
      </c>
      <c r="P20" s="16" t="s">
        <v>13</v>
      </c>
      <c r="Q20" s="16" t="s">
        <v>14</v>
      </c>
      <c r="R20" s="16" t="s">
        <v>15</v>
      </c>
      <c r="S20" s="16" t="s">
        <v>16</v>
      </c>
      <c r="U20" s="167" t="s">
        <v>26</v>
      </c>
      <c r="V20" s="167" t="s">
        <v>12</v>
      </c>
      <c r="W20" s="167" t="s">
        <v>13</v>
      </c>
      <c r="X20" s="167" t="s">
        <v>14</v>
      </c>
      <c r="Y20" s="167" t="s">
        <v>15</v>
      </c>
      <c r="Z20" s="167" t="s">
        <v>16</v>
      </c>
      <c r="AB20" s="16" t="s">
        <v>26</v>
      </c>
      <c r="AC20" s="16" t="s">
        <v>12</v>
      </c>
      <c r="AD20" s="16" t="s">
        <v>13</v>
      </c>
      <c r="AE20" s="16" t="s">
        <v>14</v>
      </c>
      <c r="AF20" s="16" t="s">
        <v>15</v>
      </c>
      <c r="AG20" s="16" t="s">
        <v>16</v>
      </c>
      <c r="AI20" s="16" t="s">
        <v>26</v>
      </c>
      <c r="AJ20" s="16" t="s">
        <v>12</v>
      </c>
      <c r="AK20" s="16" t="s">
        <v>13</v>
      </c>
      <c r="AL20" s="16" t="s">
        <v>14</v>
      </c>
      <c r="AM20" s="16" t="s">
        <v>15</v>
      </c>
      <c r="AN20" s="16" t="s">
        <v>16</v>
      </c>
      <c r="AP20" s="16" t="s">
        <v>26</v>
      </c>
      <c r="AQ20" s="16" t="s">
        <v>12</v>
      </c>
      <c r="AR20" s="16" t="s">
        <v>13</v>
      </c>
      <c r="AS20" s="16" t="s">
        <v>14</v>
      </c>
      <c r="AT20" s="16" t="s">
        <v>15</v>
      </c>
      <c r="AU20" s="16" t="s">
        <v>16</v>
      </c>
      <c r="AW20" s="16"/>
      <c r="AX20" s="16"/>
      <c r="AY20" s="16"/>
      <c r="AZ20" s="16"/>
      <c r="BA20" s="16"/>
      <c r="BB20" s="16"/>
      <c r="BD20" s="16" t="s">
        <v>26</v>
      </c>
      <c r="BE20" s="16" t="s">
        <v>12</v>
      </c>
      <c r="BF20" s="16" t="s">
        <v>13</v>
      </c>
      <c r="BG20" s="16" t="s">
        <v>14</v>
      </c>
      <c r="BH20" s="16" t="s">
        <v>15</v>
      </c>
      <c r="BI20" s="16" t="s">
        <v>16</v>
      </c>
      <c r="BK20" s="16" t="s">
        <v>26</v>
      </c>
      <c r="BL20" s="16" t="s">
        <v>12</v>
      </c>
      <c r="BM20" s="16" t="s">
        <v>13</v>
      </c>
      <c r="BN20" s="16" t="s">
        <v>14</v>
      </c>
      <c r="BO20" s="16" t="s">
        <v>15</v>
      </c>
      <c r="BP20" s="16" t="s">
        <v>16</v>
      </c>
      <c r="BR20" s="210" t="s">
        <v>26</v>
      </c>
      <c r="BS20" s="210" t="s">
        <v>12</v>
      </c>
      <c r="BT20" s="210" t="s">
        <v>13</v>
      </c>
      <c r="BU20" s="210" t="s">
        <v>14</v>
      </c>
      <c r="BV20" s="210" t="s">
        <v>15</v>
      </c>
      <c r="BW20" s="210" t="s">
        <v>16</v>
      </c>
      <c r="BY20" s="257" t="s">
        <v>26</v>
      </c>
      <c r="BZ20" s="257" t="s">
        <v>12</v>
      </c>
      <c r="CA20" s="257" t="s">
        <v>13</v>
      </c>
      <c r="CB20" s="257" t="s">
        <v>14</v>
      </c>
      <c r="CC20" s="257" t="s">
        <v>15</v>
      </c>
      <c r="CD20" s="257" t="s">
        <v>16</v>
      </c>
      <c r="CF20" s="310" t="s">
        <v>26</v>
      </c>
      <c r="CG20" s="310" t="s">
        <v>12</v>
      </c>
      <c r="CH20" s="310" t="s">
        <v>13</v>
      </c>
      <c r="CI20" s="310" t="s">
        <v>14</v>
      </c>
      <c r="CJ20" s="310" t="s">
        <v>15</v>
      </c>
      <c r="CK20" s="310" t="s">
        <v>16</v>
      </c>
      <c r="CM20" s="16" t="s">
        <v>26</v>
      </c>
      <c r="CN20" s="16" t="s">
        <v>12</v>
      </c>
      <c r="CO20" s="16" t="s">
        <v>13</v>
      </c>
      <c r="CP20" s="16" t="s">
        <v>14</v>
      </c>
      <c r="CQ20" s="16" t="s">
        <v>15</v>
      </c>
      <c r="CR20" s="16" t="s">
        <v>16</v>
      </c>
      <c r="CT20" s="16"/>
      <c r="CU20" s="16"/>
      <c r="CV20" s="16"/>
      <c r="CW20" s="16"/>
      <c r="CX20" s="16"/>
      <c r="CY20" s="16"/>
      <c r="DA20" s="355" t="s">
        <v>26</v>
      </c>
      <c r="DB20" s="355" t="s">
        <v>12</v>
      </c>
      <c r="DC20" s="355" t="s">
        <v>13</v>
      </c>
      <c r="DD20" s="355" t="s">
        <v>14</v>
      </c>
      <c r="DE20" s="355" t="s">
        <v>15</v>
      </c>
      <c r="DF20" s="355" t="s">
        <v>16</v>
      </c>
      <c r="DH20" s="16" t="s">
        <v>26</v>
      </c>
      <c r="DI20" s="16" t="s">
        <v>12</v>
      </c>
      <c r="DJ20" s="16" t="s">
        <v>13</v>
      </c>
      <c r="DK20" s="16" t="s">
        <v>14</v>
      </c>
      <c r="DL20" s="16" t="s">
        <v>15</v>
      </c>
      <c r="DM20" s="16" t="s">
        <v>16</v>
      </c>
      <c r="DO20" s="397" t="s">
        <v>26</v>
      </c>
      <c r="DP20" s="397" t="s">
        <v>12</v>
      </c>
      <c r="DQ20" s="397" t="s">
        <v>13</v>
      </c>
      <c r="DR20" s="397" t="s">
        <v>14</v>
      </c>
      <c r="DS20" s="397" t="s">
        <v>15</v>
      </c>
      <c r="DT20" s="397" t="s">
        <v>16</v>
      </c>
      <c r="DV20" s="436" t="s">
        <v>26</v>
      </c>
      <c r="DW20" s="436" t="s">
        <v>12</v>
      </c>
      <c r="DX20" s="436" t="s">
        <v>13</v>
      </c>
      <c r="DY20" s="436" t="s">
        <v>14</v>
      </c>
      <c r="DZ20" s="436" t="s">
        <v>15</v>
      </c>
      <c r="EA20" s="436" t="s">
        <v>16</v>
      </c>
      <c r="EC20" s="467" t="s">
        <v>26</v>
      </c>
      <c r="ED20" s="467" t="s">
        <v>12</v>
      </c>
      <c r="EE20" s="467" t="s">
        <v>13</v>
      </c>
      <c r="EF20" s="467" t="s">
        <v>14</v>
      </c>
      <c r="EG20" s="467" t="s">
        <v>15</v>
      </c>
      <c r="EH20" s="467" t="s">
        <v>16</v>
      </c>
      <c r="EJ20" s="16" t="s">
        <v>107</v>
      </c>
      <c r="EK20" s="16" t="s">
        <v>108</v>
      </c>
      <c r="EL20" s="16" t="s">
        <v>109</v>
      </c>
      <c r="EM20" s="16" t="s">
        <v>110</v>
      </c>
      <c r="EN20" s="16" t="s">
        <v>111</v>
      </c>
      <c r="EO20" s="16" t="s">
        <v>112</v>
      </c>
      <c r="EQ20" s="528" t="s">
        <v>26</v>
      </c>
      <c r="ER20" s="528" t="s">
        <v>12</v>
      </c>
      <c r="ES20" s="528" t="s">
        <v>13</v>
      </c>
      <c r="ET20" s="528" t="s">
        <v>14</v>
      </c>
      <c r="EU20" s="528" t="s">
        <v>15</v>
      </c>
      <c r="EV20" s="528" t="s">
        <v>16</v>
      </c>
      <c r="EX20" s="16" t="s">
        <v>26</v>
      </c>
      <c r="EY20" s="16" t="s">
        <v>12</v>
      </c>
      <c r="EZ20" s="16" t="s">
        <v>13</v>
      </c>
      <c r="FA20" s="16" t="s">
        <v>14</v>
      </c>
      <c r="FB20" s="16" t="s">
        <v>15</v>
      </c>
      <c r="FC20" s="16" t="s">
        <v>16</v>
      </c>
      <c r="FE20" s="541" t="s">
        <v>26</v>
      </c>
      <c r="FF20" s="541" t="s">
        <v>12</v>
      </c>
      <c r="FG20" s="541" t="s">
        <v>13</v>
      </c>
      <c r="FH20" s="541" t="s">
        <v>14</v>
      </c>
      <c r="FI20" s="541" t="s">
        <v>15</v>
      </c>
      <c r="FJ20" s="541" t="s">
        <v>16</v>
      </c>
      <c r="FL20" s="584" t="s">
        <v>26</v>
      </c>
      <c r="FM20" s="584" t="s">
        <v>12</v>
      </c>
      <c r="FN20" s="584" t="s">
        <v>13</v>
      </c>
      <c r="FO20" s="584" t="s">
        <v>14</v>
      </c>
      <c r="FP20" s="584" t="s">
        <v>15</v>
      </c>
      <c r="FQ20" s="584" t="s">
        <v>16</v>
      </c>
    </row>
    <row r="21" spans="1:173" ht="15" customHeight="1" x14ac:dyDescent="0.3">
      <c r="A21" s="672" t="s">
        <v>31</v>
      </c>
      <c r="B21" s="2">
        <v>20</v>
      </c>
      <c r="C21" s="2">
        <v>-20</v>
      </c>
      <c r="D21" s="2"/>
      <c r="E21" s="2"/>
      <c r="F21" s="36"/>
      <c r="G21" s="37">
        <f t="shared" ref="G21:G26" si="6">MEDIAN(N21,U21,AB21,AI21,AP21,AW21,BD21,BK21,BR21,BY21,CF21,CM21,CT21,DA21,DH21,DO21,DV21,EC21,EJ21,EQ21,EX21,FE21,FL21)</f>
        <v>5</v>
      </c>
      <c r="H21" s="37">
        <f t="shared" ref="H21:H26" si="7">MEDIAN(O21,V21,AC21,AJ21,AQ21,AX21,BE21,BL21,BS21,BZ21,CG21,CN21,CU21,DB21,DI21,DP21,DW21,ED21,EK21,ER21,EY21,FF21,FM21)</f>
        <v>7.5</v>
      </c>
      <c r="I21" s="37">
        <f t="shared" ref="I21:I26" si="8">MEDIAN(P21,W21,AD21,AK21,AR21,AY21,BF21,BM21,BT21,CA21,CH21,CO21,CV21,DC21,DJ21,DQ21,DX21,EE21,EL21,ES21,EZ21,FG21,FN21)</f>
        <v>12</v>
      </c>
      <c r="J21" s="37">
        <f t="shared" ref="J21:J26" si="9">MEDIAN(Q21,X21,AE21,AL21,AS21,AZ21,BG21,BN21,BU21,CB21,CI21,CP21,CW21,DD21,DK21,DR21,DY21,EF21,EM21,ET21,FA21,FH21,FO21)</f>
        <v>20</v>
      </c>
      <c r="K21" s="37">
        <f t="shared" ref="K21:K26" si="10">MEDIAN(R21,Y21,AF21,AM21,AT21,BA21,BH21,BO21,BV21,CC21,CJ21,CQ21,CX21,DE21,DL21,DS21,DZ21,EG21,EN21,EU21,FB21,FI21,FP21)</f>
        <v>25</v>
      </c>
      <c r="L21" s="37">
        <f>MEDIAN(S21,Z21,AG21,AN21,AU21,BB21,BI21,BP21,BW21,CD21,CK21,CR21,CY21,DF21,DM21,DT21,EA21,EH21,EO21,EV21,FC21,FJ21,FQ21)</f>
        <v>45</v>
      </c>
      <c r="M21" s="36"/>
      <c r="N21" s="37">
        <v>12.5</v>
      </c>
      <c r="O21" s="37">
        <v>17.5</v>
      </c>
      <c r="P21" s="37">
        <v>37.5</v>
      </c>
      <c r="Q21" s="37">
        <v>50</v>
      </c>
      <c r="R21" s="37">
        <v>75</v>
      </c>
      <c r="S21" s="37">
        <v>100</v>
      </c>
      <c r="T21" s="36"/>
      <c r="U21" s="168">
        <v>2.5</v>
      </c>
      <c r="V21" s="168">
        <v>5</v>
      </c>
      <c r="W21" s="168">
        <v>7.5</v>
      </c>
      <c r="X21" s="168">
        <v>10</v>
      </c>
      <c r="Y21" s="168">
        <v>20</v>
      </c>
      <c r="Z21" s="168">
        <v>70</v>
      </c>
      <c r="AA21" s="36"/>
      <c r="AB21" s="37">
        <v>6</v>
      </c>
      <c r="AC21" s="37">
        <v>8</v>
      </c>
      <c r="AD21" s="37">
        <v>12</v>
      </c>
      <c r="AE21" s="37">
        <v>16</v>
      </c>
      <c r="AF21" s="37">
        <v>18</v>
      </c>
      <c r="AG21" s="37">
        <v>20</v>
      </c>
      <c r="AH21" s="36"/>
      <c r="AI21" s="37">
        <v>5</v>
      </c>
      <c r="AJ21" s="37">
        <v>5</v>
      </c>
      <c r="AK21" s="37">
        <v>7</v>
      </c>
      <c r="AL21" s="37">
        <v>10</v>
      </c>
      <c r="AM21" s="37">
        <v>15</v>
      </c>
      <c r="AN21" s="37">
        <v>15</v>
      </c>
      <c r="AO21" s="36"/>
      <c r="AP21" s="37">
        <v>3</v>
      </c>
      <c r="AQ21" s="37">
        <v>5</v>
      </c>
      <c r="AR21" s="37">
        <v>10</v>
      </c>
      <c r="AS21" s="37">
        <v>20</v>
      </c>
      <c r="AT21" s="37">
        <v>30</v>
      </c>
      <c r="AU21" s="37">
        <v>45</v>
      </c>
      <c r="AV21" s="36"/>
      <c r="AW21" s="37"/>
      <c r="AX21" s="37"/>
      <c r="AY21" s="37"/>
      <c r="AZ21" s="37"/>
      <c r="BA21" s="37"/>
      <c r="BB21" s="37"/>
      <c r="BC21" s="36"/>
      <c r="BD21" s="37">
        <v>3</v>
      </c>
      <c r="BE21" s="37">
        <v>7</v>
      </c>
      <c r="BF21" s="37">
        <v>15</v>
      </c>
      <c r="BG21" s="37">
        <v>20</v>
      </c>
      <c r="BH21" s="37">
        <v>25</v>
      </c>
      <c r="BI21" s="37">
        <v>30</v>
      </c>
      <c r="BJ21" s="36"/>
      <c r="BK21" s="37">
        <v>4</v>
      </c>
      <c r="BL21" s="37">
        <v>6</v>
      </c>
      <c r="BM21" s="37">
        <v>8</v>
      </c>
      <c r="BN21" s="37">
        <v>12</v>
      </c>
      <c r="BO21" s="37">
        <v>21</v>
      </c>
      <c r="BP21" s="37">
        <v>25</v>
      </c>
      <c r="BQ21" s="36"/>
      <c r="BR21" s="211">
        <v>6.25</v>
      </c>
      <c r="BS21" s="211">
        <v>12.5</v>
      </c>
      <c r="BT21" s="211">
        <v>25</v>
      </c>
      <c r="BU21" s="211">
        <v>50</v>
      </c>
      <c r="BV21" s="211">
        <v>100</v>
      </c>
      <c r="BW21" s="211">
        <v>200</v>
      </c>
      <c r="BX21" s="36"/>
      <c r="BY21" s="258">
        <v>5</v>
      </c>
      <c r="BZ21" s="258">
        <v>8</v>
      </c>
      <c r="CA21" s="258">
        <v>12</v>
      </c>
      <c r="CB21" s="258">
        <v>20</v>
      </c>
      <c r="CC21" s="258">
        <v>35</v>
      </c>
      <c r="CD21" s="258">
        <v>65</v>
      </c>
      <c r="CE21" s="36"/>
      <c r="CF21" s="312">
        <v>2.63671875</v>
      </c>
      <c r="CG21" s="312">
        <v>3.515625</v>
      </c>
      <c r="CH21" s="312">
        <v>5.15625</v>
      </c>
      <c r="CI21" s="312">
        <v>7.7343750000000009</v>
      </c>
      <c r="CJ21" s="312">
        <v>10.3125</v>
      </c>
      <c r="CK21" s="312">
        <v>18.046875</v>
      </c>
      <c r="CL21" s="36"/>
      <c r="CM21" s="37">
        <v>5</v>
      </c>
      <c r="CN21" s="37">
        <v>7</v>
      </c>
      <c r="CO21" s="37">
        <v>12</v>
      </c>
      <c r="CP21" s="37">
        <v>15</v>
      </c>
      <c r="CQ21" s="37">
        <v>33</v>
      </c>
      <c r="CR21" s="37">
        <v>60</v>
      </c>
      <c r="CS21" s="36"/>
      <c r="CT21" s="37"/>
      <c r="CU21" s="37"/>
      <c r="CV21" s="37"/>
      <c r="CW21" s="37"/>
      <c r="CX21" s="37"/>
      <c r="CY21" s="37"/>
      <c r="CZ21" s="36"/>
      <c r="DA21" s="592">
        <v>10.125</v>
      </c>
      <c r="DB21" s="592">
        <v>17.71875</v>
      </c>
      <c r="DC21" s="592">
        <v>24.6796875</v>
      </c>
      <c r="DD21" s="592">
        <v>34.171875</v>
      </c>
      <c r="DE21" s="592">
        <v>58.732910156250007</v>
      </c>
      <c r="DF21" s="592">
        <v>80.09033203125</v>
      </c>
      <c r="DG21" s="36"/>
      <c r="DH21" s="95">
        <v>4</v>
      </c>
      <c r="DI21" s="37">
        <v>7</v>
      </c>
      <c r="DJ21" s="37">
        <v>10</v>
      </c>
      <c r="DK21" s="37">
        <v>15</v>
      </c>
      <c r="DL21" s="37">
        <v>25</v>
      </c>
      <c r="DM21" s="37">
        <v>30</v>
      </c>
      <c r="DN21" s="36"/>
      <c r="DO21" s="400">
        <v>8</v>
      </c>
      <c r="DP21" s="400">
        <v>12</v>
      </c>
      <c r="DQ21" s="400">
        <v>20</v>
      </c>
      <c r="DR21" s="400">
        <v>26</v>
      </c>
      <c r="DS21" s="400"/>
      <c r="DT21" s="400"/>
      <c r="DU21" s="36"/>
      <c r="DV21" s="434">
        <v>5</v>
      </c>
      <c r="DW21" s="434">
        <v>6</v>
      </c>
      <c r="DX21" s="434">
        <v>8</v>
      </c>
      <c r="DY21" s="434">
        <v>10</v>
      </c>
      <c r="DZ21" s="434">
        <v>12</v>
      </c>
      <c r="EA21" s="434">
        <v>16</v>
      </c>
      <c r="EB21" s="36"/>
      <c r="EC21" s="468">
        <v>5</v>
      </c>
      <c r="ED21" s="468">
        <v>8</v>
      </c>
      <c r="EE21" s="468">
        <v>15</v>
      </c>
      <c r="EF21" s="468">
        <v>20</v>
      </c>
      <c r="EG21" s="468">
        <v>32</v>
      </c>
      <c r="EH21" s="468">
        <v>60</v>
      </c>
      <c r="EI21" s="36"/>
      <c r="EJ21" s="37">
        <v>6</v>
      </c>
      <c r="EK21" s="37">
        <v>10</v>
      </c>
      <c r="EL21" s="37">
        <v>15</v>
      </c>
      <c r="EM21" s="37">
        <v>20</v>
      </c>
      <c r="EN21" s="37">
        <v>25</v>
      </c>
      <c r="EO21" s="37">
        <v>30</v>
      </c>
      <c r="EP21" s="36"/>
      <c r="EQ21" s="529">
        <v>10</v>
      </c>
      <c r="ER21" s="529">
        <v>15</v>
      </c>
      <c r="ES21" s="529">
        <v>20</v>
      </c>
      <c r="ET21" s="529">
        <v>20</v>
      </c>
      <c r="EU21" s="529">
        <v>30</v>
      </c>
      <c r="EV21" s="529">
        <v>30</v>
      </c>
      <c r="EW21" s="36"/>
      <c r="EX21" s="37"/>
      <c r="EY21" s="37"/>
      <c r="EZ21" s="37"/>
      <c r="FA21" s="37"/>
      <c r="FB21" s="37"/>
      <c r="FC21" s="37"/>
      <c r="FD21" s="36"/>
      <c r="FE21" s="542">
        <v>5</v>
      </c>
      <c r="FF21" s="542">
        <v>7</v>
      </c>
      <c r="FG21" s="542">
        <v>12</v>
      </c>
      <c r="FH21" s="542">
        <v>18</v>
      </c>
      <c r="FI21" s="542">
        <v>23.5</v>
      </c>
      <c r="FJ21" s="542">
        <v>50</v>
      </c>
      <c r="FK21" s="36"/>
      <c r="FL21" s="585">
        <v>10</v>
      </c>
      <c r="FM21" s="585">
        <v>15</v>
      </c>
      <c r="FN21" s="585">
        <v>25</v>
      </c>
      <c r="FO21" s="585">
        <v>40</v>
      </c>
      <c r="FP21" s="585">
        <v>60</v>
      </c>
      <c r="FQ21" s="585">
        <v>80</v>
      </c>
    </row>
    <row r="22" spans="1:173" x14ac:dyDescent="0.3">
      <c r="A22" s="673"/>
      <c r="B22" s="3">
        <v>20</v>
      </c>
      <c r="C22" s="3"/>
      <c r="D22" s="3">
        <v>-20</v>
      </c>
      <c r="E22" s="3"/>
      <c r="F22" s="36"/>
      <c r="G22" s="38">
        <f t="shared" si="6"/>
        <v>6</v>
      </c>
      <c r="H22" s="38">
        <f t="shared" si="7"/>
        <v>9.5</v>
      </c>
      <c r="I22" s="38">
        <f t="shared" si="8"/>
        <v>15</v>
      </c>
      <c r="J22" s="38">
        <f t="shared" si="9"/>
        <v>22</v>
      </c>
      <c r="K22" s="38">
        <f t="shared" si="10"/>
        <v>33</v>
      </c>
      <c r="L22" s="38">
        <f t="shared" ref="L22:L26" si="11">MEDIAN(S22,Z22,AG22,AN22,AU22,BB22,BI22,BP22,BW22,CD22,CK22,CR22,CY22,DF22,DM22,DT22,EA22,EH22,EO22,EV22,FC22,FJ22,FQ22)</f>
        <v>60</v>
      </c>
      <c r="M22" s="36"/>
      <c r="N22" s="38">
        <v>15</v>
      </c>
      <c r="O22" s="38">
        <v>25</v>
      </c>
      <c r="P22" s="38">
        <v>62.5</v>
      </c>
      <c r="Q22" s="38">
        <v>100</v>
      </c>
      <c r="R22" s="38">
        <v>150</v>
      </c>
      <c r="S22" s="38">
        <v>200</v>
      </c>
      <c r="T22" s="36"/>
      <c r="U22" s="169">
        <v>5</v>
      </c>
      <c r="V22" s="169">
        <v>7.5</v>
      </c>
      <c r="W22" s="169">
        <v>15</v>
      </c>
      <c r="X22" s="169">
        <v>25</v>
      </c>
      <c r="Y22" s="169">
        <v>35</v>
      </c>
      <c r="Z22" s="169">
        <v>70</v>
      </c>
      <c r="AA22" s="36"/>
      <c r="AB22" s="38">
        <v>6</v>
      </c>
      <c r="AC22" s="38">
        <v>8</v>
      </c>
      <c r="AD22" s="38">
        <v>12</v>
      </c>
      <c r="AE22" s="38">
        <v>16</v>
      </c>
      <c r="AF22" s="38">
        <v>18</v>
      </c>
      <c r="AG22" s="38">
        <v>20</v>
      </c>
      <c r="AH22" s="36"/>
      <c r="AI22" s="38">
        <v>6</v>
      </c>
      <c r="AJ22" s="38">
        <v>7</v>
      </c>
      <c r="AK22" s="38">
        <v>8</v>
      </c>
      <c r="AL22" s="38">
        <v>10</v>
      </c>
      <c r="AM22" s="38">
        <v>15</v>
      </c>
      <c r="AN22" s="38">
        <v>17</v>
      </c>
      <c r="AO22" s="36"/>
      <c r="AP22" s="38">
        <v>3</v>
      </c>
      <c r="AQ22" s="38">
        <v>6</v>
      </c>
      <c r="AR22" s="38">
        <v>12</v>
      </c>
      <c r="AS22" s="38">
        <v>22</v>
      </c>
      <c r="AT22" s="38">
        <v>33</v>
      </c>
      <c r="AU22" s="38">
        <v>55</v>
      </c>
      <c r="AV22" s="36"/>
      <c r="AW22" s="38"/>
      <c r="AX22" s="38"/>
      <c r="AY22" s="38"/>
      <c r="AZ22" s="38"/>
      <c r="BA22" s="38"/>
      <c r="BB22" s="38"/>
      <c r="BC22" s="36"/>
      <c r="BD22" s="38">
        <v>3</v>
      </c>
      <c r="BE22" s="38">
        <v>7</v>
      </c>
      <c r="BF22" s="38">
        <v>15</v>
      </c>
      <c r="BG22" s="38">
        <v>20</v>
      </c>
      <c r="BH22" s="38">
        <v>25</v>
      </c>
      <c r="BI22" s="38">
        <v>30</v>
      </c>
      <c r="BJ22" s="36"/>
      <c r="BK22" s="38">
        <v>6</v>
      </c>
      <c r="BL22" s="38">
        <v>8</v>
      </c>
      <c r="BM22" s="38">
        <v>10</v>
      </c>
      <c r="BN22" s="38">
        <v>14</v>
      </c>
      <c r="BO22" s="38">
        <v>23</v>
      </c>
      <c r="BP22" s="38">
        <v>28</v>
      </c>
      <c r="BQ22" s="36"/>
      <c r="BR22" s="212">
        <v>6.25</v>
      </c>
      <c r="BS22" s="212">
        <v>12.5</v>
      </c>
      <c r="BT22" s="212">
        <v>25</v>
      </c>
      <c r="BU22" s="212">
        <v>50</v>
      </c>
      <c r="BV22" s="212">
        <v>100</v>
      </c>
      <c r="BW22" s="212">
        <v>200</v>
      </c>
      <c r="BX22" s="36"/>
      <c r="BY22" s="259">
        <v>7</v>
      </c>
      <c r="BZ22" s="259">
        <v>10</v>
      </c>
      <c r="CA22" s="259">
        <v>15</v>
      </c>
      <c r="CB22" s="259">
        <v>20</v>
      </c>
      <c r="CC22" s="259">
        <v>35</v>
      </c>
      <c r="CD22" s="259">
        <v>65</v>
      </c>
      <c r="CE22" s="36"/>
      <c r="CF22" s="313">
        <v>3.515625</v>
      </c>
      <c r="CG22" s="313">
        <v>4.6875</v>
      </c>
      <c r="CH22" s="313">
        <v>8.7890625</v>
      </c>
      <c r="CI22" s="313">
        <v>11.71875</v>
      </c>
      <c r="CJ22" s="313">
        <v>17.578125</v>
      </c>
      <c r="CK22" s="313">
        <v>32.2265625</v>
      </c>
      <c r="CL22" s="36"/>
      <c r="CM22" s="38">
        <v>7</v>
      </c>
      <c r="CN22" s="38">
        <v>10</v>
      </c>
      <c r="CO22" s="38">
        <v>17</v>
      </c>
      <c r="CP22" s="38">
        <v>22</v>
      </c>
      <c r="CQ22" s="38">
        <v>48</v>
      </c>
      <c r="CR22" s="38">
        <v>85</v>
      </c>
      <c r="CS22" s="36"/>
      <c r="CT22" s="38"/>
      <c r="CU22" s="38"/>
      <c r="CV22" s="38"/>
      <c r="CW22" s="38"/>
      <c r="CX22" s="38"/>
      <c r="CY22" s="38"/>
      <c r="CZ22" s="36"/>
      <c r="DA22" s="593">
        <v>10.125</v>
      </c>
      <c r="DB22" s="593">
        <v>17.71875</v>
      </c>
      <c r="DC22" s="593">
        <v>24.6796875</v>
      </c>
      <c r="DD22" s="593">
        <v>34.171875</v>
      </c>
      <c r="DE22" s="593">
        <v>58.732910156250007</v>
      </c>
      <c r="DF22" s="593">
        <v>80.09033203125</v>
      </c>
      <c r="DG22" s="36"/>
      <c r="DH22" s="38">
        <v>4</v>
      </c>
      <c r="DI22" s="38">
        <v>7</v>
      </c>
      <c r="DJ22" s="38">
        <v>10</v>
      </c>
      <c r="DK22" s="38">
        <v>15</v>
      </c>
      <c r="DL22" s="38">
        <v>25</v>
      </c>
      <c r="DM22" s="38">
        <v>30</v>
      </c>
      <c r="DN22" s="36"/>
      <c r="DO22" s="401">
        <v>10</v>
      </c>
      <c r="DP22" s="401">
        <v>14</v>
      </c>
      <c r="DQ22" s="401">
        <v>22</v>
      </c>
      <c r="DR22" s="401">
        <v>32</v>
      </c>
      <c r="DS22" s="401"/>
      <c r="DT22" s="401"/>
      <c r="DU22" s="36"/>
      <c r="DV22" s="435">
        <v>6</v>
      </c>
      <c r="DW22" s="435">
        <v>8</v>
      </c>
      <c r="DX22" s="435">
        <v>8</v>
      </c>
      <c r="DY22" s="435">
        <v>10</v>
      </c>
      <c r="DZ22" s="435">
        <v>12</v>
      </c>
      <c r="EA22" s="435">
        <v>16</v>
      </c>
      <c r="EB22" s="36"/>
      <c r="EC22" s="469">
        <v>5</v>
      </c>
      <c r="ED22" s="469">
        <v>12</v>
      </c>
      <c r="EE22" s="469">
        <v>20</v>
      </c>
      <c r="EF22" s="469">
        <v>25</v>
      </c>
      <c r="EG22" s="469">
        <v>45</v>
      </c>
      <c r="EH22" s="469">
        <v>75</v>
      </c>
      <c r="EI22" s="36"/>
      <c r="EJ22" s="38">
        <v>8</v>
      </c>
      <c r="EK22" s="38">
        <v>12</v>
      </c>
      <c r="EL22" s="38">
        <v>16</v>
      </c>
      <c r="EM22" s="38">
        <v>20</v>
      </c>
      <c r="EN22" s="38">
        <v>25</v>
      </c>
      <c r="EO22" s="38">
        <v>30</v>
      </c>
      <c r="EP22" s="36"/>
      <c r="EQ22" s="530">
        <v>15</v>
      </c>
      <c r="ER22" s="530">
        <v>25</v>
      </c>
      <c r="ES22" s="530">
        <v>40</v>
      </c>
      <c r="ET22" s="530">
        <v>60</v>
      </c>
      <c r="EU22" s="530">
        <v>80</v>
      </c>
      <c r="EV22" s="530">
        <v>80</v>
      </c>
      <c r="EW22" s="36"/>
      <c r="EX22" s="38"/>
      <c r="EY22" s="38"/>
      <c r="EZ22" s="38"/>
      <c r="FA22" s="38"/>
      <c r="FB22" s="38"/>
      <c r="FC22" s="38"/>
      <c r="FD22" s="36"/>
      <c r="FE22" s="543">
        <v>6</v>
      </c>
      <c r="FF22" s="543">
        <v>9</v>
      </c>
      <c r="FG22" s="543">
        <v>15</v>
      </c>
      <c r="FH22" s="543">
        <v>22</v>
      </c>
      <c r="FI22" s="543">
        <v>29</v>
      </c>
      <c r="FJ22" s="543">
        <v>60</v>
      </c>
      <c r="FK22" s="36"/>
      <c r="FL22" s="586">
        <v>10</v>
      </c>
      <c r="FM22" s="586">
        <v>15</v>
      </c>
      <c r="FN22" s="586">
        <v>25</v>
      </c>
      <c r="FO22" s="586">
        <v>40</v>
      </c>
      <c r="FP22" s="586">
        <v>60</v>
      </c>
      <c r="FQ22" s="586">
        <v>80</v>
      </c>
    </row>
    <row r="23" spans="1:173" x14ac:dyDescent="0.3">
      <c r="A23" s="673"/>
      <c r="B23" s="2">
        <v>20</v>
      </c>
      <c r="C23" s="2"/>
      <c r="D23" s="2"/>
      <c r="E23" s="2">
        <v>-20</v>
      </c>
      <c r="F23" s="36"/>
      <c r="G23" s="37">
        <f t="shared" si="6"/>
        <v>8</v>
      </c>
      <c r="H23" s="37">
        <f t="shared" si="7"/>
        <v>12</v>
      </c>
      <c r="I23" s="37">
        <f t="shared" si="8"/>
        <v>16.5</v>
      </c>
      <c r="J23" s="37">
        <f t="shared" si="9"/>
        <v>24</v>
      </c>
      <c r="K23" s="37">
        <f t="shared" si="10"/>
        <v>35</v>
      </c>
      <c r="L23" s="37">
        <f t="shared" si="11"/>
        <v>65</v>
      </c>
      <c r="M23" s="36"/>
      <c r="N23" s="37">
        <v>15</v>
      </c>
      <c r="O23" s="37">
        <v>25</v>
      </c>
      <c r="P23" s="37">
        <v>62.5</v>
      </c>
      <c r="Q23" s="37">
        <v>100</v>
      </c>
      <c r="R23" s="37">
        <v>150</v>
      </c>
      <c r="S23" s="37">
        <v>200</v>
      </c>
      <c r="T23" s="36"/>
      <c r="U23" s="168">
        <v>10</v>
      </c>
      <c r="V23" s="168">
        <v>15</v>
      </c>
      <c r="W23" s="168">
        <v>25</v>
      </c>
      <c r="X23" s="168">
        <v>35</v>
      </c>
      <c r="Y23" s="168">
        <v>45</v>
      </c>
      <c r="Z23" s="168">
        <v>70</v>
      </c>
      <c r="AA23" s="36"/>
      <c r="AB23" s="37">
        <v>8</v>
      </c>
      <c r="AC23" s="37">
        <v>10</v>
      </c>
      <c r="AD23" s="37">
        <v>14</v>
      </c>
      <c r="AE23" s="37">
        <v>18</v>
      </c>
      <c r="AF23" s="37">
        <v>22</v>
      </c>
      <c r="AG23" s="37">
        <v>26</v>
      </c>
      <c r="AH23" s="36"/>
      <c r="AI23" s="37">
        <v>8</v>
      </c>
      <c r="AJ23" s="37">
        <v>10</v>
      </c>
      <c r="AK23" s="37">
        <v>12</v>
      </c>
      <c r="AL23" s="37">
        <v>15</v>
      </c>
      <c r="AM23" s="37">
        <v>20</v>
      </c>
      <c r="AN23" s="37">
        <v>20</v>
      </c>
      <c r="AO23" s="36"/>
      <c r="AP23" s="37">
        <v>3</v>
      </c>
      <c r="AQ23" s="37">
        <v>7</v>
      </c>
      <c r="AR23" s="37">
        <v>15</v>
      </c>
      <c r="AS23" s="37">
        <v>25</v>
      </c>
      <c r="AT23" s="37">
        <v>35</v>
      </c>
      <c r="AU23" s="37">
        <v>65</v>
      </c>
      <c r="AV23" s="36"/>
      <c r="AW23" s="37"/>
      <c r="AX23" s="37"/>
      <c r="AY23" s="37"/>
      <c r="AZ23" s="37"/>
      <c r="BA23" s="37"/>
      <c r="BB23" s="37"/>
      <c r="BC23" s="36"/>
      <c r="BD23" s="37">
        <v>3</v>
      </c>
      <c r="BE23" s="37">
        <v>7</v>
      </c>
      <c r="BF23" s="37">
        <v>15</v>
      </c>
      <c r="BG23" s="37">
        <v>20</v>
      </c>
      <c r="BH23" s="37">
        <v>25</v>
      </c>
      <c r="BI23" s="37">
        <v>30</v>
      </c>
      <c r="BJ23" s="36"/>
      <c r="BK23" s="37">
        <v>8</v>
      </c>
      <c r="BL23" s="37">
        <v>10</v>
      </c>
      <c r="BM23" s="37">
        <v>12</v>
      </c>
      <c r="BN23" s="37">
        <v>16</v>
      </c>
      <c r="BO23" s="37">
        <v>25</v>
      </c>
      <c r="BP23" s="37">
        <v>30</v>
      </c>
      <c r="BQ23" s="36"/>
      <c r="BR23" s="211">
        <v>6.8750000000000009</v>
      </c>
      <c r="BS23" s="211">
        <v>13.750000000000002</v>
      </c>
      <c r="BT23" s="211">
        <v>27.500000000000004</v>
      </c>
      <c r="BU23" s="211">
        <v>55.000000000000007</v>
      </c>
      <c r="BV23" s="211">
        <v>110.00000000000001</v>
      </c>
      <c r="BW23" s="211">
        <v>220.00000000000003</v>
      </c>
      <c r="BX23" s="36"/>
      <c r="BY23" s="258">
        <v>7</v>
      </c>
      <c r="BZ23" s="258">
        <v>10</v>
      </c>
      <c r="CA23" s="258">
        <v>15</v>
      </c>
      <c r="CB23" s="258">
        <v>23</v>
      </c>
      <c r="CC23" s="258">
        <v>40</v>
      </c>
      <c r="CD23" s="258">
        <v>72</v>
      </c>
      <c r="CE23" s="36"/>
      <c r="CF23" s="312">
        <v>3.515625</v>
      </c>
      <c r="CG23" s="312">
        <v>4.6875</v>
      </c>
      <c r="CH23" s="312">
        <v>8.7890625</v>
      </c>
      <c r="CI23" s="312">
        <v>14.6484375</v>
      </c>
      <c r="CJ23" s="312">
        <v>23.4375</v>
      </c>
      <c r="CK23" s="312">
        <v>38.0859375</v>
      </c>
      <c r="CL23" s="36"/>
      <c r="CM23" s="37">
        <v>10</v>
      </c>
      <c r="CN23" s="37">
        <v>15</v>
      </c>
      <c r="CO23" s="37">
        <v>22</v>
      </c>
      <c r="CP23" s="37">
        <v>30</v>
      </c>
      <c r="CQ23" s="37">
        <v>63</v>
      </c>
      <c r="CR23" s="37">
        <v>110</v>
      </c>
      <c r="CS23" s="36"/>
      <c r="CT23" s="37"/>
      <c r="CU23" s="37"/>
      <c r="CV23" s="37"/>
      <c r="CW23" s="37"/>
      <c r="CX23" s="37"/>
      <c r="CY23" s="37"/>
      <c r="CZ23" s="36"/>
      <c r="DA23" s="592">
        <v>10.125</v>
      </c>
      <c r="DB23" s="592">
        <v>17.71875</v>
      </c>
      <c r="DC23" s="592">
        <v>24.6796875</v>
      </c>
      <c r="DD23" s="592">
        <v>34.171875</v>
      </c>
      <c r="DE23" s="592">
        <v>58.732910156250007</v>
      </c>
      <c r="DF23" s="592">
        <v>80.09033203125</v>
      </c>
      <c r="DG23" s="36"/>
      <c r="DH23" s="95">
        <v>4</v>
      </c>
      <c r="DI23" s="37">
        <v>7</v>
      </c>
      <c r="DJ23" s="37">
        <v>10</v>
      </c>
      <c r="DK23" s="37">
        <v>15</v>
      </c>
      <c r="DL23" s="37">
        <v>25</v>
      </c>
      <c r="DM23" s="37">
        <v>30</v>
      </c>
      <c r="DN23" s="36"/>
      <c r="DO23" s="400">
        <v>12</v>
      </c>
      <c r="DP23" s="400">
        <v>18</v>
      </c>
      <c r="DQ23" s="400">
        <v>26</v>
      </c>
      <c r="DR23" s="400">
        <v>34</v>
      </c>
      <c r="DS23" s="400"/>
      <c r="DT23" s="400"/>
      <c r="DU23" s="36"/>
      <c r="DV23" s="434">
        <v>6</v>
      </c>
      <c r="DW23" s="434">
        <v>8</v>
      </c>
      <c r="DX23" s="434">
        <v>8</v>
      </c>
      <c r="DY23" s="434">
        <v>10</v>
      </c>
      <c r="DZ23" s="434">
        <v>12</v>
      </c>
      <c r="EA23" s="434">
        <v>16</v>
      </c>
      <c r="EB23" s="36"/>
      <c r="EC23" s="468">
        <v>5</v>
      </c>
      <c r="ED23" s="468">
        <v>12</v>
      </c>
      <c r="EE23" s="468">
        <v>20</v>
      </c>
      <c r="EF23" s="468">
        <v>25</v>
      </c>
      <c r="EG23" s="468">
        <v>45</v>
      </c>
      <c r="EH23" s="468">
        <v>75</v>
      </c>
      <c r="EI23" s="36"/>
      <c r="EJ23" s="37">
        <v>10</v>
      </c>
      <c r="EK23" s="37">
        <v>14</v>
      </c>
      <c r="EL23" s="37">
        <v>18</v>
      </c>
      <c r="EM23" s="37">
        <v>22</v>
      </c>
      <c r="EN23" s="37">
        <v>25</v>
      </c>
      <c r="EO23" s="37">
        <v>30</v>
      </c>
      <c r="EP23" s="36"/>
      <c r="EQ23" s="529">
        <v>25</v>
      </c>
      <c r="ER23" s="529">
        <v>50</v>
      </c>
      <c r="ES23" s="529">
        <v>75</v>
      </c>
      <c r="ET23" s="529">
        <v>100</v>
      </c>
      <c r="EU23" s="529">
        <v>150</v>
      </c>
      <c r="EV23" s="529">
        <v>150</v>
      </c>
      <c r="EW23" s="36"/>
      <c r="EX23" s="37"/>
      <c r="EY23" s="37"/>
      <c r="EZ23" s="37"/>
      <c r="FA23" s="37"/>
      <c r="FB23" s="37"/>
      <c r="FC23" s="37"/>
      <c r="FD23" s="36"/>
      <c r="FE23" s="542">
        <v>7</v>
      </c>
      <c r="FF23" s="542">
        <v>12</v>
      </c>
      <c r="FG23" s="542">
        <v>15</v>
      </c>
      <c r="FH23" s="542">
        <v>23</v>
      </c>
      <c r="FI23" s="542">
        <v>30</v>
      </c>
      <c r="FJ23" s="542">
        <v>60</v>
      </c>
      <c r="FK23" s="36"/>
      <c r="FL23" s="585">
        <v>10</v>
      </c>
      <c r="FM23" s="585">
        <v>15</v>
      </c>
      <c r="FN23" s="585">
        <v>25</v>
      </c>
      <c r="FO23" s="585">
        <v>40</v>
      </c>
      <c r="FP23" s="585">
        <v>60</v>
      </c>
      <c r="FQ23" s="585">
        <v>80</v>
      </c>
    </row>
    <row r="24" spans="1:173" x14ac:dyDescent="0.3">
      <c r="A24" s="673"/>
      <c r="B24" s="3"/>
      <c r="C24" s="3">
        <v>20</v>
      </c>
      <c r="D24" s="3">
        <v>-20</v>
      </c>
      <c r="E24" s="3"/>
      <c r="F24" s="36"/>
      <c r="G24" s="38">
        <f t="shared" si="6"/>
        <v>6</v>
      </c>
      <c r="H24" s="38">
        <f t="shared" si="7"/>
        <v>8</v>
      </c>
      <c r="I24" s="38">
        <f t="shared" si="8"/>
        <v>15</v>
      </c>
      <c r="J24" s="38">
        <f t="shared" si="9"/>
        <v>21</v>
      </c>
      <c r="K24" s="38">
        <f t="shared" si="10"/>
        <v>32</v>
      </c>
      <c r="L24" s="38">
        <f t="shared" si="11"/>
        <v>55</v>
      </c>
      <c r="M24" s="36"/>
      <c r="N24" s="38">
        <v>15</v>
      </c>
      <c r="O24" s="38">
        <v>25</v>
      </c>
      <c r="P24" s="38">
        <v>62.5</v>
      </c>
      <c r="Q24" s="38">
        <v>100</v>
      </c>
      <c r="R24" s="38">
        <v>150</v>
      </c>
      <c r="S24" s="38">
        <v>200</v>
      </c>
      <c r="T24" s="36"/>
      <c r="U24" s="169">
        <v>7.5</v>
      </c>
      <c r="V24" s="169">
        <v>12.5</v>
      </c>
      <c r="W24" s="169">
        <v>20</v>
      </c>
      <c r="X24" s="169">
        <v>30</v>
      </c>
      <c r="Y24" s="169">
        <v>40</v>
      </c>
      <c r="Z24" s="169">
        <v>70</v>
      </c>
      <c r="AA24" s="36"/>
      <c r="AB24" s="38">
        <v>6</v>
      </c>
      <c r="AC24" s="38">
        <v>8</v>
      </c>
      <c r="AD24" s="38">
        <v>12</v>
      </c>
      <c r="AE24" s="38">
        <v>16</v>
      </c>
      <c r="AF24" s="38">
        <v>18</v>
      </c>
      <c r="AG24" s="38">
        <v>20</v>
      </c>
      <c r="AH24" s="36"/>
      <c r="AI24" s="38">
        <v>10</v>
      </c>
      <c r="AJ24" s="38">
        <v>10</v>
      </c>
      <c r="AK24" s="38">
        <v>15</v>
      </c>
      <c r="AL24" s="38">
        <v>15</v>
      </c>
      <c r="AM24" s="38">
        <v>20</v>
      </c>
      <c r="AN24" s="38">
        <v>20</v>
      </c>
      <c r="AO24" s="36"/>
      <c r="AP24" s="38">
        <v>3</v>
      </c>
      <c r="AQ24" s="38">
        <v>7</v>
      </c>
      <c r="AR24" s="38">
        <v>14</v>
      </c>
      <c r="AS24" s="38">
        <v>22</v>
      </c>
      <c r="AT24" s="38">
        <v>33</v>
      </c>
      <c r="AU24" s="38">
        <v>55</v>
      </c>
      <c r="AV24" s="36"/>
      <c r="AW24" s="38"/>
      <c r="AX24" s="38"/>
      <c r="AY24" s="38"/>
      <c r="AZ24" s="38"/>
      <c r="BA24" s="38"/>
      <c r="BB24" s="38"/>
      <c r="BC24" s="36"/>
      <c r="BD24" s="37">
        <v>3</v>
      </c>
      <c r="BE24" s="37">
        <v>7</v>
      </c>
      <c r="BF24" s="37">
        <v>15</v>
      </c>
      <c r="BG24" s="37">
        <v>20</v>
      </c>
      <c r="BH24" s="37">
        <v>25</v>
      </c>
      <c r="BI24" s="37">
        <v>30</v>
      </c>
      <c r="BJ24" s="36"/>
      <c r="BK24" s="38">
        <v>3</v>
      </c>
      <c r="BL24" s="38">
        <v>5</v>
      </c>
      <c r="BM24" s="38">
        <v>7</v>
      </c>
      <c r="BN24" s="38">
        <v>11</v>
      </c>
      <c r="BO24" s="38">
        <v>20</v>
      </c>
      <c r="BP24" s="38">
        <v>24</v>
      </c>
      <c r="BQ24" s="36"/>
      <c r="BR24" s="212">
        <v>9.375</v>
      </c>
      <c r="BS24" s="212">
        <v>18.75</v>
      </c>
      <c r="BT24" s="212">
        <v>37.5</v>
      </c>
      <c r="BU24" s="212">
        <v>75</v>
      </c>
      <c r="BV24" s="212">
        <v>150</v>
      </c>
      <c r="BW24" s="212">
        <v>300</v>
      </c>
      <c r="BX24" s="36"/>
      <c r="BY24" s="259">
        <v>5</v>
      </c>
      <c r="BZ24" s="259">
        <v>8</v>
      </c>
      <c r="CA24" s="259">
        <v>12</v>
      </c>
      <c r="CB24" s="259">
        <v>23</v>
      </c>
      <c r="CC24" s="259">
        <v>40</v>
      </c>
      <c r="CD24" s="259">
        <v>72</v>
      </c>
      <c r="CE24" s="36"/>
      <c r="CF24" s="313">
        <v>2.63671875</v>
      </c>
      <c r="CG24" s="313">
        <v>3.515625</v>
      </c>
      <c r="CH24" s="313">
        <v>7.32421875</v>
      </c>
      <c r="CI24" s="313">
        <v>10.25390625</v>
      </c>
      <c r="CJ24" s="313">
        <v>14.6484375</v>
      </c>
      <c r="CK24" s="313">
        <v>29.296875</v>
      </c>
      <c r="CL24" s="36"/>
      <c r="CM24" s="38">
        <v>5</v>
      </c>
      <c r="CN24" s="38">
        <v>7</v>
      </c>
      <c r="CO24" s="38">
        <v>12</v>
      </c>
      <c r="CP24" s="38">
        <v>15</v>
      </c>
      <c r="CQ24" s="38">
        <v>33</v>
      </c>
      <c r="CR24" s="38">
        <v>60</v>
      </c>
      <c r="CS24" s="36"/>
      <c r="CT24" s="38"/>
      <c r="CU24" s="38"/>
      <c r="CV24" s="38"/>
      <c r="CW24" s="38"/>
      <c r="CX24" s="38"/>
      <c r="CY24" s="38"/>
      <c r="CZ24" s="36"/>
      <c r="DA24" s="593">
        <v>10.125</v>
      </c>
      <c r="DB24" s="593">
        <v>17.71875</v>
      </c>
      <c r="DC24" s="593">
        <v>24.6796875</v>
      </c>
      <c r="DD24" s="593">
        <v>34.171875</v>
      </c>
      <c r="DE24" s="593">
        <v>58.732910156250007</v>
      </c>
      <c r="DF24" s="593">
        <v>80.09033203125</v>
      </c>
      <c r="DG24" s="36"/>
      <c r="DH24" s="38">
        <v>4</v>
      </c>
      <c r="DI24" s="38">
        <v>7</v>
      </c>
      <c r="DJ24" s="38">
        <v>10</v>
      </c>
      <c r="DK24" s="38">
        <v>15</v>
      </c>
      <c r="DL24" s="38">
        <v>25</v>
      </c>
      <c r="DM24" s="38">
        <v>30</v>
      </c>
      <c r="DN24" s="36"/>
      <c r="DO24" s="401">
        <v>8</v>
      </c>
      <c r="DP24" s="401">
        <v>12</v>
      </c>
      <c r="DQ24" s="401">
        <v>20</v>
      </c>
      <c r="DR24" s="401">
        <v>26</v>
      </c>
      <c r="DS24" s="401"/>
      <c r="DT24" s="401"/>
      <c r="DU24" s="36"/>
      <c r="DV24" s="435">
        <v>6</v>
      </c>
      <c r="DW24" s="435">
        <v>8</v>
      </c>
      <c r="DX24" s="435">
        <v>8</v>
      </c>
      <c r="DY24" s="435">
        <v>10</v>
      </c>
      <c r="DZ24" s="435">
        <v>12</v>
      </c>
      <c r="EA24" s="435">
        <v>16</v>
      </c>
      <c r="EB24" s="36"/>
      <c r="EC24" s="469">
        <v>5</v>
      </c>
      <c r="ED24" s="469">
        <v>8</v>
      </c>
      <c r="EE24" s="469">
        <v>15</v>
      </c>
      <c r="EF24" s="469">
        <v>20</v>
      </c>
      <c r="EG24" s="469">
        <v>32</v>
      </c>
      <c r="EH24" s="469">
        <v>60</v>
      </c>
      <c r="EI24" s="36"/>
      <c r="EJ24" s="38">
        <v>8</v>
      </c>
      <c r="EK24" s="38">
        <v>12</v>
      </c>
      <c r="EL24" s="38">
        <v>16</v>
      </c>
      <c r="EM24" s="38">
        <v>20</v>
      </c>
      <c r="EN24" s="38">
        <v>25</v>
      </c>
      <c r="EO24" s="38">
        <v>30</v>
      </c>
      <c r="EP24" s="36"/>
      <c r="EQ24" s="530">
        <v>15</v>
      </c>
      <c r="ER24" s="530">
        <v>20</v>
      </c>
      <c r="ES24" s="530">
        <v>30</v>
      </c>
      <c r="ET24" s="530">
        <v>40</v>
      </c>
      <c r="EU24" s="530">
        <v>50</v>
      </c>
      <c r="EV24" s="530">
        <v>50</v>
      </c>
      <c r="EW24" s="36"/>
      <c r="EX24" s="38"/>
      <c r="EY24" s="38"/>
      <c r="EZ24" s="38"/>
      <c r="FA24" s="38"/>
      <c r="FB24" s="38"/>
      <c r="FC24" s="38"/>
      <c r="FD24" s="36"/>
      <c r="FE24" s="543">
        <v>5</v>
      </c>
      <c r="FF24" s="543">
        <v>8</v>
      </c>
      <c r="FG24" s="543">
        <v>14</v>
      </c>
      <c r="FH24" s="543">
        <v>22</v>
      </c>
      <c r="FI24" s="543">
        <v>29</v>
      </c>
      <c r="FJ24" s="543">
        <v>60</v>
      </c>
      <c r="FK24" s="36"/>
      <c r="FL24" s="586">
        <v>10</v>
      </c>
      <c r="FM24" s="586">
        <v>15</v>
      </c>
      <c r="FN24" s="586">
        <v>25</v>
      </c>
      <c r="FO24" s="586">
        <v>40</v>
      </c>
      <c r="FP24" s="586">
        <v>60</v>
      </c>
      <c r="FQ24" s="586">
        <v>80</v>
      </c>
    </row>
    <row r="25" spans="1:173" x14ac:dyDescent="0.3">
      <c r="A25" s="673"/>
      <c r="B25" s="2"/>
      <c r="C25" s="2">
        <v>20</v>
      </c>
      <c r="D25" s="2"/>
      <c r="E25" s="2">
        <v>-20</v>
      </c>
      <c r="F25" s="36"/>
      <c r="G25" s="37">
        <f t="shared" si="6"/>
        <v>7</v>
      </c>
      <c r="H25" s="37">
        <f t="shared" si="7"/>
        <v>11</v>
      </c>
      <c r="I25" s="37">
        <f t="shared" si="8"/>
        <v>15.5</v>
      </c>
      <c r="J25" s="37">
        <f t="shared" si="9"/>
        <v>22</v>
      </c>
      <c r="K25" s="37">
        <f t="shared" si="10"/>
        <v>33</v>
      </c>
      <c r="L25" s="37">
        <f t="shared" si="11"/>
        <v>60</v>
      </c>
      <c r="M25" s="36"/>
      <c r="N25" s="37">
        <v>15</v>
      </c>
      <c r="O25" s="37">
        <v>25</v>
      </c>
      <c r="P25" s="37">
        <v>62.5</v>
      </c>
      <c r="Q25" s="37">
        <v>100</v>
      </c>
      <c r="R25" s="37">
        <v>150</v>
      </c>
      <c r="S25" s="37">
        <v>200</v>
      </c>
      <c r="T25" s="36"/>
      <c r="U25" s="168">
        <v>10</v>
      </c>
      <c r="V25" s="168">
        <v>15</v>
      </c>
      <c r="W25" s="168">
        <v>25</v>
      </c>
      <c r="X25" s="168">
        <v>35</v>
      </c>
      <c r="Y25" s="168">
        <v>45</v>
      </c>
      <c r="Z25" s="168">
        <v>70</v>
      </c>
      <c r="AA25" s="36"/>
      <c r="AB25" s="37">
        <v>6</v>
      </c>
      <c r="AC25" s="37">
        <v>8</v>
      </c>
      <c r="AD25" s="37">
        <v>12</v>
      </c>
      <c r="AE25" s="37">
        <v>16</v>
      </c>
      <c r="AF25" s="37">
        <v>18</v>
      </c>
      <c r="AG25" s="37">
        <v>20</v>
      </c>
      <c r="AH25" s="36"/>
      <c r="AI25" s="37">
        <v>10</v>
      </c>
      <c r="AJ25" s="37">
        <v>10</v>
      </c>
      <c r="AK25" s="37">
        <v>15</v>
      </c>
      <c r="AL25" s="37">
        <v>15</v>
      </c>
      <c r="AM25" s="37">
        <v>20</v>
      </c>
      <c r="AN25" s="37">
        <v>20</v>
      </c>
      <c r="AO25" s="36"/>
      <c r="AP25" s="37">
        <v>3</v>
      </c>
      <c r="AQ25" s="37">
        <v>7</v>
      </c>
      <c r="AR25" s="37">
        <v>14</v>
      </c>
      <c r="AS25" s="37">
        <v>22</v>
      </c>
      <c r="AT25" s="37">
        <v>33</v>
      </c>
      <c r="AU25" s="37">
        <v>55</v>
      </c>
      <c r="AV25" s="36"/>
      <c r="AW25" s="37"/>
      <c r="AX25" s="37"/>
      <c r="AY25" s="37"/>
      <c r="AZ25" s="37"/>
      <c r="BA25" s="37"/>
      <c r="BB25" s="37"/>
      <c r="BC25" s="36"/>
      <c r="BD25" s="38">
        <v>3</v>
      </c>
      <c r="BE25" s="38">
        <v>7</v>
      </c>
      <c r="BF25" s="38">
        <v>15</v>
      </c>
      <c r="BG25" s="38">
        <v>20</v>
      </c>
      <c r="BH25" s="38">
        <v>25</v>
      </c>
      <c r="BI25" s="38">
        <v>30</v>
      </c>
      <c r="BJ25" s="36"/>
      <c r="BK25" s="37">
        <v>5</v>
      </c>
      <c r="BL25" s="37">
        <v>7</v>
      </c>
      <c r="BM25" s="37">
        <v>10</v>
      </c>
      <c r="BN25" s="37">
        <v>15</v>
      </c>
      <c r="BO25" s="37">
        <v>24</v>
      </c>
      <c r="BP25" s="37">
        <v>28</v>
      </c>
      <c r="BQ25" s="36"/>
      <c r="BR25" s="211">
        <v>9.375</v>
      </c>
      <c r="BS25" s="211">
        <v>18.75</v>
      </c>
      <c r="BT25" s="211">
        <v>37.5</v>
      </c>
      <c r="BU25" s="211">
        <v>75</v>
      </c>
      <c r="BV25" s="211">
        <v>150</v>
      </c>
      <c r="BW25" s="211">
        <v>300</v>
      </c>
      <c r="BX25" s="36"/>
      <c r="BY25" s="258">
        <v>5</v>
      </c>
      <c r="BZ25" s="258">
        <v>8</v>
      </c>
      <c r="CA25" s="258">
        <v>12</v>
      </c>
      <c r="CB25" s="258">
        <v>20</v>
      </c>
      <c r="CC25" s="258">
        <v>35</v>
      </c>
      <c r="CD25" s="258">
        <v>65</v>
      </c>
      <c r="CE25" s="36"/>
      <c r="CF25" s="312">
        <v>3.515625</v>
      </c>
      <c r="CG25" s="312">
        <v>4.6875</v>
      </c>
      <c r="CH25" s="312">
        <v>8.7890625</v>
      </c>
      <c r="CI25" s="312">
        <v>11.71875</v>
      </c>
      <c r="CJ25" s="312">
        <v>20.5078125</v>
      </c>
      <c r="CK25" s="312">
        <v>35.15625</v>
      </c>
      <c r="CL25" s="36"/>
      <c r="CM25" s="37">
        <v>10</v>
      </c>
      <c r="CN25" s="37">
        <v>15</v>
      </c>
      <c r="CO25" s="37">
        <v>22</v>
      </c>
      <c r="CP25" s="37">
        <v>30</v>
      </c>
      <c r="CQ25" s="37">
        <v>63</v>
      </c>
      <c r="CR25" s="37">
        <v>110</v>
      </c>
      <c r="CS25" s="36"/>
      <c r="CT25" s="37"/>
      <c r="CU25" s="37"/>
      <c r="CV25" s="37"/>
      <c r="CW25" s="37"/>
      <c r="CX25" s="37"/>
      <c r="CY25" s="37"/>
      <c r="CZ25" s="36"/>
      <c r="DA25" s="592">
        <v>10.125</v>
      </c>
      <c r="DB25" s="592">
        <v>17.71875</v>
      </c>
      <c r="DC25" s="592">
        <v>24.6796875</v>
      </c>
      <c r="DD25" s="592">
        <v>34.171875</v>
      </c>
      <c r="DE25" s="592">
        <v>58.732910156250007</v>
      </c>
      <c r="DF25" s="592">
        <v>80.09033203125</v>
      </c>
      <c r="DG25" s="36"/>
      <c r="DH25" s="95">
        <v>4</v>
      </c>
      <c r="DI25" s="37">
        <v>7</v>
      </c>
      <c r="DJ25" s="37">
        <v>10</v>
      </c>
      <c r="DK25" s="37">
        <v>15</v>
      </c>
      <c r="DL25" s="37">
        <v>25</v>
      </c>
      <c r="DM25" s="37">
        <v>30</v>
      </c>
      <c r="DN25" s="36"/>
      <c r="DO25" s="400">
        <v>10</v>
      </c>
      <c r="DP25" s="400">
        <v>14</v>
      </c>
      <c r="DQ25" s="400">
        <v>22</v>
      </c>
      <c r="DR25" s="400">
        <v>30</v>
      </c>
      <c r="DS25" s="400"/>
      <c r="DT25" s="400"/>
      <c r="DU25" s="36"/>
      <c r="DV25" s="434">
        <v>6</v>
      </c>
      <c r="DW25" s="434">
        <v>8</v>
      </c>
      <c r="DX25" s="434">
        <v>8</v>
      </c>
      <c r="DY25" s="434">
        <v>10</v>
      </c>
      <c r="DZ25" s="434">
        <v>12</v>
      </c>
      <c r="EA25" s="434">
        <v>16</v>
      </c>
      <c r="EB25" s="36"/>
      <c r="EC25" s="468">
        <v>5</v>
      </c>
      <c r="ED25" s="468">
        <v>12</v>
      </c>
      <c r="EE25" s="468">
        <v>20</v>
      </c>
      <c r="EF25" s="468">
        <v>25</v>
      </c>
      <c r="EG25" s="468">
        <v>45</v>
      </c>
      <c r="EH25" s="468">
        <v>75</v>
      </c>
      <c r="EI25" s="36"/>
      <c r="EJ25" s="37">
        <v>8</v>
      </c>
      <c r="EK25" s="37">
        <v>12</v>
      </c>
      <c r="EL25" s="37">
        <v>16</v>
      </c>
      <c r="EM25" s="37">
        <v>20</v>
      </c>
      <c r="EN25" s="37">
        <v>25</v>
      </c>
      <c r="EO25" s="37">
        <v>30</v>
      </c>
      <c r="EP25" s="36"/>
      <c r="EQ25" s="529">
        <v>25</v>
      </c>
      <c r="ER25" s="529">
        <v>50</v>
      </c>
      <c r="ES25" s="529">
        <v>75</v>
      </c>
      <c r="ET25" s="529">
        <v>100</v>
      </c>
      <c r="EU25" s="529">
        <v>125</v>
      </c>
      <c r="EV25" s="529">
        <v>125</v>
      </c>
      <c r="EW25" s="36"/>
      <c r="EX25" s="37"/>
      <c r="EY25" s="37"/>
      <c r="EZ25" s="37"/>
      <c r="FA25" s="37"/>
      <c r="FB25" s="37"/>
      <c r="FC25" s="37"/>
      <c r="FD25" s="36"/>
      <c r="FE25" s="542">
        <v>6</v>
      </c>
      <c r="FF25" s="542">
        <v>10</v>
      </c>
      <c r="FG25" s="542">
        <v>15</v>
      </c>
      <c r="FH25" s="542">
        <v>22</v>
      </c>
      <c r="FI25" s="542">
        <v>29</v>
      </c>
      <c r="FJ25" s="542">
        <v>60</v>
      </c>
      <c r="FK25" s="36"/>
      <c r="FL25" s="585">
        <v>10</v>
      </c>
      <c r="FM25" s="585">
        <v>15</v>
      </c>
      <c r="FN25" s="585">
        <v>25</v>
      </c>
      <c r="FO25" s="585">
        <v>40</v>
      </c>
      <c r="FP25" s="585">
        <v>60</v>
      </c>
      <c r="FQ25" s="585">
        <v>80</v>
      </c>
    </row>
    <row r="26" spans="1:173" x14ac:dyDescent="0.3">
      <c r="A26" s="674"/>
      <c r="B26" s="3"/>
      <c r="C26" s="3"/>
      <c r="D26" s="3">
        <v>20</v>
      </c>
      <c r="E26" s="3">
        <v>-20</v>
      </c>
      <c r="F26" s="36"/>
      <c r="G26" s="38">
        <f t="shared" si="6"/>
        <v>6</v>
      </c>
      <c r="H26" s="38">
        <f t="shared" si="7"/>
        <v>9</v>
      </c>
      <c r="I26" s="38">
        <f t="shared" si="8"/>
        <v>15</v>
      </c>
      <c r="J26" s="38">
        <f t="shared" si="9"/>
        <v>21</v>
      </c>
      <c r="K26" s="38">
        <f t="shared" si="10"/>
        <v>30</v>
      </c>
      <c r="L26" s="38">
        <f t="shared" si="11"/>
        <v>55</v>
      </c>
      <c r="M26" s="36"/>
      <c r="N26" s="38">
        <v>12.5</v>
      </c>
      <c r="O26" s="38">
        <v>20</v>
      </c>
      <c r="P26" s="38">
        <v>50</v>
      </c>
      <c r="Q26" s="38">
        <v>75</v>
      </c>
      <c r="R26" s="38">
        <v>100</v>
      </c>
      <c r="S26" s="38">
        <v>150</v>
      </c>
      <c r="T26" s="36"/>
      <c r="U26" s="169">
        <v>7.5</v>
      </c>
      <c r="V26" s="169">
        <v>12.5</v>
      </c>
      <c r="W26" s="169">
        <v>20</v>
      </c>
      <c r="X26" s="169">
        <v>30</v>
      </c>
      <c r="Y26" s="169">
        <v>40</v>
      </c>
      <c r="Z26" s="169">
        <v>70</v>
      </c>
      <c r="AA26" s="36"/>
      <c r="AB26" s="38">
        <v>8</v>
      </c>
      <c r="AC26" s="38">
        <v>10</v>
      </c>
      <c r="AD26" s="38">
        <v>14</v>
      </c>
      <c r="AE26" s="38">
        <v>18</v>
      </c>
      <c r="AF26" s="38">
        <v>22</v>
      </c>
      <c r="AG26" s="38">
        <v>26</v>
      </c>
      <c r="AH26" s="36"/>
      <c r="AI26" s="38">
        <v>6</v>
      </c>
      <c r="AJ26" s="38">
        <v>7</v>
      </c>
      <c r="AK26" s="38">
        <v>8</v>
      </c>
      <c r="AL26" s="38">
        <v>10</v>
      </c>
      <c r="AM26" s="38">
        <v>15</v>
      </c>
      <c r="AN26" s="38">
        <v>17</v>
      </c>
      <c r="AO26" s="36"/>
      <c r="AP26" s="38">
        <v>3</v>
      </c>
      <c r="AQ26" s="38">
        <v>7</v>
      </c>
      <c r="AR26" s="38">
        <v>14</v>
      </c>
      <c r="AS26" s="38">
        <v>22</v>
      </c>
      <c r="AT26" s="38">
        <v>33</v>
      </c>
      <c r="AU26" s="38">
        <v>55</v>
      </c>
      <c r="AV26" s="36"/>
      <c r="AW26" s="38"/>
      <c r="AX26" s="38"/>
      <c r="AY26" s="38"/>
      <c r="AZ26" s="38"/>
      <c r="BA26" s="38"/>
      <c r="BB26" s="38"/>
      <c r="BC26" s="36"/>
      <c r="BD26" s="37">
        <v>3</v>
      </c>
      <c r="BE26" s="37">
        <v>7</v>
      </c>
      <c r="BF26" s="37">
        <v>15</v>
      </c>
      <c r="BG26" s="37">
        <v>20</v>
      </c>
      <c r="BH26" s="37">
        <v>25</v>
      </c>
      <c r="BI26" s="37">
        <v>30</v>
      </c>
      <c r="BJ26" s="36"/>
      <c r="BK26" s="38">
        <v>4</v>
      </c>
      <c r="BL26" s="38">
        <v>6</v>
      </c>
      <c r="BM26" s="38">
        <v>8</v>
      </c>
      <c r="BN26" s="38">
        <v>13</v>
      </c>
      <c r="BO26" s="38">
        <v>20</v>
      </c>
      <c r="BP26" s="38">
        <v>25</v>
      </c>
      <c r="BQ26" s="36"/>
      <c r="BR26" s="212">
        <v>9.375</v>
      </c>
      <c r="BS26" s="212">
        <v>18.75</v>
      </c>
      <c r="BT26" s="212">
        <v>37.5</v>
      </c>
      <c r="BU26" s="212">
        <v>75</v>
      </c>
      <c r="BV26" s="212">
        <v>150</v>
      </c>
      <c r="BW26" s="212">
        <v>300</v>
      </c>
      <c r="BX26" s="36"/>
      <c r="BY26" s="259">
        <v>5</v>
      </c>
      <c r="BZ26" s="259">
        <v>8</v>
      </c>
      <c r="CA26" s="259">
        <v>12</v>
      </c>
      <c r="CB26" s="259">
        <v>20</v>
      </c>
      <c r="CC26" s="259">
        <v>30</v>
      </c>
      <c r="CD26" s="259">
        <v>55</v>
      </c>
      <c r="CE26" s="36"/>
      <c r="CF26" s="313">
        <v>2.63671875</v>
      </c>
      <c r="CG26" s="313">
        <v>3.515625</v>
      </c>
      <c r="CH26" s="313">
        <v>7.32421875</v>
      </c>
      <c r="CI26" s="313">
        <v>10.25390625</v>
      </c>
      <c r="CJ26" s="313">
        <v>17.578125</v>
      </c>
      <c r="CK26" s="313">
        <v>32.2265625</v>
      </c>
      <c r="CL26" s="36"/>
      <c r="CM26" s="38">
        <v>7</v>
      </c>
      <c r="CN26" s="38">
        <v>10</v>
      </c>
      <c r="CO26" s="38">
        <v>17</v>
      </c>
      <c r="CP26" s="38">
        <v>22</v>
      </c>
      <c r="CQ26" s="38">
        <v>48</v>
      </c>
      <c r="CR26" s="38">
        <v>85</v>
      </c>
      <c r="CS26" s="36"/>
      <c r="CT26" s="38"/>
      <c r="CU26" s="38"/>
      <c r="CV26" s="38"/>
      <c r="CW26" s="38"/>
      <c r="CX26" s="38"/>
      <c r="CY26" s="38"/>
      <c r="CZ26" s="36"/>
      <c r="DA26" s="593">
        <v>7.59375</v>
      </c>
      <c r="DB26" s="593">
        <v>13.2890625</v>
      </c>
      <c r="DC26" s="593">
        <v>18.509765625</v>
      </c>
      <c r="DD26" s="593">
        <v>25.62890625</v>
      </c>
      <c r="DE26" s="593">
        <v>44.049682617187507</v>
      </c>
      <c r="DF26" s="593">
        <v>60.0677490234375</v>
      </c>
      <c r="DG26" s="36"/>
      <c r="DH26" s="38">
        <v>4</v>
      </c>
      <c r="DI26" s="38">
        <v>7</v>
      </c>
      <c r="DJ26" s="38">
        <v>10</v>
      </c>
      <c r="DK26" s="38">
        <v>15</v>
      </c>
      <c r="DL26" s="38">
        <v>25</v>
      </c>
      <c r="DM26" s="38">
        <v>30</v>
      </c>
      <c r="DN26" s="36"/>
      <c r="DO26" s="401">
        <v>8</v>
      </c>
      <c r="DP26" s="401">
        <v>14</v>
      </c>
      <c r="DQ26" s="401">
        <v>24</v>
      </c>
      <c r="DR26" s="401">
        <v>30</v>
      </c>
      <c r="DS26" s="401"/>
      <c r="DT26" s="401"/>
      <c r="DU26" s="36"/>
      <c r="DV26" s="435">
        <v>6</v>
      </c>
      <c r="DW26" s="435">
        <v>8</v>
      </c>
      <c r="DX26" s="435">
        <v>8</v>
      </c>
      <c r="DY26" s="435">
        <v>10</v>
      </c>
      <c r="DZ26" s="435">
        <v>12</v>
      </c>
      <c r="EA26" s="435">
        <v>16</v>
      </c>
      <c r="EB26" s="36"/>
      <c r="EC26" s="469">
        <v>5</v>
      </c>
      <c r="ED26" s="469">
        <v>8</v>
      </c>
      <c r="EE26" s="469">
        <v>15</v>
      </c>
      <c r="EF26" s="469">
        <v>20</v>
      </c>
      <c r="EG26" s="469">
        <v>32</v>
      </c>
      <c r="EH26" s="469">
        <v>60</v>
      </c>
      <c r="EI26" s="36"/>
      <c r="EJ26" s="38">
        <v>6</v>
      </c>
      <c r="EK26" s="38">
        <v>10</v>
      </c>
      <c r="EL26" s="38">
        <v>15</v>
      </c>
      <c r="EM26" s="38">
        <v>20</v>
      </c>
      <c r="EN26" s="38">
        <v>25</v>
      </c>
      <c r="EO26" s="38">
        <v>30</v>
      </c>
      <c r="EP26" s="36"/>
      <c r="EQ26" s="530">
        <v>15</v>
      </c>
      <c r="ER26" s="530">
        <v>20</v>
      </c>
      <c r="ES26" s="530">
        <v>30</v>
      </c>
      <c r="ET26" s="530">
        <v>50</v>
      </c>
      <c r="EU26" s="530">
        <v>60</v>
      </c>
      <c r="EV26" s="530">
        <v>60</v>
      </c>
      <c r="EW26" s="36"/>
      <c r="EX26" s="38"/>
      <c r="EY26" s="38"/>
      <c r="EZ26" s="38"/>
      <c r="FA26" s="38"/>
      <c r="FB26" s="38"/>
      <c r="FC26" s="38"/>
      <c r="FD26" s="36"/>
      <c r="FE26" s="543">
        <v>5</v>
      </c>
      <c r="FF26" s="543">
        <v>8</v>
      </c>
      <c r="FG26" s="543">
        <v>14</v>
      </c>
      <c r="FH26" s="543">
        <v>22</v>
      </c>
      <c r="FI26" s="543">
        <v>29</v>
      </c>
      <c r="FJ26" s="543">
        <v>60</v>
      </c>
      <c r="FK26" s="36"/>
      <c r="FL26" s="586">
        <v>10</v>
      </c>
      <c r="FM26" s="586">
        <v>15</v>
      </c>
      <c r="FN26" s="586">
        <v>25</v>
      </c>
      <c r="FO26" s="586">
        <v>40</v>
      </c>
      <c r="FP26" s="586">
        <v>60</v>
      </c>
      <c r="FQ26" s="586">
        <v>80</v>
      </c>
    </row>
    <row r="27" spans="1:173" x14ac:dyDescent="0.3">
      <c r="A27" s="36"/>
      <c r="B27" s="36"/>
      <c r="C27" s="36"/>
      <c r="D27" s="36"/>
      <c r="E27" s="36"/>
      <c r="N27" s="36"/>
      <c r="O27" s="36"/>
      <c r="P27" s="36"/>
      <c r="Q27" s="36"/>
      <c r="R27" s="36"/>
      <c r="S27" s="36"/>
      <c r="U27" s="163"/>
      <c r="V27" s="163"/>
      <c r="W27" s="163"/>
      <c r="X27" s="163"/>
      <c r="Y27" s="163"/>
      <c r="Z27" s="163"/>
      <c r="AB27" s="36"/>
      <c r="AC27" s="36"/>
      <c r="AD27" s="36"/>
      <c r="AE27" s="36"/>
      <c r="AF27" s="36"/>
      <c r="AG27" s="36"/>
      <c r="AI27" s="36"/>
      <c r="AJ27" s="36"/>
      <c r="AK27" s="36"/>
      <c r="AL27" s="36"/>
      <c r="AM27" s="36"/>
      <c r="AN27" s="36"/>
      <c r="AP27" s="36"/>
      <c r="AQ27" s="36"/>
      <c r="AR27" s="36"/>
      <c r="AS27" s="36"/>
      <c r="AT27" s="36"/>
      <c r="AU27" s="36"/>
      <c r="AW27" s="36"/>
      <c r="AX27" s="36"/>
      <c r="AY27" s="36"/>
      <c r="AZ27" s="36"/>
      <c r="BA27" s="36"/>
      <c r="BB27" s="36"/>
      <c r="BD27" s="36"/>
      <c r="BE27" s="36"/>
      <c r="BF27" s="36"/>
      <c r="BG27" s="36"/>
      <c r="BH27" s="36"/>
      <c r="BI27" s="36"/>
      <c r="BK27" s="36"/>
      <c r="BL27" s="36"/>
      <c r="BM27" s="36"/>
      <c r="BN27" s="36"/>
      <c r="BO27" s="36"/>
      <c r="BP27" s="36"/>
      <c r="BR27" s="206"/>
      <c r="BS27" s="206"/>
      <c r="BT27" s="206"/>
      <c r="BU27" s="206"/>
      <c r="BV27" s="206"/>
      <c r="BW27" s="206"/>
      <c r="BY27" s="256"/>
      <c r="BZ27" s="256"/>
      <c r="CA27" s="256"/>
      <c r="CB27" s="256"/>
      <c r="CC27" s="256"/>
      <c r="CD27" s="256"/>
      <c r="CF27" s="309"/>
      <c r="CG27" s="309"/>
      <c r="CH27" s="309"/>
      <c r="CI27" s="309"/>
      <c r="CJ27" s="309"/>
      <c r="CK27" s="309"/>
      <c r="CM27" s="36"/>
      <c r="CN27" s="36"/>
      <c r="CO27" s="36"/>
      <c r="CP27" s="36"/>
      <c r="CQ27" s="36"/>
      <c r="CR27" s="36"/>
      <c r="CT27" s="36"/>
      <c r="CU27" s="36"/>
      <c r="CV27" s="36"/>
      <c r="CW27" s="36"/>
      <c r="CX27" s="36"/>
      <c r="CY27" s="36"/>
      <c r="DA27" s="108"/>
      <c r="DB27" s="108"/>
      <c r="DC27" s="108"/>
      <c r="DD27" s="108"/>
      <c r="DE27" s="108"/>
      <c r="DF27" s="108"/>
      <c r="DH27" s="36"/>
      <c r="DI27" s="36"/>
      <c r="DJ27" s="36"/>
      <c r="DK27" s="36"/>
      <c r="DL27" s="36"/>
      <c r="DM27" s="36"/>
      <c r="DO27" s="396"/>
      <c r="DP27" s="396"/>
      <c r="DQ27" s="396"/>
      <c r="DR27" s="396"/>
      <c r="DS27" s="396"/>
      <c r="DT27" s="396"/>
      <c r="DV27" s="431"/>
      <c r="DW27" s="431"/>
      <c r="DX27" s="431"/>
      <c r="DY27" s="431"/>
      <c r="DZ27" s="431"/>
      <c r="EA27" s="431"/>
      <c r="EC27" s="466"/>
      <c r="ED27" s="466"/>
      <c r="EE27" s="466"/>
      <c r="EF27" s="466"/>
      <c r="EG27" s="466"/>
      <c r="EH27" s="466"/>
      <c r="EJ27" s="36"/>
      <c r="EK27" s="36"/>
      <c r="EL27" s="36"/>
      <c r="EM27" s="36"/>
      <c r="EN27" s="36"/>
      <c r="EO27" s="36"/>
      <c r="EQ27" s="527"/>
      <c r="ER27" s="527"/>
      <c r="ES27" s="527"/>
      <c r="ET27" s="527"/>
      <c r="EU27" s="527"/>
      <c r="EV27" s="527"/>
      <c r="EX27" s="36"/>
      <c r="EY27" s="36"/>
      <c r="EZ27" s="36"/>
      <c r="FA27" s="36"/>
      <c r="FB27" s="36"/>
      <c r="FC27" s="36"/>
      <c r="FE27" s="537"/>
      <c r="FF27" s="537"/>
      <c r="FG27" s="537"/>
      <c r="FH27" s="537"/>
      <c r="FI27" s="537"/>
      <c r="FJ27" s="537"/>
      <c r="FL27" s="581"/>
      <c r="FM27" s="581"/>
      <c r="FN27" s="581"/>
      <c r="FO27" s="581"/>
      <c r="FP27" s="581"/>
      <c r="FQ27" s="581"/>
    </row>
    <row r="28" spans="1:173" x14ac:dyDescent="0.3">
      <c r="A28" s="675" t="s">
        <v>17</v>
      </c>
      <c r="B28" s="675"/>
      <c r="C28" s="675"/>
      <c r="D28" s="675"/>
      <c r="E28" s="675"/>
      <c r="G28" s="666" t="s">
        <v>28</v>
      </c>
      <c r="H28" s="666"/>
      <c r="I28" s="666"/>
      <c r="J28" s="666"/>
      <c r="K28" s="666"/>
      <c r="L28" s="666"/>
      <c r="N28" s="666" t="s">
        <v>28</v>
      </c>
      <c r="O28" s="666"/>
      <c r="P28" s="666"/>
      <c r="Q28" s="666"/>
      <c r="R28" s="666"/>
      <c r="S28" s="666"/>
      <c r="U28" s="666" t="s">
        <v>28</v>
      </c>
      <c r="V28" s="666"/>
      <c r="W28" s="666"/>
      <c r="X28" s="666"/>
      <c r="Y28" s="666"/>
      <c r="Z28" s="666"/>
      <c r="AB28" s="666" t="s">
        <v>28</v>
      </c>
      <c r="AC28" s="666"/>
      <c r="AD28" s="666"/>
      <c r="AE28" s="666"/>
      <c r="AF28" s="666"/>
      <c r="AG28" s="666"/>
      <c r="AI28" s="666" t="s">
        <v>28</v>
      </c>
      <c r="AJ28" s="666"/>
      <c r="AK28" s="666"/>
      <c r="AL28" s="666"/>
      <c r="AM28" s="666"/>
      <c r="AN28" s="666"/>
      <c r="AP28" s="666" t="s">
        <v>28</v>
      </c>
      <c r="AQ28" s="666"/>
      <c r="AR28" s="666"/>
      <c r="AS28" s="666"/>
      <c r="AT28" s="666"/>
      <c r="AU28" s="666"/>
      <c r="AW28" s="666"/>
      <c r="AX28" s="666"/>
      <c r="AY28" s="666"/>
      <c r="AZ28" s="666"/>
      <c r="BA28" s="666"/>
      <c r="BB28" s="666"/>
      <c r="BD28" s="666" t="s">
        <v>28</v>
      </c>
      <c r="BE28" s="666"/>
      <c r="BF28" s="666"/>
      <c r="BG28" s="666"/>
      <c r="BH28" s="666"/>
      <c r="BI28" s="666"/>
      <c r="BK28" s="666" t="s">
        <v>28</v>
      </c>
      <c r="BL28" s="666"/>
      <c r="BM28" s="666"/>
      <c r="BN28" s="666"/>
      <c r="BO28" s="666"/>
      <c r="BP28" s="666"/>
      <c r="BR28" s="666" t="s">
        <v>28</v>
      </c>
      <c r="BS28" s="666"/>
      <c r="BT28" s="666"/>
      <c r="BU28" s="666"/>
      <c r="BV28" s="666"/>
      <c r="BW28" s="666"/>
      <c r="BY28" s="666" t="s">
        <v>28</v>
      </c>
      <c r="BZ28" s="666"/>
      <c r="CA28" s="666"/>
      <c r="CB28" s="666"/>
      <c r="CC28" s="666"/>
      <c r="CD28" s="666"/>
      <c r="CF28" s="666" t="s">
        <v>28</v>
      </c>
      <c r="CG28" s="666"/>
      <c r="CH28" s="666"/>
      <c r="CI28" s="666"/>
      <c r="CJ28" s="666"/>
      <c r="CK28" s="666"/>
      <c r="CM28" s="666" t="s">
        <v>28</v>
      </c>
      <c r="CN28" s="666"/>
      <c r="CO28" s="666"/>
      <c r="CP28" s="666"/>
      <c r="CQ28" s="666"/>
      <c r="CR28" s="666"/>
      <c r="CT28" s="666"/>
      <c r="CU28" s="666"/>
      <c r="CV28" s="666"/>
      <c r="CW28" s="666"/>
      <c r="CX28" s="666"/>
      <c r="CY28" s="666"/>
      <c r="DA28" s="666" t="s">
        <v>28</v>
      </c>
      <c r="DB28" s="666"/>
      <c r="DC28" s="666"/>
      <c r="DD28" s="666"/>
      <c r="DE28" s="666"/>
      <c r="DF28" s="666"/>
      <c r="DH28" s="666" t="s">
        <v>28</v>
      </c>
      <c r="DI28" s="666"/>
      <c r="DJ28" s="666"/>
      <c r="DK28" s="666"/>
      <c r="DL28" s="666"/>
      <c r="DM28" s="666"/>
      <c r="DO28" s="666" t="s">
        <v>28</v>
      </c>
      <c r="DP28" s="666"/>
      <c r="DQ28" s="666"/>
      <c r="DR28" s="666"/>
      <c r="DS28" s="666"/>
      <c r="DT28" s="666"/>
      <c r="DV28" s="666" t="s">
        <v>28</v>
      </c>
      <c r="DW28" s="666"/>
      <c r="DX28" s="666"/>
      <c r="DY28" s="666"/>
      <c r="DZ28" s="666"/>
      <c r="EA28" s="666"/>
      <c r="EC28" s="666" t="s">
        <v>28</v>
      </c>
      <c r="ED28" s="666"/>
      <c r="EE28" s="666"/>
      <c r="EF28" s="666"/>
      <c r="EG28" s="666"/>
      <c r="EH28" s="666"/>
      <c r="EJ28" s="666" t="s">
        <v>106</v>
      </c>
      <c r="EK28" s="666"/>
      <c r="EL28" s="666"/>
      <c r="EM28" s="666"/>
      <c r="EN28" s="666"/>
      <c r="EO28" s="666"/>
      <c r="EQ28" s="666" t="s">
        <v>28</v>
      </c>
      <c r="ER28" s="666"/>
      <c r="ES28" s="666"/>
      <c r="ET28" s="666"/>
      <c r="EU28" s="666"/>
      <c r="EV28" s="666"/>
      <c r="EX28" s="666" t="s">
        <v>28</v>
      </c>
      <c r="EY28" s="666"/>
      <c r="EZ28" s="666"/>
      <c r="FA28" s="666"/>
      <c r="FB28" s="666"/>
      <c r="FC28" s="666"/>
      <c r="FE28" s="666" t="s">
        <v>28</v>
      </c>
      <c r="FF28" s="666"/>
      <c r="FG28" s="666"/>
      <c r="FH28" s="666"/>
      <c r="FI28" s="666"/>
      <c r="FJ28" s="666"/>
      <c r="FL28" s="666" t="s">
        <v>28</v>
      </c>
      <c r="FM28" s="666"/>
      <c r="FN28" s="666"/>
      <c r="FO28" s="666"/>
      <c r="FP28" s="666"/>
      <c r="FQ28" s="666"/>
    </row>
    <row r="29" spans="1:173" x14ac:dyDescent="0.3">
      <c r="A29" s="15"/>
      <c r="B29" s="16" t="s">
        <v>27</v>
      </c>
      <c r="C29" s="16" t="s">
        <v>3</v>
      </c>
      <c r="D29" s="16" t="s">
        <v>4</v>
      </c>
      <c r="E29" s="16" t="s">
        <v>5</v>
      </c>
      <c r="G29" s="16" t="s">
        <v>26</v>
      </c>
      <c r="H29" s="16" t="s">
        <v>12</v>
      </c>
      <c r="I29" s="16" t="s">
        <v>13</v>
      </c>
      <c r="J29" s="16" t="s">
        <v>14</v>
      </c>
      <c r="K29" s="16" t="s">
        <v>15</v>
      </c>
      <c r="L29" s="16" t="s">
        <v>16</v>
      </c>
      <c r="N29" s="16" t="s">
        <v>26</v>
      </c>
      <c r="O29" s="16" t="s">
        <v>12</v>
      </c>
      <c r="P29" s="16" t="s">
        <v>13</v>
      </c>
      <c r="Q29" s="16" t="s">
        <v>14</v>
      </c>
      <c r="R29" s="16" t="s">
        <v>15</v>
      </c>
      <c r="S29" s="16" t="s">
        <v>16</v>
      </c>
      <c r="U29" s="167" t="s">
        <v>26</v>
      </c>
      <c r="V29" s="167" t="s">
        <v>12</v>
      </c>
      <c r="W29" s="167" t="s">
        <v>13</v>
      </c>
      <c r="X29" s="167" t="s">
        <v>14</v>
      </c>
      <c r="Y29" s="167" t="s">
        <v>15</v>
      </c>
      <c r="Z29" s="167" t="s">
        <v>16</v>
      </c>
      <c r="AB29" s="16" t="s">
        <v>26</v>
      </c>
      <c r="AC29" s="16" t="s">
        <v>12</v>
      </c>
      <c r="AD29" s="16" t="s">
        <v>13</v>
      </c>
      <c r="AE29" s="16" t="s">
        <v>14</v>
      </c>
      <c r="AF29" s="16" t="s">
        <v>15</v>
      </c>
      <c r="AG29" s="16" t="s">
        <v>16</v>
      </c>
      <c r="AI29" s="16" t="s">
        <v>26</v>
      </c>
      <c r="AJ29" s="16" t="s">
        <v>12</v>
      </c>
      <c r="AK29" s="16" t="s">
        <v>13</v>
      </c>
      <c r="AL29" s="16" t="s">
        <v>14</v>
      </c>
      <c r="AM29" s="16" t="s">
        <v>15</v>
      </c>
      <c r="AN29" s="16" t="s">
        <v>16</v>
      </c>
      <c r="AP29" s="16" t="s">
        <v>26</v>
      </c>
      <c r="AQ29" s="16" t="s">
        <v>12</v>
      </c>
      <c r="AR29" s="16" t="s">
        <v>13</v>
      </c>
      <c r="AS29" s="16" t="s">
        <v>14</v>
      </c>
      <c r="AT29" s="16" t="s">
        <v>15</v>
      </c>
      <c r="AU29" s="16" t="s">
        <v>16</v>
      </c>
      <c r="AW29" s="16"/>
      <c r="AX29" s="16"/>
      <c r="AY29" s="16"/>
      <c r="AZ29" s="16"/>
      <c r="BA29" s="16"/>
      <c r="BB29" s="16"/>
      <c r="BD29" s="16" t="s">
        <v>26</v>
      </c>
      <c r="BE29" s="16" t="s">
        <v>12</v>
      </c>
      <c r="BF29" s="16" t="s">
        <v>13</v>
      </c>
      <c r="BG29" s="16" t="s">
        <v>14</v>
      </c>
      <c r="BH29" s="16" t="s">
        <v>15</v>
      </c>
      <c r="BI29" s="16" t="s">
        <v>16</v>
      </c>
      <c r="BK29" s="16" t="s">
        <v>26</v>
      </c>
      <c r="BL29" s="16" t="s">
        <v>12</v>
      </c>
      <c r="BM29" s="16" t="s">
        <v>13</v>
      </c>
      <c r="BN29" s="16" t="s">
        <v>14</v>
      </c>
      <c r="BO29" s="16" t="s">
        <v>15</v>
      </c>
      <c r="BP29" s="16" t="s">
        <v>16</v>
      </c>
      <c r="BR29" s="210" t="s">
        <v>26</v>
      </c>
      <c r="BS29" s="210" t="s">
        <v>12</v>
      </c>
      <c r="BT29" s="210" t="s">
        <v>13</v>
      </c>
      <c r="BU29" s="210" t="s">
        <v>14</v>
      </c>
      <c r="BV29" s="210" t="s">
        <v>15</v>
      </c>
      <c r="BW29" s="210" t="s">
        <v>16</v>
      </c>
      <c r="BY29" s="257" t="s">
        <v>26</v>
      </c>
      <c r="BZ29" s="257" t="s">
        <v>12</v>
      </c>
      <c r="CA29" s="257" t="s">
        <v>13</v>
      </c>
      <c r="CB29" s="257" t="s">
        <v>14</v>
      </c>
      <c r="CC29" s="257" t="s">
        <v>15</v>
      </c>
      <c r="CD29" s="257" t="s">
        <v>16</v>
      </c>
      <c r="CF29" s="310" t="s">
        <v>26</v>
      </c>
      <c r="CG29" s="310" t="s">
        <v>12</v>
      </c>
      <c r="CH29" s="310" t="s">
        <v>13</v>
      </c>
      <c r="CI29" s="310" t="s">
        <v>14</v>
      </c>
      <c r="CJ29" s="310" t="s">
        <v>15</v>
      </c>
      <c r="CK29" s="310" t="s">
        <v>16</v>
      </c>
      <c r="CM29" s="16" t="s">
        <v>26</v>
      </c>
      <c r="CN29" s="16" t="s">
        <v>12</v>
      </c>
      <c r="CO29" s="16" t="s">
        <v>13</v>
      </c>
      <c r="CP29" s="16" t="s">
        <v>14</v>
      </c>
      <c r="CQ29" s="16" t="s">
        <v>15</v>
      </c>
      <c r="CR29" s="16" t="s">
        <v>16</v>
      </c>
      <c r="CT29" s="16"/>
      <c r="CU29" s="16"/>
      <c r="CV29" s="16"/>
      <c r="CW29" s="16"/>
      <c r="CX29" s="16"/>
      <c r="CY29" s="16"/>
      <c r="DA29" s="355" t="s">
        <v>26</v>
      </c>
      <c r="DB29" s="355" t="s">
        <v>12</v>
      </c>
      <c r="DC29" s="355" t="s">
        <v>13</v>
      </c>
      <c r="DD29" s="355" t="s">
        <v>14</v>
      </c>
      <c r="DE29" s="355" t="s">
        <v>15</v>
      </c>
      <c r="DF29" s="355" t="s">
        <v>16</v>
      </c>
      <c r="DH29" s="16" t="s">
        <v>26</v>
      </c>
      <c r="DI29" s="16" t="s">
        <v>12</v>
      </c>
      <c r="DJ29" s="16" t="s">
        <v>13</v>
      </c>
      <c r="DK29" s="16" t="s">
        <v>14</v>
      </c>
      <c r="DL29" s="16" t="s">
        <v>15</v>
      </c>
      <c r="DM29" s="16" t="s">
        <v>16</v>
      </c>
      <c r="DO29" s="397" t="s">
        <v>26</v>
      </c>
      <c r="DP29" s="397" t="s">
        <v>12</v>
      </c>
      <c r="DQ29" s="397" t="s">
        <v>13</v>
      </c>
      <c r="DR29" s="397" t="s">
        <v>14</v>
      </c>
      <c r="DS29" s="397" t="s">
        <v>15</v>
      </c>
      <c r="DT29" s="397" t="s">
        <v>16</v>
      </c>
      <c r="DV29" s="436" t="s">
        <v>26</v>
      </c>
      <c r="DW29" s="436" t="s">
        <v>12</v>
      </c>
      <c r="DX29" s="436" t="s">
        <v>13</v>
      </c>
      <c r="DY29" s="436" t="s">
        <v>14</v>
      </c>
      <c r="DZ29" s="436" t="s">
        <v>15</v>
      </c>
      <c r="EA29" s="436" t="s">
        <v>16</v>
      </c>
      <c r="EC29" s="467" t="s">
        <v>26</v>
      </c>
      <c r="ED29" s="467" t="s">
        <v>12</v>
      </c>
      <c r="EE29" s="467" t="s">
        <v>13</v>
      </c>
      <c r="EF29" s="467" t="s">
        <v>14</v>
      </c>
      <c r="EG29" s="467" t="s">
        <v>15</v>
      </c>
      <c r="EH29" s="467" t="s">
        <v>16</v>
      </c>
      <c r="EJ29" s="16" t="s">
        <v>107</v>
      </c>
      <c r="EK29" s="16" t="s">
        <v>108</v>
      </c>
      <c r="EL29" s="16" t="s">
        <v>109</v>
      </c>
      <c r="EM29" s="16" t="s">
        <v>110</v>
      </c>
      <c r="EN29" s="16" t="s">
        <v>111</v>
      </c>
      <c r="EO29" s="16" t="s">
        <v>112</v>
      </c>
      <c r="EQ29" s="528" t="s">
        <v>26</v>
      </c>
      <c r="ER29" s="528" t="s">
        <v>12</v>
      </c>
      <c r="ES29" s="528" t="s">
        <v>13</v>
      </c>
      <c r="ET29" s="528" t="s">
        <v>14</v>
      </c>
      <c r="EU29" s="528" t="s">
        <v>15</v>
      </c>
      <c r="EV29" s="528" t="s">
        <v>16</v>
      </c>
      <c r="EX29" s="16" t="s">
        <v>26</v>
      </c>
      <c r="EY29" s="16" t="s">
        <v>12</v>
      </c>
      <c r="EZ29" s="16" t="s">
        <v>13</v>
      </c>
      <c r="FA29" s="16" t="s">
        <v>14</v>
      </c>
      <c r="FB29" s="16" t="s">
        <v>15</v>
      </c>
      <c r="FC29" s="16" t="s">
        <v>16</v>
      </c>
      <c r="FE29" s="541" t="s">
        <v>26</v>
      </c>
      <c r="FF29" s="541" t="s">
        <v>12</v>
      </c>
      <c r="FG29" s="541" t="s">
        <v>13</v>
      </c>
      <c r="FH29" s="541" t="s">
        <v>14</v>
      </c>
      <c r="FI29" s="541" t="s">
        <v>15</v>
      </c>
      <c r="FJ29" s="541" t="s">
        <v>16</v>
      </c>
      <c r="FL29" s="584" t="s">
        <v>26</v>
      </c>
      <c r="FM29" s="584" t="s">
        <v>12</v>
      </c>
      <c r="FN29" s="584" t="s">
        <v>13</v>
      </c>
      <c r="FO29" s="584" t="s">
        <v>14</v>
      </c>
      <c r="FP29" s="584" t="s">
        <v>15</v>
      </c>
      <c r="FQ29" s="584" t="s">
        <v>16</v>
      </c>
    </row>
    <row r="30" spans="1:173" ht="15" customHeight="1" x14ac:dyDescent="0.3">
      <c r="A30" s="672" t="s">
        <v>31</v>
      </c>
      <c r="B30" s="2">
        <v>10</v>
      </c>
      <c r="C30" s="2">
        <v>-20</v>
      </c>
      <c r="D30" s="2">
        <v>10</v>
      </c>
      <c r="E30" s="2"/>
      <c r="F30" s="36"/>
      <c r="G30" s="37">
        <f t="shared" ref="G30:G33" si="12">MEDIAN(N30,U30,AB30,AI30,AP30,AW30,BD30,BK30,BR30,BY30,CF30,CM30,CT30,DA30,DH30,DO30,DV30,EC30,EJ30,EQ30,EX30,FE30,FL30)</f>
        <v>5.5</v>
      </c>
      <c r="H30" s="37">
        <f t="shared" ref="H30:H33" si="13">MEDIAN(O30,V30,AC30,AJ30,AQ30,AX30,BE30,BL30,BS30,BZ30,CG30,CN30,CU30,DB30,DI30,DP30,DW30,ED30,EK30,ER30,EY30,FF30,FM30)</f>
        <v>7</v>
      </c>
      <c r="I30" s="37">
        <f t="shared" ref="I30:I33" si="14">MEDIAN(P30,W30,AD30,AK30,AR30,AY30,BF30,BM30,BT30,CA30,CH30,CO30,CV30,DC30,DJ30,DQ30,DX30,EE30,EL30,ES30,EZ30,FG30,FN30)</f>
        <v>11</v>
      </c>
      <c r="J30" s="37">
        <f t="shared" ref="J30:J33" si="15">MEDIAN(Q30,X30,AE30,AL30,AS30,AZ30,BG30,BN30,BU30,CB30,CI30,CP30,CW30,DD30,DK30,DR30,DY30,EF30,EM30,ET30,FA30,FH30,FO30)</f>
        <v>15</v>
      </c>
      <c r="K30" s="37">
        <f t="shared" ref="K30:K33" si="16">MEDIAN(R30,Y30,AF30,AM30,AT30,BA30,BH30,BO30,BV30,CC30,CJ30,CQ30,CX30,DE30,DL30,DS30,DZ30,EG30,EN30,EU30,FB30,FI30,FP30)</f>
        <v>27.5</v>
      </c>
      <c r="L30" s="37">
        <f>MEDIAN(S30,Z30,AG30,AN30,AU30,BB30,BI30,30,BW30,CD30,CK30,CR30,CY30,DF30,DM30,DT30,EA30,EH30,EO30,EV30,FC30,FJ30,FQ30)</f>
        <v>40</v>
      </c>
      <c r="M30" s="36"/>
      <c r="N30" s="37">
        <v>10</v>
      </c>
      <c r="O30" s="37">
        <v>17.5</v>
      </c>
      <c r="P30" s="37">
        <v>30</v>
      </c>
      <c r="Q30" s="37">
        <v>40</v>
      </c>
      <c r="R30" s="37">
        <v>50</v>
      </c>
      <c r="S30" s="37">
        <v>62.5</v>
      </c>
      <c r="T30" s="36"/>
      <c r="U30" s="168">
        <v>2.5</v>
      </c>
      <c r="V30" s="168">
        <v>5</v>
      </c>
      <c r="W30" s="168">
        <v>7.5</v>
      </c>
      <c r="X30" s="168">
        <v>10</v>
      </c>
      <c r="Y30" s="168">
        <v>15</v>
      </c>
      <c r="Z30" s="168">
        <v>25</v>
      </c>
      <c r="AA30" s="36"/>
      <c r="AB30" s="37">
        <v>4</v>
      </c>
      <c r="AC30" s="37">
        <v>6</v>
      </c>
      <c r="AD30" s="37">
        <v>8</v>
      </c>
      <c r="AE30" s="37">
        <v>10</v>
      </c>
      <c r="AF30" s="37">
        <v>16</v>
      </c>
      <c r="AG30" s="37">
        <v>18</v>
      </c>
      <c r="AH30" s="36"/>
      <c r="AI30" s="37">
        <v>5</v>
      </c>
      <c r="AJ30" s="37">
        <v>7</v>
      </c>
      <c r="AK30" s="37">
        <v>10</v>
      </c>
      <c r="AL30" s="37">
        <v>12</v>
      </c>
      <c r="AM30" s="37">
        <v>15</v>
      </c>
      <c r="AN30" s="37">
        <v>17</v>
      </c>
      <c r="AO30" s="36"/>
      <c r="AP30" s="37">
        <v>3</v>
      </c>
      <c r="AQ30" s="37">
        <v>6</v>
      </c>
      <c r="AR30" s="37">
        <v>12</v>
      </c>
      <c r="AS30" s="37">
        <v>21</v>
      </c>
      <c r="AT30" s="37">
        <v>31.5</v>
      </c>
      <c r="AU30" s="37">
        <v>50</v>
      </c>
      <c r="AV30" s="36"/>
      <c r="AW30" s="37"/>
      <c r="AX30" s="37"/>
      <c r="AY30" s="37"/>
      <c r="AZ30" s="37"/>
      <c r="BA30" s="37"/>
      <c r="BB30" s="37"/>
      <c r="BC30" s="36"/>
      <c r="BD30" s="37">
        <v>2</v>
      </c>
      <c r="BE30" s="37">
        <v>5</v>
      </c>
      <c r="BF30" s="37">
        <v>10</v>
      </c>
      <c r="BG30" s="37">
        <v>15</v>
      </c>
      <c r="BH30" s="37">
        <v>20</v>
      </c>
      <c r="BI30" s="37">
        <v>25</v>
      </c>
      <c r="BJ30" s="36"/>
      <c r="BK30" s="37">
        <v>3</v>
      </c>
      <c r="BL30" s="37">
        <v>5</v>
      </c>
      <c r="BM30" s="37">
        <v>7</v>
      </c>
      <c r="BN30" s="37">
        <v>11</v>
      </c>
      <c r="BO30" s="37">
        <v>19</v>
      </c>
      <c r="BP30" s="37">
        <v>22</v>
      </c>
      <c r="BQ30" s="36"/>
      <c r="BR30" s="211">
        <v>6.666666666666667</v>
      </c>
      <c r="BS30" s="211">
        <v>13.333333333333336</v>
      </c>
      <c r="BT30" s="211">
        <v>26.666666666666671</v>
      </c>
      <c r="BU30" s="211">
        <v>53.333333333333343</v>
      </c>
      <c r="BV30" s="211">
        <v>133.33333333333334</v>
      </c>
      <c r="BW30" s="211">
        <v>213.33333333333337</v>
      </c>
      <c r="BX30" s="36"/>
      <c r="BY30" s="258">
        <v>7</v>
      </c>
      <c r="BZ30" s="258">
        <v>10</v>
      </c>
      <c r="CA30" s="258">
        <v>15</v>
      </c>
      <c r="CB30" s="258">
        <v>22</v>
      </c>
      <c r="CC30" s="258">
        <v>40</v>
      </c>
      <c r="CD30" s="258">
        <v>70</v>
      </c>
      <c r="CE30" s="36"/>
      <c r="CF30" s="312">
        <v>2.63671875</v>
      </c>
      <c r="CG30" s="312">
        <v>3.2958984375</v>
      </c>
      <c r="CH30" s="312">
        <v>4.39453125</v>
      </c>
      <c r="CI30" s="312">
        <v>7.32421875</v>
      </c>
      <c r="CJ30" s="312">
        <v>10.25390625</v>
      </c>
      <c r="CK30" s="312">
        <v>17.578125</v>
      </c>
      <c r="CL30" s="36"/>
      <c r="CM30" s="37">
        <v>6</v>
      </c>
      <c r="CN30" s="37">
        <v>7</v>
      </c>
      <c r="CO30" s="37">
        <v>12</v>
      </c>
      <c r="CP30" s="37">
        <v>15</v>
      </c>
      <c r="CQ30" s="37">
        <v>33</v>
      </c>
      <c r="CR30" s="37">
        <v>60</v>
      </c>
      <c r="CS30" s="36"/>
      <c r="CT30" s="37"/>
      <c r="CU30" s="37"/>
      <c r="CV30" s="37"/>
      <c r="CW30" s="37"/>
      <c r="CX30" s="37"/>
      <c r="CY30" s="37"/>
      <c r="CZ30" s="36"/>
      <c r="DA30" s="592">
        <v>7.0874999999999995</v>
      </c>
      <c r="DB30" s="592">
        <v>11.871562500000001</v>
      </c>
      <c r="DC30" s="592">
        <v>15.795</v>
      </c>
      <c r="DD30" s="592">
        <v>20.844843749999999</v>
      </c>
      <c r="DE30" s="592">
        <v>34.065087890625001</v>
      </c>
      <c r="DF30" s="592">
        <v>44.049682617187507</v>
      </c>
      <c r="DG30" s="36"/>
      <c r="DH30" s="95">
        <v>4</v>
      </c>
      <c r="DI30" s="37">
        <v>7</v>
      </c>
      <c r="DJ30" s="37">
        <v>10</v>
      </c>
      <c r="DK30" s="37">
        <v>15</v>
      </c>
      <c r="DL30" s="37">
        <v>25</v>
      </c>
      <c r="DM30" s="37">
        <v>30</v>
      </c>
      <c r="DN30" s="36"/>
      <c r="DO30" s="400">
        <v>8</v>
      </c>
      <c r="DP30" s="400">
        <v>12</v>
      </c>
      <c r="DQ30" s="400">
        <v>20</v>
      </c>
      <c r="DR30" s="400">
        <v>24</v>
      </c>
      <c r="DS30" s="400">
        <v>30</v>
      </c>
      <c r="DT30" s="400"/>
      <c r="DU30" s="36"/>
      <c r="DV30" s="434">
        <v>6</v>
      </c>
      <c r="DW30" s="434">
        <v>8</v>
      </c>
      <c r="DX30" s="434">
        <v>9</v>
      </c>
      <c r="DY30" s="434">
        <v>10</v>
      </c>
      <c r="DZ30" s="434">
        <v>12</v>
      </c>
      <c r="EA30" s="434">
        <v>14</v>
      </c>
      <c r="EB30" s="36"/>
      <c r="EC30" s="468">
        <v>8</v>
      </c>
      <c r="ED30" s="468">
        <v>14</v>
      </c>
      <c r="EE30" s="468">
        <v>20</v>
      </c>
      <c r="EF30" s="468">
        <v>28</v>
      </c>
      <c r="EG30" s="468">
        <v>40</v>
      </c>
      <c r="EH30" s="468">
        <v>70</v>
      </c>
      <c r="EI30" s="36"/>
      <c r="EJ30" s="37">
        <v>4</v>
      </c>
      <c r="EK30" s="37">
        <v>6</v>
      </c>
      <c r="EL30" s="37">
        <v>8</v>
      </c>
      <c r="EM30" s="37">
        <v>10</v>
      </c>
      <c r="EN30" s="37">
        <v>15</v>
      </c>
      <c r="EO30" s="37">
        <v>20</v>
      </c>
      <c r="EP30" s="36"/>
      <c r="EQ30" s="529">
        <v>20</v>
      </c>
      <c r="ER30" s="529">
        <v>25</v>
      </c>
      <c r="ES30" s="529">
        <v>35</v>
      </c>
      <c r="ET30" s="529">
        <v>40</v>
      </c>
      <c r="EU30" s="529">
        <v>50</v>
      </c>
      <c r="EV30" s="529">
        <v>50</v>
      </c>
      <c r="EW30" s="36"/>
      <c r="EX30" s="37"/>
      <c r="EY30" s="37"/>
      <c r="EZ30" s="37"/>
      <c r="FA30" s="37"/>
      <c r="FB30" s="37"/>
      <c r="FC30" s="37"/>
      <c r="FD30" s="36"/>
      <c r="FE30" s="542">
        <v>5</v>
      </c>
      <c r="FF30" s="542">
        <v>7</v>
      </c>
      <c r="FG30" s="542">
        <v>10</v>
      </c>
      <c r="FH30" s="542">
        <v>15</v>
      </c>
      <c r="FI30" s="542">
        <v>20</v>
      </c>
      <c r="FJ30" s="542">
        <v>40</v>
      </c>
      <c r="FK30" s="36"/>
      <c r="FL30" s="585">
        <v>8</v>
      </c>
      <c r="FM30" s="585">
        <v>12</v>
      </c>
      <c r="FN30" s="585">
        <v>15</v>
      </c>
      <c r="FO30" s="585">
        <v>30</v>
      </c>
      <c r="FP30" s="585">
        <v>50</v>
      </c>
      <c r="FQ30" s="585">
        <v>70</v>
      </c>
    </row>
    <row r="31" spans="1:173" x14ac:dyDescent="0.3">
      <c r="A31" s="673"/>
      <c r="B31" s="3">
        <v>10</v>
      </c>
      <c r="C31" s="3">
        <v>-20</v>
      </c>
      <c r="D31" s="3"/>
      <c r="E31" s="3">
        <v>10</v>
      </c>
      <c r="F31" s="36"/>
      <c r="G31" s="38">
        <f t="shared" si="12"/>
        <v>6.3333333333333339</v>
      </c>
      <c r="H31" s="38">
        <f t="shared" si="13"/>
        <v>9</v>
      </c>
      <c r="I31" s="38">
        <f t="shared" si="14"/>
        <v>12</v>
      </c>
      <c r="J31" s="38">
        <f t="shared" si="15"/>
        <v>17.922421874999998</v>
      </c>
      <c r="K31" s="38">
        <f t="shared" si="16"/>
        <v>28.25</v>
      </c>
      <c r="L31" s="38">
        <f>MEDIAN(S31,Z31,AG31,AN31,AU31,BB31,BI31,31,BW31,CD31,CK31,CR31,CY31,DF31,DM31,DT31,EA31,EH31,EO31,EV31,FC31,FJ31,FQ31)</f>
        <v>40</v>
      </c>
      <c r="M31" s="36"/>
      <c r="N31" s="38">
        <v>15</v>
      </c>
      <c r="O31" s="38">
        <v>25</v>
      </c>
      <c r="P31" s="38">
        <v>40</v>
      </c>
      <c r="Q31" s="38">
        <v>50</v>
      </c>
      <c r="R31" s="38">
        <v>62.5</v>
      </c>
      <c r="S31" s="38">
        <v>75</v>
      </c>
      <c r="T31" s="36"/>
      <c r="U31" s="169">
        <v>3</v>
      </c>
      <c r="V31" s="169">
        <v>5</v>
      </c>
      <c r="W31" s="169">
        <v>10</v>
      </c>
      <c r="X31" s="169">
        <v>15</v>
      </c>
      <c r="Y31" s="169">
        <v>20</v>
      </c>
      <c r="Z31" s="169">
        <v>25</v>
      </c>
      <c r="AA31" s="36"/>
      <c r="AB31" s="38">
        <v>4</v>
      </c>
      <c r="AC31" s="38">
        <v>6</v>
      </c>
      <c r="AD31" s="38">
        <v>8</v>
      </c>
      <c r="AE31" s="38">
        <v>10</v>
      </c>
      <c r="AF31" s="38">
        <v>16</v>
      </c>
      <c r="AG31" s="38">
        <v>18</v>
      </c>
      <c r="AH31" s="36"/>
      <c r="AI31" s="38">
        <v>6</v>
      </c>
      <c r="AJ31" s="38">
        <v>8</v>
      </c>
      <c r="AK31" s="38">
        <v>10</v>
      </c>
      <c r="AL31" s="38">
        <v>12</v>
      </c>
      <c r="AM31" s="38">
        <v>15</v>
      </c>
      <c r="AN31" s="38">
        <v>17</v>
      </c>
      <c r="AO31" s="36"/>
      <c r="AP31" s="38">
        <v>3</v>
      </c>
      <c r="AQ31" s="38">
        <v>6</v>
      </c>
      <c r="AR31" s="38">
        <v>12</v>
      </c>
      <c r="AS31" s="38">
        <v>21</v>
      </c>
      <c r="AT31" s="38">
        <v>31.5</v>
      </c>
      <c r="AU31" s="38">
        <v>50</v>
      </c>
      <c r="AV31" s="36"/>
      <c r="AW31" s="38"/>
      <c r="AX31" s="38"/>
      <c r="AY31" s="38"/>
      <c r="AZ31" s="38"/>
      <c r="BA31" s="38"/>
      <c r="BB31" s="38"/>
      <c r="BC31" s="36"/>
      <c r="BD31" s="38">
        <v>2</v>
      </c>
      <c r="BE31" s="38">
        <v>5</v>
      </c>
      <c r="BF31" s="38">
        <v>10</v>
      </c>
      <c r="BG31" s="38">
        <v>15</v>
      </c>
      <c r="BH31" s="38">
        <v>20</v>
      </c>
      <c r="BI31" s="38">
        <v>25</v>
      </c>
      <c r="BJ31" s="36"/>
      <c r="BK31" s="38">
        <v>5</v>
      </c>
      <c r="BL31" s="38">
        <v>6</v>
      </c>
      <c r="BM31" s="38">
        <v>8</v>
      </c>
      <c r="BN31" s="38">
        <v>12</v>
      </c>
      <c r="BO31" s="38">
        <v>20</v>
      </c>
      <c r="BP31" s="38">
        <v>25</v>
      </c>
      <c r="BQ31" s="36"/>
      <c r="BR31" s="212">
        <v>6.666666666666667</v>
      </c>
      <c r="BS31" s="212">
        <v>13.333333333333336</v>
      </c>
      <c r="BT31" s="212">
        <v>26.666666666666671</v>
      </c>
      <c r="BU31" s="212">
        <v>53.333333333333343</v>
      </c>
      <c r="BV31" s="212">
        <v>133.33333333333334</v>
      </c>
      <c r="BW31" s="212">
        <v>213.33333333333337</v>
      </c>
      <c r="BX31" s="36"/>
      <c r="BY31" s="259">
        <v>9</v>
      </c>
      <c r="BZ31" s="259">
        <v>11</v>
      </c>
      <c r="CA31" s="259">
        <v>17</v>
      </c>
      <c r="CB31" s="259">
        <v>25</v>
      </c>
      <c r="CC31" s="259">
        <v>45</v>
      </c>
      <c r="CD31" s="259">
        <v>80</v>
      </c>
      <c r="CE31" s="36"/>
      <c r="CF31" s="313">
        <v>4.39453125</v>
      </c>
      <c r="CG31" s="313">
        <v>5.4931640625</v>
      </c>
      <c r="CH31" s="313">
        <v>7.32421875</v>
      </c>
      <c r="CI31" s="313">
        <v>10.986328125</v>
      </c>
      <c r="CJ31" s="313">
        <v>14.6484375</v>
      </c>
      <c r="CK31" s="313">
        <v>26.3671875</v>
      </c>
      <c r="CL31" s="36"/>
      <c r="CM31" s="38">
        <v>8</v>
      </c>
      <c r="CN31" s="38">
        <v>10</v>
      </c>
      <c r="CO31" s="38">
        <v>17</v>
      </c>
      <c r="CP31" s="38">
        <v>22</v>
      </c>
      <c r="CQ31" s="38">
        <v>48</v>
      </c>
      <c r="CR31" s="38">
        <v>85</v>
      </c>
      <c r="CS31" s="36"/>
      <c r="CT31" s="38"/>
      <c r="CU31" s="38"/>
      <c r="CV31" s="38"/>
      <c r="CW31" s="38"/>
      <c r="CX31" s="38"/>
      <c r="CY31" s="38"/>
      <c r="CZ31" s="36"/>
      <c r="DA31" s="593">
        <v>7.0874999999999995</v>
      </c>
      <c r="DB31" s="593">
        <v>11.871562500000001</v>
      </c>
      <c r="DC31" s="593">
        <v>15.795</v>
      </c>
      <c r="DD31" s="593">
        <v>20.844843749999999</v>
      </c>
      <c r="DE31" s="593">
        <v>34.065087890625001</v>
      </c>
      <c r="DF31" s="593">
        <v>44.049682617187507</v>
      </c>
      <c r="DG31" s="36"/>
      <c r="DH31" s="38">
        <v>4</v>
      </c>
      <c r="DI31" s="38">
        <v>7</v>
      </c>
      <c r="DJ31" s="38">
        <v>10</v>
      </c>
      <c r="DK31" s="38">
        <v>15</v>
      </c>
      <c r="DL31" s="38">
        <v>25</v>
      </c>
      <c r="DM31" s="38">
        <v>30</v>
      </c>
      <c r="DN31" s="36"/>
      <c r="DO31" s="401">
        <v>10</v>
      </c>
      <c r="DP31" s="401">
        <v>14</v>
      </c>
      <c r="DQ31" s="401">
        <v>22</v>
      </c>
      <c r="DR31" s="401">
        <v>26</v>
      </c>
      <c r="DS31" s="401">
        <v>34</v>
      </c>
      <c r="DT31" s="401"/>
      <c r="DU31" s="36"/>
      <c r="DV31" s="435">
        <v>6</v>
      </c>
      <c r="DW31" s="435">
        <v>8</v>
      </c>
      <c r="DX31" s="435">
        <v>9</v>
      </c>
      <c r="DY31" s="435">
        <v>10</v>
      </c>
      <c r="DZ31" s="435">
        <v>12</v>
      </c>
      <c r="EA31" s="435">
        <v>14</v>
      </c>
      <c r="EB31" s="36"/>
      <c r="EC31" s="469">
        <v>8</v>
      </c>
      <c r="ED31" s="469">
        <v>14</v>
      </c>
      <c r="EE31" s="469">
        <v>20</v>
      </c>
      <c r="EF31" s="469">
        <v>28</v>
      </c>
      <c r="EG31" s="469">
        <v>40</v>
      </c>
      <c r="EH31" s="469">
        <v>70</v>
      </c>
      <c r="EI31" s="36"/>
      <c r="EJ31" s="38">
        <v>8</v>
      </c>
      <c r="EK31" s="38">
        <v>10</v>
      </c>
      <c r="EL31" s="38">
        <v>12</v>
      </c>
      <c r="EM31" s="38">
        <v>14</v>
      </c>
      <c r="EN31" s="38">
        <v>15</v>
      </c>
      <c r="EO31" s="38">
        <v>20</v>
      </c>
      <c r="EP31" s="36"/>
      <c r="EQ31" s="530">
        <v>40</v>
      </c>
      <c r="ER31" s="530">
        <v>50</v>
      </c>
      <c r="ES31" s="530">
        <v>60</v>
      </c>
      <c r="ET31" s="530">
        <v>80</v>
      </c>
      <c r="EU31" s="530">
        <v>100</v>
      </c>
      <c r="EV31" s="530">
        <v>100</v>
      </c>
      <c r="EW31" s="36"/>
      <c r="EX31" s="38"/>
      <c r="EY31" s="38"/>
      <c r="EZ31" s="38"/>
      <c r="FA31" s="38"/>
      <c r="FB31" s="38"/>
      <c r="FC31" s="38"/>
      <c r="FD31" s="36"/>
      <c r="FE31" s="543">
        <v>6</v>
      </c>
      <c r="FF31" s="543">
        <v>8</v>
      </c>
      <c r="FG31" s="543">
        <v>10</v>
      </c>
      <c r="FH31" s="543">
        <v>15</v>
      </c>
      <c r="FI31" s="543">
        <v>20</v>
      </c>
      <c r="FJ31" s="543">
        <v>40</v>
      </c>
      <c r="FK31" s="36"/>
      <c r="FL31" s="586">
        <v>8</v>
      </c>
      <c r="FM31" s="586">
        <v>12</v>
      </c>
      <c r="FN31" s="586">
        <v>15</v>
      </c>
      <c r="FO31" s="586">
        <v>30</v>
      </c>
      <c r="FP31" s="586">
        <v>50</v>
      </c>
      <c r="FQ31" s="586">
        <v>70</v>
      </c>
    </row>
    <row r="32" spans="1:173" x14ac:dyDescent="0.3">
      <c r="A32" s="673"/>
      <c r="B32" s="2">
        <v>10</v>
      </c>
      <c r="C32" s="2"/>
      <c r="D32" s="2">
        <v>-20</v>
      </c>
      <c r="E32" s="2">
        <v>10</v>
      </c>
      <c r="F32" s="36"/>
      <c r="G32" s="37">
        <f t="shared" si="12"/>
        <v>6.3333333333333339</v>
      </c>
      <c r="H32" s="37">
        <f t="shared" si="13"/>
        <v>8.5</v>
      </c>
      <c r="I32" s="37">
        <f t="shared" si="14"/>
        <v>11.5</v>
      </c>
      <c r="J32" s="37">
        <f t="shared" si="15"/>
        <v>17.922421874999998</v>
      </c>
      <c r="K32" s="37">
        <f t="shared" si="16"/>
        <v>27.5</v>
      </c>
      <c r="L32" s="37">
        <f>MEDIAN(S32,Z32,AG32,AN32,AU32,BB32,BI32,32,BW32,CD32,CK32,CR32,CY32,DF32,DM32,DT32,EA32,EH32,EO32,EV32,FC32,FJ32,FQ32)</f>
        <v>40</v>
      </c>
      <c r="M32" s="36"/>
      <c r="N32" s="37">
        <v>15</v>
      </c>
      <c r="O32" s="37">
        <v>25</v>
      </c>
      <c r="P32" s="37">
        <v>40</v>
      </c>
      <c r="Q32" s="37">
        <v>50</v>
      </c>
      <c r="R32" s="37">
        <v>62.5</v>
      </c>
      <c r="S32" s="37">
        <v>75</v>
      </c>
      <c r="T32" s="36"/>
      <c r="U32" s="168">
        <v>3</v>
      </c>
      <c r="V32" s="168">
        <v>5</v>
      </c>
      <c r="W32" s="168">
        <v>10</v>
      </c>
      <c r="X32" s="168">
        <v>15</v>
      </c>
      <c r="Y32" s="168">
        <v>20</v>
      </c>
      <c r="Z32" s="168">
        <v>25</v>
      </c>
      <c r="AA32" s="36"/>
      <c r="AB32" s="37">
        <v>6</v>
      </c>
      <c r="AC32" s="37">
        <v>8</v>
      </c>
      <c r="AD32" s="37">
        <v>10</v>
      </c>
      <c r="AE32" s="37">
        <v>12</v>
      </c>
      <c r="AF32" s="37">
        <v>18</v>
      </c>
      <c r="AG32" s="37">
        <v>20</v>
      </c>
      <c r="AH32" s="36"/>
      <c r="AI32" s="37">
        <v>6</v>
      </c>
      <c r="AJ32" s="37">
        <v>8</v>
      </c>
      <c r="AK32" s="37">
        <v>10</v>
      </c>
      <c r="AL32" s="37">
        <v>12</v>
      </c>
      <c r="AM32" s="37">
        <v>15</v>
      </c>
      <c r="AN32" s="37">
        <v>17</v>
      </c>
      <c r="AO32" s="36"/>
      <c r="AP32" s="37">
        <v>3</v>
      </c>
      <c r="AQ32" s="37">
        <v>6.5</v>
      </c>
      <c r="AR32" s="37">
        <v>13</v>
      </c>
      <c r="AS32" s="37">
        <v>22</v>
      </c>
      <c r="AT32" s="37">
        <v>33</v>
      </c>
      <c r="AU32" s="37">
        <v>55</v>
      </c>
      <c r="AV32" s="36"/>
      <c r="AW32" s="37"/>
      <c r="AX32" s="37"/>
      <c r="AY32" s="37"/>
      <c r="AZ32" s="37"/>
      <c r="BA32" s="37"/>
      <c r="BB32" s="37"/>
      <c r="BC32" s="36"/>
      <c r="BD32" s="37">
        <v>2</v>
      </c>
      <c r="BE32" s="37">
        <v>5</v>
      </c>
      <c r="BF32" s="37">
        <v>10</v>
      </c>
      <c r="BG32" s="37">
        <v>15</v>
      </c>
      <c r="BH32" s="37">
        <v>20</v>
      </c>
      <c r="BI32" s="37">
        <v>25</v>
      </c>
      <c r="BJ32" s="36"/>
      <c r="BK32" s="37">
        <v>7</v>
      </c>
      <c r="BL32" s="37">
        <v>9</v>
      </c>
      <c r="BM32" s="37">
        <v>10</v>
      </c>
      <c r="BN32" s="37">
        <v>14</v>
      </c>
      <c r="BO32" s="37">
        <v>23</v>
      </c>
      <c r="BP32" s="37">
        <v>25</v>
      </c>
      <c r="BQ32" s="36"/>
      <c r="BR32" s="211">
        <v>6.666666666666667</v>
      </c>
      <c r="BS32" s="211">
        <v>13.333333333333336</v>
      </c>
      <c r="BT32" s="211">
        <v>29.333333333333339</v>
      </c>
      <c r="BU32" s="211">
        <v>53.333333333333343</v>
      </c>
      <c r="BV32" s="211">
        <v>133.33333333333334</v>
      </c>
      <c r="BW32" s="211">
        <v>213.33333333333337</v>
      </c>
      <c r="BX32" s="36"/>
      <c r="BY32" s="258">
        <v>9</v>
      </c>
      <c r="BZ32" s="258">
        <v>11</v>
      </c>
      <c r="CA32" s="258">
        <v>17</v>
      </c>
      <c r="CB32" s="258">
        <v>25</v>
      </c>
      <c r="CC32" s="258">
        <v>45</v>
      </c>
      <c r="CD32" s="258">
        <v>80</v>
      </c>
      <c r="CE32" s="36"/>
      <c r="CF32" s="312">
        <v>3.515625</v>
      </c>
      <c r="CG32" s="312">
        <v>4.39453125</v>
      </c>
      <c r="CH32" s="312">
        <v>5.859375</v>
      </c>
      <c r="CI32" s="312">
        <v>8.7890625</v>
      </c>
      <c r="CJ32" s="312">
        <v>11.71875</v>
      </c>
      <c r="CK32" s="312">
        <v>20.5078125</v>
      </c>
      <c r="CL32" s="36"/>
      <c r="CM32" s="37">
        <v>11</v>
      </c>
      <c r="CN32" s="37">
        <v>15</v>
      </c>
      <c r="CO32" s="37">
        <v>22</v>
      </c>
      <c r="CP32" s="37">
        <v>30</v>
      </c>
      <c r="CQ32" s="37">
        <v>63</v>
      </c>
      <c r="CR32" s="37">
        <v>110</v>
      </c>
      <c r="CS32" s="36"/>
      <c r="CT32" s="37"/>
      <c r="CU32" s="37"/>
      <c r="CV32" s="37"/>
      <c r="CW32" s="37"/>
      <c r="CX32" s="37"/>
      <c r="CY32" s="37"/>
      <c r="CZ32" s="36"/>
      <c r="DA32" s="592">
        <v>7.0874999999999995</v>
      </c>
      <c r="DB32" s="592">
        <v>11.871562500000001</v>
      </c>
      <c r="DC32" s="592">
        <v>15.795</v>
      </c>
      <c r="DD32" s="592">
        <v>20.844843749999999</v>
      </c>
      <c r="DE32" s="592">
        <v>34.065087890625001</v>
      </c>
      <c r="DF32" s="592">
        <v>44.049682617187507</v>
      </c>
      <c r="DG32" s="36"/>
      <c r="DH32" s="95">
        <v>4</v>
      </c>
      <c r="DI32" s="37">
        <v>7</v>
      </c>
      <c r="DJ32" s="37">
        <v>10</v>
      </c>
      <c r="DK32" s="37">
        <v>15</v>
      </c>
      <c r="DL32" s="37">
        <v>25</v>
      </c>
      <c r="DM32" s="37">
        <v>30</v>
      </c>
      <c r="DN32" s="36"/>
      <c r="DO32" s="400">
        <v>8</v>
      </c>
      <c r="DP32" s="400">
        <v>12</v>
      </c>
      <c r="DQ32" s="400">
        <v>20</v>
      </c>
      <c r="DR32" s="400">
        <v>24</v>
      </c>
      <c r="DS32" s="400">
        <v>30</v>
      </c>
      <c r="DT32" s="400"/>
      <c r="DU32" s="36"/>
      <c r="DV32" s="434">
        <v>6</v>
      </c>
      <c r="DW32" s="434">
        <v>8</v>
      </c>
      <c r="DX32" s="434">
        <v>9</v>
      </c>
      <c r="DY32" s="434">
        <v>10</v>
      </c>
      <c r="DZ32" s="434">
        <v>12</v>
      </c>
      <c r="EA32" s="434">
        <v>14</v>
      </c>
      <c r="EB32" s="36"/>
      <c r="EC32" s="468">
        <v>8</v>
      </c>
      <c r="ED32" s="468">
        <v>14</v>
      </c>
      <c r="EE32" s="468">
        <v>20</v>
      </c>
      <c r="EF32" s="468">
        <v>28</v>
      </c>
      <c r="EG32" s="468">
        <v>40</v>
      </c>
      <c r="EH32" s="468">
        <v>70</v>
      </c>
      <c r="EI32" s="36"/>
      <c r="EJ32" s="37">
        <v>6</v>
      </c>
      <c r="EK32" s="37">
        <v>8</v>
      </c>
      <c r="EL32" s="37">
        <v>10</v>
      </c>
      <c r="EM32" s="37">
        <v>12</v>
      </c>
      <c r="EN32" s="37">
        <v>15</v>
      </c>
      <c r="EO32" s="37">
        <v>20</v>
      </c>
      <c r="EP32" s="36"/>
      <c r="EQ32" s="529">
        <v>20</v>
      </c>
      <c r="ER32" s="529">
        <v>25</v>
      </c>
      <c r="ES32" s="529">
        <v>35</v>
      </c>
      <c r="ET32" s="529">
        <v>40</v>
      </c>
      <c r="EU32" s="529">
        <v>50</v>
      </c>
      <c r="EV32" s="529">
        <v>50</v>
      </c>
      <c r="EW32" s="36"/>
      <c r="EX32" s="37"/>
      <c r="EY32" s="37"/>
      <c r="EZ32" s="37"/>
      <c r="FA32" s="37"/>
      <c r="FB32" s="37"/>
      <c r="FC32" s="37"/>
      <c r="FD32" s="36"/>
      <c r="FE32" s="542">
        <v>6</v>
      </c>
      <c r="FF32" s="542">
        <v>8</v>
      </c>
      <c r="FG32" s="542">
        <v>10</v>
      </c>
      <c r="FH32" s="542">
        <v>15</v>
      </c>
      <c r="FI32" s="542">
        <v>20</v>
      </c>
      <c r="FJ32" s="542">
        <v>40</v>
      </c>
      <c r="FK32" s="36"/>
      <c r="FL32" s="585">
        <v>8</v>
      </c>
      <c r="FM32" s="585">
        <v>12</v>
      </c>
      <c r="FN32" s="585">
        <v>15</v>
      </c>
      <c r="FO32" s="585">
        <v>30</v>
      </c>
      <c r="FP32" s="585">
        <v>50</v>
      </c>
      <c r="FQ32" s="585">
        <v>70</v>
      </c>
    </row>
    <row r="33" spans="1:173" x14ac:dyDescent="0.3">
      <c r="A33" s="674"/>
      <c r="B33" s="3"/>
      <c r="C33" s="3">
        <v>10</v>
      </c>
      <c r="D33" s="3">
        <v>-20</v>
      </c>
      <c r="E33" s="3">
        <v>10</v>
      </c>
      <c r="F33" s="36"/>
      <c r="G33" s="38">
        <f t="shared" si="12"/>
        <v>6</v>
      </c>
      <c r="H33" s="38">
        <f t="shared" si="13"/>
        <v>8</v>
      </c>
      <c r="I33" s="38">
        <f t="shared" si="14"/>
        <v>11.5</v>
      </c>
      <c r="J33" s="38">
        <f t="shared" si="15"/>
        <v>17.5</v>
      </c>
      <c r="K33" s="38">
        <f t="shared" si="16"/>
        <v>27.5</v>
      </c>
      <c r="L33" s="38">
        <f>MEDIAN(S33,Z33,AG33,AN33,AU33,BB33,BI33,33,BW33,CD33,CK33,CR33,CY33,DF33,DM33,DT33,EA33,EH33,EO33,EV33,FC33,FJ33,FQ33)</f>
        <v>40</v>
      </c>
      <c r="M33" s="36"/>
      <c r="N33" s="38">
        <v>10</v>
      </c>
      <c r="O33" s="38">
        <v>17.5</v>
      </c>
      <c r="P33" s="38">
        <v>30</v>
      </c>
      <c r="Q33" s="38">
        <v>40</v>
      </c>
      <c r="R33" s="38">
        <v>50</v>
      </c>
      <c r="S33" s="38">
        <v>62.5</v>
      </c>
      <c r="T33" s="36"/>
      <c r="U33" s="169">
        <v>3</v>
      </c>
      <c r="V33" s="169">
        <v>5</v>
      </c>
      <c r="W33" s="169">
        <v>10</v>
      </c>
      <c r="X33" s="169">
        <v>15</v>
      </c>
      <c r="Y33" s="169">
        <v>20</v>
      </c>
      <c r="Z33" s="169">
        <v>25</v>
      </c>
      <c r="AA33" s="36"/>
      <c r="AB33" s="38">
        <v>6</v>
      </c>
      <c r="AC33" s="38">
        <v>8</v>
      </c>
      <c r="AD33" s="38">
        <v>10</v>
      </c>
      <c r="AE33" s="38">
        <v>12</v>
      </c>
      <c r="AF33" s="38">
        <v>18</v>
      </c>
      <c r="AG33" s="38">
        <v>20</v>
      </c>
      <c r="AH33" s="36"/>
      <c r="AI33" s="38">
        <v>5</v>
      </c>
      <c r="AJ33" s="38">
        <v>7</v>
      </c>
      <c r="AK33" s="38">
        <v>10</v>
      </c>
      <c r="AL33" s="38">
        <v>12</v>
      </c>
      <c r="AM33" s="38">
        <v>15</v>
      </c>
      <c r="AN33" s="38">
        <v>17</v>
      </c>
      <c r="AO33" s="36"/>
      <c r="AP33" s="38">
        <v>3</v>
      </c>
      <c r="AQ33" s="38">
        <v>7</v>
      </c>
      <c r="AR33" s="38">
        <v>14</v>
      </c>
      <c r="AS33" s="38">
        <v>22</v>
      </c>
      <c r="AT33" s="38">
        <v>33</v>
      </c>
      <c r="AU33" s="38">
        <v>55</v>
      </c>
      <c r="AV33" s="36"/>
      <c r="AW33" s="38"/>
      <c r="AX33" s="38"/>
      <c r="AY33" s="38"/>
      <c r="AZ33" s="38"/>
      <c r="BA33" s="38"/>
      <c r="BB33" s="38"/>
      <c r="BC33" s="36"/>
      <c r="BD33" s="38">
        <v>2</v>
      </c>
      <c r="BE33" s="38">
        <v>5</v>
      </c>
      <c r="BF33" s="38">
        <v>10</v>
      </c>
      <c r="BG33" s="38">
        <v>15</v>
      </c>
      <c r="BH33" s="38">
        <v>20</v>
      </c>
      <c r="BI33" s="38">
        <v>25</v>
      </c>
      <c r="BJ33" s="36"/>
      <c r="BK33" s="38">
        <v>3</v>
      </c>
      <c r="BL33" s="38">
        <v>5</v>
      </c>
      <c r="BM33" s="38">
        <v>7</v>
      </c>
      <c r="BN33" s="38">
        <v>11</v>
      </c>
      <c r="BO33" s="38">
        <v>18</v>
      </c>
      <c r="BP33" s="38">
        <v>23</v>
      </c>
      <c r="BQ33" s="36"/>
      <c r="BR33" s="212">
        <v>6.666666666666667</v>
      </c>
      <c r="BS33" s="212">
        <v>13.333333333333336</v>
      </c>
      <c r="BT33" s="212">
        <v>40</v>
      </c>
      <c r="BU33" s="212">
        <v>53.333333333333343</v>
      </c>
      <c r="BV33" s="212">
        <v>133.33333333333334</v>
      </c>
      <c r="BW33" s="212">
        <v>213.33333333333337</v>
      </c>
      <c r="BX33" s="36"/>
      <c r="BY33" s="259">
        <v>5</v>
      </c>
      <c r="BZ33" s="259">
        <v>7</v>
      </c>
      <c r="CA33" s="259">
        <v>13</v>
      </c>
      <c r="CB33" s="259">
        <v>20</v>
      </c>
      <c r="CC33" s="259">
        <v>38</v>
      </c>
      <c r="CD33" s="259">
        <v>60</v>
      </c>
      <c r="CE33" s="36"/>
      <c r="CF33" s="313">
        <v>3.515625</v>
      </c>
      <c r="CG33" s="313">
        <v>4.39453125</v>
      </c>
      <c r="CH33" s="313">
        <v>5.859375</v>
      </c>
      <c r="CI33" s="313">
        <v>8.7890625</v>
      </c>
      <c r="CJ33" s="313">
        <v>11.71875</v>
      </c>
      <c r="CK33" s="313">
        <v>20.5078125</v>
      </c>
      <c r="CL33" s="36"/>
      <c r="CM33" s="38">
        <v>11</v>
      </c>
      <c r="CN33" s="38">
        <v>15</v>
      </c>
      <c r="CO33" s="38">
        <v>22</v>
      </c>
      <c r="CP33" s="38">
        <v>30</v>
      </c>
      <c r="CQ33" s="38">
        <v>63</v>
      </c>
      <c r="CR33" s="38">
        <v>110</v>
      </c>
      <c r="CS33" s="36"/>
      <c r="CT33" s="38"/>
      <c r="CU33" s="38"/>
      <c r="CV33" s="38"/>
      <c r="CW33" s="38"/>
      <c r="CX33" s="38"/>
      <c r="CY33" s="38"/>
      <c r="CZ33" s="36"/>
      <c r="DA33" s="593">
        <v>7.0874999999999995</v>
      </c>
      <c r="DB33" s="593">
        <v>11.871562500000001</v>
      </c>
      <c r="DC33" s="593">
        <v>15.795</v>
      </c>
      <c r="DD33" s="593">
        <v>20.844843749999999</v>
      </c>
      <c r="DE33" s="593">
        <v>34.065087890625001</v>
      </c>
      <c r="DF33" s="593">
        <v>44.049682617187507</v>
      </c>
      <c r="DG33" s="36"/>
      <c r="DH33" s="38">
        <v>4</v>
      </c>
      <c r="DI33" s="38">
        <v>7</v>
      </c>
      <c r="DJ33" s="38">
        <v>10</v>
      </c>
      <c r="DK33" s="38">
        <v>15</v>
      </c>
      <c r="DL33" s="38">
        <v>25</v>
      </c>
      <c r="DM33" s="38">
        <v>30</v>
      </c>
      <c r="DN33" s="36"/>
      <c r="DO33" s="401">
        <v>8</v>
      </c>
      <c r="DP33" s="401">
        <v>12</v>
      </c>
      <c r="DQ33" s="401">
        <v>18</v>
      </c>
      <c r="DR33" s="401">
        <v>24</v>
      </c>
      <c r="DS33" s="401">
        <v>30</v>
      </c>
      <c r="DT33" s="401"/>
      <c r="DU33" s="36"/>
      <c r="DV33" s="435">
        <v>6</v>
      </c>
      <c r="DW33" s="435">
        <v>8</v>
      </c>
      <c r="DX33" s="435">
        <v>9</v>
      </c>
      <c r="DY33" s="435">
        <v>10</v>
      </c>
      <c r="DZ33" s="435">
        <v>12</v>
      </c>
      <c r="EA33" s="435">
        <v>14</v>
      </c>
      <c r="EB33" s="36"/>
      <c r="EC33" s="469">
        <v>8</v>
      </c>
      <c r="ED33" s="469">
        <v>14</v>
      </c>
      <c r="EE33" s="469">
        <v>20</v>
      </c>
      <c r="EF33" s="469">
        <v>28</v>
      </c>
      <c r="EG33" s="469">
        <v>40</v>
      </c>
      <c r="EH33" s="469">
        <v>70</v>
      </c>
      <c r="EI33" s="36"/>
      <c r="EJ33" s="38">
        <v>6</v>
      </c>
      <c r="EK33" s="38">
        <v>8</v>
      </c>
      <c r="EL33" s="38">
        <v>8</v>
      </c>
      <c r="EM33" s="38">
        <v>10</v>
      </c>
      <c r="EN33" s="38">
        <v>15</v>
      </c>
      <c r="EO33" s="38">
        <v>20</v>
      </c>
      <c r="EP33" s="36"/>
      <c r="EQ33" s="530">
        <v>20</v>
      </c>
      <c r="ER33" s="530">
        <v>25</v>
      </c>
      <c r="ES33" s="530">
        <v>30</v>
      </c>
      <c r="ET33" s="530">
        <v>40</v>
      </c>
      <c r="EU33" s="530">
        <v>40</v>
      </c>
      <c r="EV33" s="530">
        <v>40</v>
      </c>
      <c r="EW33" s="36"/>
      <c r="EX33" s="38"/>
      <c r="EY33" s="38"/>
      <c r="EZ33" s="38"/>
      <c r="FA33" s="38"/>
      <c r="FB33" s="38"/>
      <c r="FC33" s="38"/>
      <c r="FD33" s="36"/>
      <c r="FE33" s="543">
        <v>4</v>
      </c>
      <c r="FF33" s="543">
        <v>7</v>
      </c>
      <c r="FG33" s="543">
        <v>10</v>
      </c>
      <c r="FH33" s="543">
        <v>15</v>
      </c>
      <c r="FI33" s="543">
        <v>20</v>
      </c>
      <c r="FJ33" s="543">
        <v>40</v>
      </c>
      <c r="FK33" s="36"/>
      <c r="FL33" s="586">
        <v>8</v>
      </c>
      <c r="FM33" s="586">
        <v>12</v>
      </c>
      <c r="FN33" s="586">
        <v>15</v>
      </c>
      <c r="FO33" s="586">
        <v>30</v>
      </c>
      <c r="FP33" s="586">
        <v>50</v>
      </c>
      <c r="FQ33" s="586">
        <v>70</v>
      </c>
    </row>
    <row r="36" spans="1:173" s="36" customFormat="1" ht="17.399999999999999" x14ac:dyDescent="0.35">
      <c r="A36" s="41" t="s">
        <v>45</v>
      </c>
      <c r="B36" s="41"/>
      <c r="C36" s="41"/>
      <c r="D36" s="41"/>
      <c r="E36" s="41"/>
      <c r="F36" s="41"/>
      <c r="G36" s="41"/>
      <c r="H36" s="41"/>
      <c r="I36" s="41"/>
      <c r="J36" s="41"/>
      <c r="K36" s="41"/>
      <c r="L36" s="41"/>
      <c r="M36" s="41"/>
      <c r="N36" s="41"/>
      <c r="O36" s="41"/>
    </row>
    <row r="37" spans="1:173" s="36" customFormat="1" ht="9" customHeight="1" thickBot="1" x14ac:dyDescent="0.4">
      <c r="N37" s="41"/>
      <c r="O37" s="41"/>
    </row>
    <row r="38" spans="1:173" s="61" customFormat="1" ht="18.75" customHeight="1" thickBot="1" x14ac:dyDescent="0.4">
      <c r="A38" s="72" t="s">
        <v>44</v>
      </c>
      <c r="B38" s="62"/>
      <c r="C38" s="62"/>
      <c r="D38" s="62"/>
      <c r="E38" s="62"/>
      <c r="F38" s="62"/>
      <c r="G38" s="62"/>
      <c r="H38" s="62"/>
      <c r="I38" s="62"/>
      <c r="J38" s="62"/>
      <c r="K38" s="606">
        <f>MEDIAN(N38:FM38)</f>
        <v>1125000</v>
      </c>
      <c r="L38" s="607"/>
      <c r="M38" s="62"/>
      <c r="N38" s="604">
        <v>500000</v>
      </c>
      <c r="O38" s="626"/>
      <c r="U38" s="604">
        <v>2000000</v>
      </c>
      <c r="V38" s="605"/>
      <c r="AB38" s="670">
        <v>1000000</v>
      </c>
      <c r="AC38" s="671"/>
      <c r="AI38" s="604">
        <v>30000</v>
      </c>
      <c r="AJ38" s="605"/>
      <c r="AP38" s="604">
        <v>955000</v>
      </c>
      <c r="AQ38" s="605"/>
      <c r="AW38" s="604"/>
      <c r="AX38" s="605"/>
      <c r="BD38" s="604">
        <v>5000000</v>
      </c>
      <c r="BE38" s="605"/>
      <c r="BK38" s="604">
        <f>80000*19.5</f>
        <v>1560000</v>
      </c>
      <c r="BL38" s="605"/>
      <c r="BR38" s="604">
        <v>400000</v>
      </c>
      <c r="BS38" s="605"/>
      <c r="BY38" s="604">
        <v>2500000</v>
      </c>
      <c r="BZ38" s="605"/>
      <c r="CF38" s="604">
        <v>500000</v>
      </c>
      <c r="CG38" s="605"/>
      <c r="CM38" s="627">
        <v>400000</v>
      </c>
      <c r="CN38" s="628"/>
      <c r="CT38" s="604"/>
      <c r="CU38" s="605"/>
      <c r="DA38" s="604">
        <v>585000</v>
      </c>
      <c r="DB38" s="605"/>
      <c r="DH38" s="604">
        <v>95700000</v>
      </c>
      <c r="DI38" s="605"/>
      <c r="DO38" s="604">
        <v>1462500</v>
      </c>
      <c r="DP38" s="605"/>
      <c r="DV38" s="604">
        <v>4000000</v>
      </c>
      <c r="DW38" s="605"/>
      <c r="EC38" s="604">
        <v>950000</v>
      </c>
      <c r="ED38" s="605"/>
      <c r="EJ38" s="668">
        <v>10000000</v>
      </c>
      <c r="EK38" s="669"/>
      <c r="EQ38" s="604">
        <v>1250000</v>
      </c>
      <c r="ER38" s="626"/>
      <c r="EX38" s="604"/>
      <c r="EY38" s="626"/>
      <c r="FE38" s="627">
        <v>1000000</v>
      </c>
      <c r="FF38" s="628"/>
      <c r="FL38" s="604">
        <v>5000000</v>
      </c>
      <c r="FM38" s="605"/>
    </row>
    <row r="39" spans="1:173" s="62" customFormat="1" ht="9" customHeight="1" thickBot="1" x14ac:dyDescent="0.4">
      <c r="K39" s="61"/>
      <c r="N39" s="41"/>
      <c r="O39" s="36"/>
      <c r="U39" s="61"/>
      <c r="AB39" s="41"/>
      <c r="AC39" s="36"/>
      <c r="AI39" s="61"/>
      <c r="AP39" s="61"/>
      <c r="AW39" s="61"/>
      <c r="BD39" s="61"/>
      <c r="BK39" s="61"/>
      <c r="BR39" s="61"/>
      <c r="BY39" s="61"/>
      <c r="BZ39" s="213"/>
      <c r="CF39" s="61"/>
      <c r="CG39" s="213"/>
      <c r="CM39" s="110"/>
      <c r="CN39" s="111"/>
      <c r="CT39" s="61"/>
      <c r="DA39" s="358"/>
      <c r="DB39" s="357"/>
      <c r="DH39" s="61"/>
      <c r="DO39" s="61"/>
      <c r="DP39" s="213"/>
      <c r="DV39" s="61"/>
      <c r="EC39" s="61"/>
      <c r="EJ39" s="132"/>
      <c r="EK39" s="43"/>
      <c r="EQ39" s="532"/>
      <c r="ER39" s="531"/>
      <c r="EX39" s="41"/>
      <c r="EY39" s="36"/>
      <c r="FE39" s="545"/>
      <c r="FF39" s="544"/>
      <c r="FL39" s="569"/>
      <c r="FM39" s="213"/>
    </row>
    <row r="40" spans="1:173" s="62" customFormat="1" ht="18.75" customHeight="1" thickBot="1" x14ac:dyDescent="0.4">
      <c r="A40" s="72" t="s">
        <v>43</v>
      </c>
      <c r="J40" s="73"/>
      <c r="K40" s="606">
        <f>MEDIAN(N40:FM40)</f>
        <v>289125</v>
      </c>
      <c r="L40" s="607"/>
      <c r="M40" s="73"/>
      <c r="N40" s="604">
        <v>500000</v>
      </c>
      <c r="O40" s="626"/>
      <c r="U40" s="604">
        <v>400000</v>
      </c>
      <c r="V40" s="605"/>
      <c r="AB40" s="670">
        <v>300000</v>
      </c>
      <c r="AC40" s="671"/>
      <c r="AI40" s="604">
        <v>30000</v>
      </c>
      <c r="AJ40" s="605"/>
      <c r="AP40" s="604">
        <v>191000</v>
      </c>
      <c r="AQ40" s="605"/>
      <c r="AW40" s="604"/>
      <c r="AX40" s="605"/>
      <c r="BD40" s="604">
        <v>200000</v>
      </c>
      <c r="BE40" s="605"/>
      <c r="BK40" s="604">
        <f>15000*19.5</f>
        <v>292500</v>
      </c>
      <c r="BL40" s="605"/>
      <c r="BR40" s="604">
        <v>400000</v>
      </c>
      <c r="BS40" s="605"/>
      <c r="BY40" s="604">
        <v>450000</v>
      </c>
      <c r="BZ40" s="605"/>
      <c r="CF40" s="604">
        <v>10000</v>
      </c>
      <c r="CG40" s="605"/>
      <c r="CM40" s="627">
        <v>200000</v>
      </c>
      <c r="CN40" s="628"/>
      <c r="CT40" s="604"/>
      <c r="CU40" s="605"/>
      <c r="DA40" s="604">
        <v>292500</v>
      </c>
      <c r="DB40" s="605"/>
      <c r="DH40" s="604">
        <v>479000</v>
      </c>
      <c r="DI40" s="605"/>
      <c r="DO40" s="604">
        <v>285750</v>
      </c>
      <c r="DP40" s="605"/>
      <c r="DV40" s="604">
        <v>200000</v>
      </c>
      <c r="DW40" s="605"/>
      <c r="EC40" s="604">
        <v>400000</v>
      </c>
      <c r="ED40" s="605"/>
      <c r="EJ40" s="668">
        <v>500000</v>
      </c>
      <c r="EK40" s="669"/>
      <c r="EQ40" s="604">
        <v>200000</v>
      </c>
      <c r="ER40" s="626"/>
      <c r="EX40" s="604"/>
      <c r="EY40" s="626"/>
      <c r="FE40" s="627">
        <v>195000</v>
      </c>
      <c r="FF40" s="628"/>
      <c r="FL40" s="604">
        <v>200000</v>
      </c>
      <c r="FM40" s="605"/>
    </row>
    <row r="41" spans="1:173" s="62" customFormat="1" ht="9" customHeight="1" thickBot="1" x14ac:dyDescent="0.4">
      <c r="K41" s="61"/>
      <c r="N41" s="36"/>
      <c r="O41" s="36"/>
      <c r="AB41" s="36"/>
      <c r="AC41" s="36"/>
      <c r="BY41" s="213"/>
      <c r="BZ41" s="213"/>
      <c r="CF41" s="213"/>
      <c r="CG41" s="213"/>
      <c r="CM41" s="111"/>
      <c r="CN41" s="111"/>
      <c r="DA41" s="356"/>
      <c r="DB41" s="356"/>
      <c r="DO41" s="213"/>
      <c r="DP41" s="213"/>
      <c r="EJ41" s="43"/>
      <c r="EK41" s="43"/>
      <c r="EQ41" s="531"/>
      <c r="ER41" s="531"/>
      <c r="EX41" s="36"/>
      <c r="EY41" s="36"/>
      <c r="FE41" s="544"/>
      <c r="FF41" s="544"/>
      <c r="FL41" s="66"/>
      <c r="FM41" s="66"/>
    </row>
    <row r="42" spans="1:173" s="62" customFormat="1" ht="18" thickBot="1" x14ac:dyDescent="0.4">
      <c r="A42" s="72" t="s">
        <v>59</v>
      </c>
      <c r="J42" s="73"/>
      <c r="K42" s="606">
        <f>MEDIAN(N42:FM42)</f>
        <v>1500000</v>
      </c>
      <c r="L42" s="607"/>
      <c r="M42" s="73"/>
      <c r="N42" s="604">
        <v>1200000</v>
      </c>
      <c r="O42" s="626"/>
      <c r="U42" s="604">
        <v>1500000</v>
      </c>
      <c r="V42" s="605"/>
      <c r="AB42" s="604">
        <v>95000</v>
      </c>
      <c r="AC42" s="605"/>
      <c r="AI42" s="604">
        <v>50000</v>
      </c>
      <c r="AJ42" s="605"/>
      <c r="AP42" s="604">
        <v>265000</v>
      </c>
      <c r="AQ42" s="605"/>
      <c r="AW42" s="604"/>
      <c r="AX42" s="605"/>
      <c r="BD42" s="604">
        <v>700000</v>
      </c>
      <c r="BE42" s="605"/>
      <c r="BK42" s="604">
        <f>1950000</f>
        <v>1950000</v>
      </c>
      <c r="BL42" s="605"/>
      <c r="BR42" s="604">
        <v>2000000</v>
      </c>
      <c r="BS42" s="605"/>
      <c r="BY42" s="604">
        <v>5850000</v>
      </c>
      <c r="BZ42" s="605"/>
      <c r="CF42" s="604">
        <v>100000</v>
      </c>
      <c r="CG42" s="605"/>
      <c r="CM42" s="627">
        <v>2000000</v>
      </c>
      <c r="CN42" s="628"/>
      <c r="CT42" s="604"/>
      <c r="CU42" s="605"/>
      <c r="DA42" s="667"/>
      <c r="DB42" s="626"/>
      <c r="DH42" s="604">
        <v>4800000</v>
      </c>
      <c r="DI42" s="605"/>
      <c r="DO42" s="604">
        <v>2857500</v>
      </c>
      <c r="DP42" s="605"/>
      <c r="DV42" s="604">
        <v>6000000</v>
      </c>
      <c r="DW42" s="605"/>
      <c r="EC42" s="604">
        <v>900000</v>
      </c>
      <c r="ED42" s="605"/>
      <c r="EJ42" s="668">
        <v>40000000</v>
      </c>
      <c r="EK42" s="669"/>
      <c r="EQ42" s="604">
        <v>500000</v>
      </c>
      <c r="ER42" s="626"/>
      <c r="EX42" s="604"/>
      <c r="EY42" s="626"/>
      <c r="FE42" s="627">
        <v>1365000</v>
      </c>
      <c r="FF42" s="628"/>
      <c r="FL42" s="604">
        <v>4000000</v>
      </c>
      <c r="FM42" s="605"/>
    </row>
    <row r="43" spans="1:173" ht="15" thickBot="1" x14ac:dyDescent="0.35">
      <c r="J43" s="62"/>
      <c r="K43" s="62"/>
      <c r="L43" s="62"/>
      <c r="N43" s="99"/>
      <c r="O43" s="99"/>
      <c r="DO43" s="36"/>
      <c r="DP43" s="36"/>
    </row>
    <row r="44" spans="1:173" ht="18" thickBot="1" x14ac:dyDescent="0.4">
      <c r="J44" s="41" t="s">
        <v>102</v>
      </c>
      <c r="K44" s="606">
        <f>SUM(N42:FM42)</f>
        <v>76132500</v>
      </c>
      <c r="L44" s="607"/>
    </row>
  </sheetData>
  <mergeCells count="151">
    <mergeCell ref="FL42:FM42"/>
    <mergeCell ref="FL38:FM38"/>
    <mergeCell ref="FL40:FM40"/>
    <mergeCell ref="EQ42:ER42"/>
    <mergeCell ref="EQ38:ER38"/>
    <mergeCell ref="EQ40:ER40"/>
    <mergeCell ref="FE8:FJ8"/>
    <mergeCell ref="FE19:FJ19"/>
    <mergeCell ref="FE28:FJ28"/>
    <mergeCell ref="FE42:FF42"/>
    <mergeCell ref="FE38:FF38"/>
    <mergeCell ref="FE40:FF40"/>
    <mergeCell ref="EX8:FC8"/>
    <mergeCell ref="EX19:FC19"/>
    <mergeCell ref="EX28:FC28"/>
    <mergeCell ref="FL8:FQ8"/>
    <mergeCell ref="FL19:FQ19"/>
    <mergeCell ref="FL28:FQ28"/>
    <mergeCell ref="EJ8:EO8"/>
    <mergeCell ref="EJ19:EO19"/>
    <mergeCell ref="EJ28:EO28"/>
    <mergeCell ref="EC8:EH8"/>
    <mergeCell ref="EC19:EH19"/>
    <mergeCell ref="EC28:EH28"/>
    <mergeCell ref="EQ8:EV8"/>
    <mergeCell ref="EQ19:EV19"/>
    <mergeCell ref="EQ28:EV28"/>
    <mergeCell ref="BY8:CD8"/>
    <mergeCell ref="BY19:CD19"/>
    <mergeCell ref="BY28:CD28"/>
    <mergeCell ref="CF8:CK8"/>
    <mergeCell ref="CF19:CK19"/>
    <mergeCell ref="CF28:CK28"/>
    <mergeCell ref="DH8:DM8"/>
    <mergeCell ref="DH19:DM19"/>
    <mergeCell ref="DO8:DT8"/>
    <mergeCell ref="DO19:DT19"/>
    <mergeCell ref="DO28:DT28"/>
    <mergeCell ref="CM8:CR8"/>
    <mergeCell ref="CT8:CY8"/>
    <mergeCell ref="CT19:CY19"/>
    <mergeCell ref="CT28:CY28"/>
    <mergeCell ref="DH28:DM28"/>
    <mergeCell ref="CM19:CR19"/>
    <mergeCell ref="CM28:CR28"/>
    <mergeCell ref="BD8:BI8"/>
    <mergeCell ref="BD19:BI19"/>
    <mergeCell ref="BD28:BI28"/>
    <mergeCell ref="BK8:BP8"/>
    <mergeCell ref="BK19:BP19"/>
    <mergeCell ref="BK28:BP28"/>
    <mergeCell ref="BR8:BW8"/>
    <mergeCell ref="BR19:BW19"/>
    <mergeCell ref="BR28:BW28"/>
    <mergeCell ref="N8:S8"/>
    <mergeCell ref="N19:S19"/>
    <mergeCell ref="N28:S28"/>
    <mergeCell ref="AP8:AU8"/>
    <mergeCell ref="AP19:AU19"/>
    <mergeCell ref="AP28:AU28"/>
    <mergeCell ref="AW8:BB8"/>
    <mergeCell ref="AW19:BB19"/>
    <mergeCell ref="AW28:BB28"/>
    <mergeCell ref="AB8:AG8"/>
    <mergeCell ref="AB19:AG19"/>
    <mergeCell ref="AB28:AG28"/>
    <mergeCell ref="AI8:AN8"/>
    <mergeCell ref="AI19:AN19"/>
    <mergeCell ref="AI28:AN28"/>
    <mergeCell ref="U8:Z8"/>
    <mergeCell ref="U19:Z19"/>
    <mergeCell ref="U28:Z28"/>
    <mergeCell ref="A21:A26"/>
    <mergeCell ref="A8:E8"/>
    <mergeCell ref="G8:L8"/>
    <mergeCell ref="A10:A17"/>
    <mergeCell ref="A19:E19"/>
    <mergeCell ref="G19:L19"/>
    <mergeCell ref="A28:E28"/>
    <mergeCell ref="G28:L28"/>
    <mergeCell ref="A30:A33"/>
    <mergeCell ref="K38:L38"/>
    <mergeCell ref="K40:L40"/>
    <mergeCell ref="K42:L42"/>
    <mergeCell ref="AW38:AX38"/>
    <mergeCell ref="AW40:AX40"/>
    <mergeCell ref="AW42:AX42"/>
    <mergeCell ref="BD38:BE38"/>
    <mergeCell ref="BD40:BE40"/>
    <mergeCell ref="BD42:BE42"/>
    <mergeCell ref="AI38:AJ38"/>
    <mergeCell ref="AI40:AJ40"/>
    <mergeCell ref="AI42:AJ42"/>
    <mergeCell ref="AP38:AQ38"/>
    <mergeCell ref="AP40:AQ40"/>
    <mergeCell ref="AP42:AQ42"/>
    <mergeCell ref="N38:O38"/>
    <mergeCell ref="N40:O40"/>
    <mergeCell ref="N42:O42"/>
    <mergeCell ref="U38:V38"/>
    <mergeCell ref="U40:V40"/>
    <mergeCell ref="U42:V42"/>
    <mergeCell ref="AB38:AC38"/>
    <mergeCell ref="AB40:AC40"/>
    <mergeCell ref="AB42:AC42"/>
    <mergeCell ref="BK38:BL38"/>
    <mergeCell ref="BK40:BL40"/>
    <mergeCell ref="BK42:BL42"/>
    <mergeCell ref="BR38:BS38"/>
    <mergeCell ref="BR40:BS40"/>
    <mergeCell ref="BR42:BS42"/>
    <mergeCell ref="BY42:BZ42"/>
    <mergeCell ref="BY38:BZ38"/>
    <mergeCell ref="BY40:BZ40"/>
    <mergeCell ref="K44:L44"/>
    <mergeCell ref="EX38:EY38"/>
    <mergeCell ref="EX40:EY40"/>
    <mergeCell ref="EX42:EY42"/>
    <mergeCell ref="EC38:ED38"/>
    <mergeCell ref="EC40:ED40"/>
    <mergeCell ref="EC42:ED42"/>
    <mergeCell ref="EJ38:EK38"/>
    <mergeCell ref="EJ40:EK40"/>
    <mergeCell ref="EJ42:EK42"/>
    <mergeCell ref="DO38:DP38"/>
    <mergeCell ref="DO40:DP40"/>
    <mergeCell ref="DO42:DP42"/>
    <mergeCell ref="DV38:DW38"/>
    <mergeCell ref="DV40:DW40"/>
    <mergeCell ref="CM38:CN38"/>
    <mergeCell ref="CM40:CN40"/>
    <mergeCell ref="CM42:CN42"/>
    <mergeCell ref="CT38:CU38"/>
    <mergeCell ref="CT40:CU40"/>
    <mergeCell ref="CT42:CU42"/>
    <mergeCell ref="CF38:CG38"/>
    <mergeCell ref="CF40:CG40"/>
    <mergeCell ref="CF42:CG42"/>
    <mergeCell ref="DV8:EA8"/>
    <mergeCell ref="DV19:EA19"/>
    <mergeCell ref="DV28:EA28"/>
    <mergeCell ref="DA8:DF8"/>
    <mergeCell ref="DA19:DF19"/>
    <mergeCell ref="DA28:DF28"/>
    <mergeCell ref="DA42:DB42"/>
    <mergeCell ref="DA38:DB38"/>
    <mergeCell ref="DA40:DB40"/>
    <mergeCell ref="DV42:DW42"/>
    <mergeCell ref="DH38:DI38"/>
    <mergeCell ref="DH40:DI40"/>
    <mergeCell ref="DH42:DI42"/>
  </mergeCells>
  <pageMargins left="0.7" right="0.7" top="0.75" bottom="0.75" header="0.3" footer="0.3"/>
  <pageSetup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3:FR44"/>
  <sheetViews>
    <sheetView zoomScale="90" zoomScaleNormal="90" workbookViewId="0"/>
  </sheetViews>
  <sheetFormatPr defaultColWidth="9.109375" defaultRowHeight="14.4" x14ac:dyDescent="0.3"/>
  <cols>
    <col min="1" max="16384" width="9.109375" style="7"/>
  </cols>
  <sheetData>
    <row r="3" spans="1:174" x14ac:dyDescent="0.3">
      <c r="A3" s="14" t="s">
        <v>46</v>
      </c>
      <c r="B3" s="14"/>
    </row>
    <row r="5" spans="1:174" x14ac:dyDescent="0.3">
      <c r="A5" s="13" t="s">
        <v>33</v>
      </c>
      <c r="B5" s="13"/>
    </row>
    <row r="6" spans="1:174" x14ac:dyDescent="0.3">
      <c r="G6" s="19" t="s">
        <v>60</v>
      </c>
      <c r="H6" s="36"/>
      <c r="I6" s="36"/>
      <c r="J6" s="36"/>
      <c r="K6" s="36"/>
      <c r="L6" s="36"/>
      <c r="M6" s="36"/>
      <c r="N6" s="52" t="s">
        <v>61</v>
      </c>
      <c r="O6" s="49"/>
      <c r="P6" s="49"/>
      <c r="Q6" s="49"/>
      <c r="R6" s="49"/>
      <c r="S6" s="49"/>
      <c r="T6" s="49"/>
      <c r="U6" s="52" t="s">
        <v>62</v>
      </c>
      <c r="V6" s="49"/>
      <c r="W6" s="49"/>
      <c r="X6" s="49"/>
      <c r="Y6" s="49"/>
      <c r="Z6" s="49"/>
      <c r="AA6" s="49"/>
      <c r="AB6" s="52" t="s">
        <v>63</v>
      </c>
      <c r="AC6" s="49"/>
      <c r="AD6" s="49"/>
      <c r="AE6" s="49"/>
      <c r="AF6" s="49"/>
      <c r="AG6" s="49"/>
      <c r="AH6" s="49"/>
      <c r="AI6" s="52" t="s">
        <v>64</v>
      </c>
      <c r="AJ6" s="49"/>
      <c r="AK6" s="49"/>
      <c r="AL6" s="49"/>
      <c r="AM6" s="49"/>
      <c r="AN6" s="49"/>
      <c r="AO6" s="49"/>
      <c r="AP6" s="52" t="s">
        <v>65</v>
      </c>
      <c r="AQ6" s="49"/>
      <c r="AR6" s="49"/>
      <c r="AS6" s="49"/>
      <c r="AT6" s="49"/>
      <c r="AU6" s="49"/>
      <c r="AV6" s="49"/>
      <c r="AW6" s="52" t="s">
        <v>66</v>
      </c>
      <c r="AX6" s="49"/>
      <c r="AY6" s="49"/>
      <c r="AZ6" s="49"/>
      <c r="BA6" s="49"/>
      <c r="BB6" s="49"/>
      <c r="BC6" s="49"/>
      <c r="BD6" s="52" t="s">
        <v>67</v>
      </c>
      <c r="BE6" s="49"/>
      <c r="BF6" s="49"/>
      <c r="BG6" s="49"/>
      <c r="BH6" s="49"/>
      <c r="BI6" s="49"/>
      <c r="BJ6" s="49"/>
      <c r="BK6" s="52" t="s">
        <v>68</v>
      </c>
      <c r="BL6" s="49"/>
      <c r="BM6" s="49"/>
      <c r="BN6" s="49"/>
      <c r="BO6" s="49"/>
      <c r="BP6" s="49"/>
      <c r="BQ6" s="49"/>
      <c r="BR6" s="52" t="s">
        <v>69</v>
      </c>
      <c r="BS6" s="49"/>
      <c r="BT6" s="49"/>
      <c r="BU6" s="49"/>
      <c r="BV6" s="49"/>
      <c r="BW6" s="49"/>
      <c r="BX6" s="49"/>
      <c r="BY6" s="52" t="s">
        <v>70</v>
      </c>
      <c r="BZ6" s="49"/>
      <c r="CA6" s="49"/>
      <c r="CB6" s="49"/>
      <c r="CC6" s="49"/>
      <c r="CD6" s="49"/>
      <c r="CE6" s="49"/>
      <c r="CF6" s="52" t="s">
        <v>71</v>
      </c>
      <c r="CG6" s="49"/>
      <c r="CH6" s="49"/>
      <c r="CI6" s="49"/>
      <c r="CJ6" s="49"/>
      <c r="CK6" s="49"/>
      <c r="CL6" s="49"/>
      <c r="CM6" s="52" t="s">
        <v>72</v>
      </c>
      <c r="CN6" s="49"/>
      <c r="CO6" s="49"/>
      <c r="CP6" s="49"/>
      <c r="CQ6" s="49"/>
      <c r="CR6" s="49"/>
      <c r="CS6" s="49"/>
      <c r="CT6" s="52" t="s">
        <v>73</v>
      </c>
      <c r="CU6" s="49"/>
      <c r="CV6" s="49"/>
      <c r="CW6" s="49"/>
      <c r="CX6" s="49"/>
      <c r="CY6" s="49"/>
      <c r="CZ6" s="49"/>
      <c r="DA6" s="52" t="s">
        <v>74</v>
      </c>
      <c r="DB6" s="49"/>
      <c r="DC6" s="49"/>
      <c r="DD6" s="49"/>
      <c r="DE6" s="49"/>
      <c r="DF6" s="49"/>
      <c r="DG6" s="49"/>
      <c r="DH6" s="52" t="s">
        <v>75</v>
      </c>
      <c r="DI6" s="49"/>
      <c r="DJ6" s="49"/>
      <c r="DK6" s="49"/>
      <c r="DL6" s="49"/>
      <c r="DM6" s="49"/>
      <c r="DN6" s="49"/>
      <c r="DO6" s="52" t="s">
        <v>76</v>
      </c>
      <c r="DP6" s="49"/>
      <c r="DQ6" s="49"/>
      <c r="DR6" s="49"/>
      <c r="DS6" s="49"/>
      <c r="DT6" s="49"/>
      <c r="DU6" s="49"/>
      <c r="DV6" s="52" t="s">
        <v>77</v>
      </c>
      <c r="DW6" s="49"/>
      <c r="DX6" s="49"/>
      <c r="DY6" s="49"/>
      <c r="DZ6" s="49"/>
      <c r="EA6" s="49"/>
      <c r="EB6" s="49"/>
      <c r="EC6" s="52" t="s">
        <v>78</v>
      </c>
      <c r="ED6" s="49"/>
      <c r="EE6" s="49"/>
      <c r="EF6" s="49"/>
      <c r="EG6" s="49"/>
      <c r="EH6" s="49"/>
      <c r="EI6" s="49"/>
      <c r="EJ6" s="52" t="s">
        <v>79</v>
      </c>
      <c r="EK6" s="49"/>
      <c r="EL6" s="49"/>
      <c r="EM6" s="49"/>
      <c r="EN6" s="49"/>
      <c r="EO6" s="49"/>
      <c r="EP6" s="49"/>
      <c r="EQ6" s="52" t="s">
        <v>80</v>
      </c>
      <c r="ER6" s="49"/>
      <c r="ES6" s="49"/>
      <c r="ET6" s="49"/>
      <c r="EU6" s="49"/>
      <c r="EV6" s="49"/>
      <c r="EW6" s="49"/>
      <c r="EX6" s="52" t="s">
        <v>81</v>
      </c>
      <c r="EY6" s="49"/>
      <c r="EZ6" s="49"/>
      <c r="FA6" s="49"/>
      <c r="FB6" s="49"/>
      <c r="FC6" s="49"/>
      <c r="FD6" s="49"/>
      <c r="FE6" s="52" t="s">
        <v>95</v>
      </c>
      <c r="FF6" s="36"/>
      <c r="FG6" s="36"/>
      <c r="FH6" s="36"/>
      <c r="FI6" s="36"/>
      <c r="FJ6" s="36"/>
      <c r="FK6" s="36"/>
      <c r="FL6" s="36" t="s">
        <v>96</v>
      </c>
      <c r="FM6" s="36"/>
      <c r="FN6" s="36"/>
      <c r="FO6" s="36"/>
      <c r="FP6" s="36"/>
      <c r="FQ6" s="36"/>
      <c r="FR6" s="36"/>
    </row>
    <row r="8" spans="1:174" x14ac:dyDescent="0.3">
      <c r="A8" s="686" t="s">
        <v>10</v>
      </c>
      <c r="B8" s="686"/>
      <c r="C8" s="686"/>
      <c r="D8" s="686"/>
      <c r="E8" s="686"/>
      <c r="G8" s="678" t="s">
        <v>28</v>
      </c>
      <c r="H8" s="678"/>
      <c r="I8" s="678"/>
      <c r="J8" s="678"/>
      <c r="K8" s="678"/>
      <c r="L8" s="678"/>
      <c r="N8" s="678" t="s">
        <v>28</v>
      </c>
      <c r="O8" s="678"/>
      <c r="P8" s="678"/>
      <c r="Q8" s="678"/>
      <c r="R8" s="678"/>
      <c r="S8" s="678"/>
      <c r="U8" s="678" t="s">
        <v>28</v>
      </c>
      <c r="V8" s="678"/>
      <c r="W8" s="678"/>
      <c r="X8" s="678"/>
      <c r="Y8" s="678"/>
      <c r="Z8" s="678"/>
      <c r="AB8" s="678" t="s">
        <v>28</v>
      </c>
      <c r="AC8" s="678"/>
      <c r="AD8" s="678"/>
      <c r="AE8" s="678"/>
      <c r="AF8" s="678"/>
      <c r="AG8" s="678"/>
      <c r="AI8" s="678" t="s">
        <v>28</v>
      </c>
      <c r="AJ8" s="678"/>
      <c r="AK8" s="678"/>
      <c r="AL8" s="678"/>
      <c r="AM8" s="678"/>
      <c r="AN8" s="678"/>
      <c r="AP8" s="678" t="s">
        <v>28</v>
      </c>
      <c r="AQ8" s="678"/>
      <c r="AR8" s="678"/>
      <c r="AS8" s="678"/>
      <c r="AT8" s="678"/>
      <c r="AU8" s="678"/>
      <c r="AW8" s="678" t="s">
        <v>28</v>
      </c>
      <c r="AX8" s="678"/>
      <c r="AY8" s="678"/>
      <c r="AZ8" s="678"/>
      <c r="BA8" s="678"/>
      <c r="BB8" s="678"/>
      <c r="BD8" s="688" t="s">
        <v>28</v>
      </c>
      <c r="BE8" s="688"/>
      <c r="BF8" s="688"/>
      <c r="BG8" s="688"/>
      <c r="BH8" s="688"/>
      <c r="BI8" s="688"/>
      <c r="BK8" s="678" t="s">
        <v>28</v>
      </c>
      <c r="BL8" s="678"/>
      <c r="BM8" s="678"/>
      <c r="BN8" s="678"/>
      <c r="BO8" s="678"/>
      <c r="BP8" s="678"/>
      <c r="BR8" s="678" t="s">
        <v>28</v>
      </c>
      <c r="BS8" s="678"/>
      <c r="BT8" s="678"/>
      <c r="BU8" s="678"/>
      <c r="BV8" s="678"/>
      <c r="BW8" s="678"/>
      <c r="BY8" s="678" t="s">
        <v>28</v>
      </c>
      <c r="BZ8" s="678"/>
      <c r="CA8" s="678"/>
      <c r="CB8" s="678"/>
      <c r="CC8" s="678"/>
      <c r="CD8" s="678"/>
      <c r="CF8" s="678" t="s">
        <v>28</v>
      </c>
      <c r="CG8" s="678"/>
      <c r="CH8" s="678"/>
      <c r="CI8" s="678"/>
      <c r="CJ8" s="678"/>
      <c r="CK8" s="678"/>
      <c r="CM8" s="678" t="s">
        <v>28</v>
      </c>
      <c r="CN8" s="678"/>
      <c r="CO8" s="678"/>
      <c r="CP8" s="678"/>
      <c r="CQ8" s="678"/>
      <c r="CR8" s="678"/>
      <c r="CT8" s="678" t="s">
        <v>28</v>
      </c>
      <c r="CU8" s="678"/>
      <c r="CV8" s="678"/>
      <c r="CW8" s="678"/>
      <c r="CX8" s="678"/>
      <c r="CY8" s="678"/>
      <c r="DA8" s="678" t="s">
        <v>28</v>
      </c>
      <c r="DB8" s="678"/>
      <c r="DC8" s="678"/>
      <c r="DD8" s="678"/>
      <c r="DE8" s="678"/>
      <c r="DF8" s="678"/>
      <c r="DH8" s="678" t="s">
        <v>28</v>
      </c>
      <c r="DI8" s="678"/>
      <c r="DJ8" s="678"/>
      <c r="DK8" s="678"/>
      <c r="DL8" s="678"/>
      <c r="DM8" s="678"/>
      <c r="DO8" s="678" t="s">
        <v>28</v>
      </c>
      <c r="DP8" s="678"/>
      <c r="DQ8" s="678"/>
      <c r="DR8" s="678"/>
      <c r="DS8" s="678"/>
      <c r="DT8" s="678"/>
      <c r="DV8" s="678" t="s">
        <v>28</v>
      </c>
      <c r="DW8" s="678"/>
      <c r="DX8" s="678"/>
      <c r="DY8" s="678"/>
      <c r="DZ8" s="678"/>
      <c r="EA8" s="678"/>
      <c r="EC8" s="678" t="s">
        <v>28</v>
      </c>
      <c r="ED8" s="678"/>
      <c r="EE8" s="678"/>
      <c r="EF8" s="678"/>
      <c r="EG8" s="678"/>
      <c r="EH8" s="678"/>
      <c r="EJ8" s="678" t="s">
        <v>28</v>
      </c>
      <c r="EK8" s="678"/>
      <c r="EL8" s="678"/>
      <c r="EM8" s="678"/>
      <c r="EN8" s="678"/>
      <c r="EO8" s="678"/>
      <c r="EQ8" s="678" t="s">
        <v>28</v>
      </c>
      <c r="ER8" s="678"/>
      <c r="ES8" s="678"/>
      <c r="ET8" s="678"/>
      <c r="EU8" s="678"/>
      <c r="EV8" s="678"/>
      <c r="EX8" s="678" t="s">
        <v>28</v>
      </c>
      <c r="EY8" s="678"/>
      <c r="EZ8" s="678"/>
      <c r="FA8" s="678"/>
      <c r="FB8" s="678"/>
      <c r="FC8" s="678"/>
      <c r="FE8" s="678" t="s">
        <v>28</v>
      </c>
      <c r="FF8" s="678"/>
      <c r="FG8" s="678"/>
      <c r="FH8" s="678"/>
      <c r="FI8" s="678"/>
      <c r="FJ8" s="678"/>
      <c r="FL8" s="678" t="s">
        <v>28</v>
      </c>
      <c r="FM8" s="678"/>
      <c r="FN8" s="678"/>
      <c r="FO8" s="678"/>
      <c r="FP8" s="678"/>
      <c r="FQ8" s="678"/>
    </row>
    <row r="9" spans="1:174" x14ac:dyDescent="0.3">
      <c r="A9" s="17"/>
      <c r="B9" s="18" t="s">
        <v>27</v>
      </c>
      <c r="C9" s="18" t="s">
        <v>3</v>
      </c>
      <c r="D9" s="18" t="s">
        <v>4</v>
      </c>
      <c r="E9" s="18" t="s">
        <v>5</v>
      </c>
      <c r="G9" s="18" t="s">
        <v>26</v>
      </c>
      <c r="H9" s="18" t="s">
        <v>12</v>
      </c>
      <c r="I9" s="18" t="s">
        <v>13</v>
      </c>
      <c r="J9" s="18" t="s">
        <v>14</v>
      </c>
      <c r="K9" s="18" t="s">
        <v>15</v>
      </c>
      <c r="L9" s="18" t="s">
        <v>16</v>
      </c>
      <c r="N9" s="18" t="s">
        <v>26</v>
      </c>
      <c r="O9" s="18" t="s">
        <v>12</v>
      </c>
      <c r="P9" s="18" t="s">
        <v>13</v>
      </c>
      <c r="Q9" s="18" t="s">
        <v>14</v>
      </c>
      <c r="R9" s="18" t="s">
        <v>15</v>
      </c>
      <c r="S9" s="18" t="s">
        <v>16</v>
      </c>
      <c r="U9" s="171" t="s">
        <v>26</v>
      </c>
      <c r="V9" s="171" t="s">
        <v>12</v>
      </c>
      <c r="W9" s="171" t="s">
        <v>13</v>
      </c>
      <c r="X9" s="171" t="s">
        <v>14</v>
      </c>
      <c r="Y9" s="171" t="s">
        <v>15</v>
      </c>
      <c r="Z9" s="171" t="s">
        <v>16</v>
      </c>
      <c r="AB9" s="18" t="s">
        <v>26</v>
      </c>
      <c r="AC9" s="18" t="s">
        <v>12</v>
      </c>
      <c r="AD9" s="18" t="s">
        <v>13</v>
      </c>
      <c r="AE9" s="18" t="s">
        <v>14</v>
      </c>
      <c r="AF9" s="18" t="s">
        <v>15</v>
      </c>
      <c r="AG9" s="18" t="s">
        <v>16</v>
      </c>
      <c r="AI9" s="18" t="s">
        <v>26</v>
      </c>
      <c r="AJ9" s="18" t="s">
        <v>12</v>
      </c>
      <c r="AK9" s="18" t="s">
        <v>13</v>
      </c>
      <c r="AL9" s="18" t="s">
        <v>14</v>
      </c>
      <c r="AM9" s="18" t="s">
        <v>15</v>
      </c>
      <c r="AN9" s="18" t="s">
        <v>16</v>
      </c>
      <c r="AP9" s="18" t="s">
        <v>26</v>
      </c>
      <c r="AQ9" s="18" t="s">
        <v>12</v>
      </c>
      <c r="AR9" s="18" t="s">
        <v>13</v>
      </c>
      <c r="AS9" s="18" t="s">
        <v>14</v>
      </c>
      <c r="AT9" s="18" t="s">
        <v>15</v>
      </c>
      <c r="AU9" s="18" t="s">
        <v>16</v>
      </c>
      <c r="AW9" s="18" t="s">
        <v>26</v>
      </c>
      <c r="AX9" s="18" t="s">
        <v>12</v>
      </c>
      <c r="AY9" s="18" t="s">
        <v>13</v>
      </c>
      <c r="AZ9" s="18" t="s">
        <v>14</v>
      </c>
      <c r="BA9" s="18" t="s">
        <v>15</v>
      </c>
      <c r="BB9" s="18" t="s">
        <v>16</v>
      </c>
      <c r="BD9" s="63" t="s">
        <v>26</v>
      </c>
      <c r="BE9" s="63" t="s">
        <v>12</v>
      </c>
      <c r="BF9" s="63" t="s">
        <v>13</v>
      </c>
      <c r="BG9" s="63" t="s">
        <v>14</v>
      </c>
      <c r="BH9" s="63" t="s">
        <v>15</v>
      </c>
      <c r="BI9" s="63" t="s">
        <v>16</v>
      </c>
      <c r="BK9" s="18" t="s">
        <v>26</v>
      </c>
      <c r="BL9" s="18" t="s">
        <v>12</v>
      </c>
      <c r="BM9" s="18" t="s">
        <v>13</v>
      </c>
      <c r="BN9" s="18" t="s">
        <v>14</v>
      </c>
      <c r="BO9" s="18" t="s">
        <v>15</v>
      </c>
      <c r="BP9" s="18" t="s">
        <v>16</v>
      </c>
      <c r="BR9" s="231" t="s">
        <v>26</v>
      </c>
      <c r="BS9" s="231" t="s">
        <v>12</v>
      </c>
      <c r="BT9" s="231" t="s">
        <v>13</v>
      </c>
      <c r="BU9" s="231" t="s">
        <v>14</v>
      </c>
      <c r="BV9" s="231" t="s">
        <v>15</v>
      </c>
      <c r="BW9" s="231" t="s">
        <v>16</v>
      </c>
      <c r="BY9" s="262" t="s">
        <v>26</v>
      </c>
      <c r="BZ9" s="262" t="s">
        <v>12</v>
      </c>
      <c r="CA9" s="262" t="s">
        <v>13</v>
      </c>
      <c r="CB9" s="262" t="s">
        <v>14</v>
      </c>
      <c r="CC9" s="262" t="s">
        <v>15</v>
      </c>
      <c r="CD9" s="262" t="s">
        <v>16</v>
      </c>
      <c r="CF9" s="311" t="s">
        <v>26</v>
      </c>
      <c r="CG9" s="311" t="s">
        <v>12</v>
      </c>
      <c r="CH9" s="311" t="s">
        <v>13</v>
      </c>
      <c r="CI9" s="311" t="s">
        <v>14</v>
      </c>
      <c r="CJ9" s="311" t="s">
        <v>15</v>
      </c>
      <c r="CK9" s="311" t="s">
        <v>16</v>
      </c>
      <c r="CM9" s="18" t="s">
        <v>26</v>
      </c>
      <c r="CN9" s="18" t="s">
        <v>12</v>
      </c>
      <c r="CO9" s="18" t="s">
        <v>13</v>
      </c>
      <c r="CP9" s="18" t="s">
        <v>14</v>
      </c>
      <c r="CQ9" s="18" t="s">
        <v>15</v>
      </c>
      <c r="CR9" s="18" t="s">
        <v>16</v>
      </c>
      <c r="CT9" s="18" t="s">
        <v>26</v>
      </c>
      <c r="CU9" s="18" t="s">
        <v>12</v>
      </c>
      <c r="CV9" s="18" t="s">
        <v>13</v>
      </c>
      <c r="CW9" s="18" t="s">
        <v>14</v>
      </c>
      <c r="CX9" s="18" t="s">
        <v>15</v>
      </c>
      <c r="CY9" s="18" t="s">
        <v>16</v>
      </c>
      <c r="DA9" s="359" t="s">
        <v>26</v>
      </c>
      <c r="DB9" s="359" t="s">
        <v>12</v>
      </c>
      <c r="DC9" s="359" t="s">
        <v>13</v>
      </c>
      <c r="DD9" s="359" t="s">
        <v>14</v>
      </c>
      <c r="DE9" s="359" t="s">
        <v>15</v>
      </c>
      <c r="DF9" s="359" t="s">
        <v>16</v>
      </c>
      <c r="DH9" s="18" t="s">
        <v>26</v>
      </c>
      <c r="DI9" s="18" t="s">
        <v>12</v>
      </c>
      <c r="DJ9" s="18" t="s">
        <v>13</v>
      </c>
      <c r="DK9" s="18" t="s">
        <v>14</v>
      </c>
      <c r="DL9" s="18" t="s">
        <v>15</v>
      </c>
      <c r="DM9" s="18" t="s">
        <v>16</v>
      </c>
      <c r="DO9" s="18" t="s">
        <v>26</v>
      </c>
      <c r="DP9" s="18" t="s">
        <v>12</v>
      </c>
      <c r="DQ9" s="18" t="s">
        <v>13</v>
      </c>
      <c r="DR9" s="18" t="s">
        <v>14</v>
      </c>
      <c r="DS9" s="18" t="s">
        <v>15</v>
      </c>
      <c r="DT9" s="18" t="s">
        <v>16</v>
      </c>
      <c r="DV9" s="438" t="s">
        <v>26</v>
      </c>
      <c r="DW9" s="438" t="s">
        <v>12</v>
      </c>
      <c r="DX9" s="438" t="s">
        <v>13</v>
      </c>
      <c r="DY9" s="438" t="s">
        <v>14</v>
      </c>
      <c r="DZ9" s="438" t="s">
        <v>15</v>
      </c>
      <c r="EA9" s="438" t="s">
        <v>16</v>
      </c>
      <c r="EC9" s="470" t="s">
        <v>26</v>
      </c>
      <c r="ED9" s="470" t="s">
        <v>12</v>
      </c>
      <c r="EE9" s="470" t="s">
        <v>13</v>
      </c>
      <c r="EF9" s="470" t="s">
        <v>14</v>
      </c>
      <c r="EG9" s="470" t="s">
        <v>15</v>
      </c>
      <c r="EH9" s="470" t="s">
        <v>16</v>
      </c>
      <c r="EJ9" s="18" t="s">
        <v>26</v>
      </c>
      <c r="EK9" s="18" t="s">
        <v>12</v>
      </c>
      <c r="EL9" s="18" t="s">
        <v>13</v>
      </c>
      <c r="EM9" s="18" t="s">
        <v>14</v>
      </c>
      <c r="EN9" s="18" t="s">
        <v>15</v>
      </c>
      <c r="EO9" s="18" t="s">
        <v>16</v>
      </c>
      <c r="EQ9" s="18" t="s">
        <v>26</v>
      </c>
      <c r="ER9" s="18" t="s">
        <v>12</v>
      </c>
      <c r="ES9" s="18" t="s">
        <v>13</v>
      </c>
      <c r="ET9" s="18" t="s">
        <v>14</v>
      </c>
      <c r="EU9" s="18" t="s">
        <v>15</v>
      </c>
      <c r="EV9" s="18" t="s">
        <v>16</v>
      </c>
      <c r="EX9" s="18" t="s">
        <v>26</v>
      </c>
      <c r="EY9" s="18" t="s">
        <v>12</v>
      </c>
      <c r="EZ9" s="18" t="s">
        <v>13</v>
      </c>
      <c r="FA9" s="18" t="s">
        <v>14</v>
      </c>
      <c r="FB9" s="18" t="s">
        <v>15</v>
      </c>
      <c r="FC9" s="18" t="s">
        <v>16</v>
      </c>
      <c r="FE9" s="18" t="s">
        <v>26</v>
      </c>
      <c r="FF9" s="18" t="s">
        <v>12</v>
      </c>
      <c r="FG9" s="18" t="s">
        <v>13</v>
      </c>
      <c r="FH9" s="18" t="s">
        <v>14</v>
      </c>
      <c r="FI9" s="18" t="s">
        <v>15</v>
      </c>
      <c r="FJ9" s="18" t="s">
        <v>16</v>
      </c>
      <c r="FL9" s="18" t="s">
        <v>26</v>
      </c>
      <c r="FM9" s="18" t="s">
        <v>12</v>
      </c>
      <c r="FN9" s="18" t="s">
        <v>13</v>
      </c>
      <c r="FO9" s="18" t="s">
        <v>14</v>
      </c>
      <c r="FP9" s="18" t="s">
        <v>15</v>
      </c>
      <c r="FQ9" s="18" t="s">
        <v>16</v>
      </c>
    </row>
    <row r="10" spans="1:174" ht="15" customHeight="1" x14ac:dyDescent="0.3">
      <c r="A10" s="683" t="s">
        <v>34</v>
      </c>
      <c r="B10" s="2">
        <v>2</v>
      </c>
      <c r="C10" s="2"/>
      <c r="D10" s="2"/>
      <c r="E10" s="2"/>
      <c r="G10" s="37">
        <f>MEDIAN(N10,U10,AB10,AI10,AP10,AW10,BD10,BK10,BR10,BY10,CF10,CM10,CT10,DA10,DH10,DO10,DV10,EC10,EJ10,EQ10,EX10,FE10,FL10)</f>
        <v>3</v>
      </c>
      <c r="H10" s="37">
        <f t="shared" ref="H10:H17" si="0">MEDIAN(O10,V10,AC10,AJ10,AQ10,AX10,BE10,BL10,BS10,BZ10,CG10,CN10,CU10,DB10,DI10,DP10,DW10,ED10,EK10,ER10,EY10,FF10,FM10)</f>
        <v>5</v>
      </c>
      <c r="I10" s="37">
        <f t="shared" ref="I10:I17" si="1">MEDIAN(P10,W10,AD10,AK10,AR10,AY10,BF10,BM10,BT10,CA10,CH10,CO10,CV10,DC10,DJ10,DQ10,DX10,EE10,EL10,ES10,EZ10,FG10,FN10)</f>
        <v>8</v>
      </c>
      <c r="J10" s="37">
        <f t="shared" ref="J10:J17" si="2">MEDIAN(Q10,X10,AE10,AL10,AS10,AZ10,BG10,BN10,BU10,CB10,CI10,CP10,CW10,DD10,DK10,DR10,DY10,EF10,EM10,ET10,FA10,FH10,FO10)</f>
        <v>12</v>
      </c>
      <c r="K10" s="37">
        <f t="shared" ref="K10:K17" si="3">MEDIAN(R10,Y10,AF10,AM10,AT10,BA10,BH10,BO10,BV10,CC10,CJ10,CQ10,CX10,DE10,DL10,DS10,DZ10,EG10,EN10,EU10,FB10,FI10,FP10)</f>
        <v>20</v>
      </c>
      <c r="L10" s="37">
        <f>MEDIAN(S10,Z10,AG10,AN10,AU10,BB10,BI10,BP10,BW10,CD10,CK10,CR10,CY10,DF10,DM10,DT10,EA10,EH10,EO10,EV10,FC10,FJ10,FQ10)</f>
        <v>40</v>
      </c>
      <c r="N10" s="37">
        <v>4</v>
      </c>
      <c r="O10" s="37">
        <v>7</v>
      </c>
      <c r="P10" s="37">
        <v>11</v>
      </c>
      <c r="Q10" s="37">
        <v>15</v>
      </c>
      <c r="R10" s="37">
        <v>40</v>
      </c>
      <c r="S10" s="37">
        <v>50</v>
      </c>
      <c r="U10" s="172">
        <v>2</v>
      </c>
      <c r="V10" s="172">
        <v>3</v>
      </c>
      <c r="W10" s="172">
        <v>5</v>
      </c>
      <c r="X10" s="172">
        <v>8</v>
      </c>
      <c r="Y10" s="172">
        <v>12</v>
      </c>
      <c r="Z10" s="172">
        <v>16</v>
      </c>
      <c r="AB10" s="37"/>
      <c r="AC10" s="37"/>
      <c r="AD10" s="37"/>
      <c r="AE10" s="37"/>
      <c r="AF10" s="37"/>
      <c r="AG10" s="37"/>
      <c r="AI10" s="37"/>
      <c r="AJ10" s="37"/>
      <c r="AK10" s="37"/>
      <c r="AL10" s="37"/>
      <c r="AM10" s="37"/>
      <c r="AN10" s="37"/>
      <c r="AP10" s="37"/>
      <c r="AQ10" s="37"/>
      <c r="AR10" s="37"/>
      <c r="AS10" s="37"/>
      <c r="AT10" s="37"/>
      <c r="AU10" s="37"/>
      <c r="AW10" s="37"/>
      <c r="AX10" s="37"/>
      <c r="AY10" s="37"/>
      <c r="AZ10" s="37"/>
      <c r="BA10" s="37"/>
      <c r="BB10" s="37"/>
      <c r="BD10" s="56"/>
      <c r="BE10" s="56"/>
      <c r="BF10" s="56"/>
      <c r="BG10" s="56"/>
      <c r="BH10" s="56"/>
      <c r="BI10" s="56"/>
      <c r="BK10" s="37"/>
      <c r="BL10" s="37"/>
      <c r="BM10" s="37"/>
      <c r="BN10" s="37"/>
      <c r="BO10" s="37"/>
      <c r="BP10" s="37"/>
      <c r="BR10" s="232">
        <v>6</v>
      </c>
      <c r="BS10" s="232">
        <v>8</v>
      </c>
      <c r="BT10" s="232">
        <v>10</v>
      </c>
      <c r="BU10" s="232">
        <v>15</v>
      </c>
      <c r="BV10" s="232">
        <v>25</v>
      </c>
      <c r="BW10" s="232">
        <v>40</v>
      </c>
      <c r="BY10" s="263">
        <v>3</v>
      </c>
      <c r="BZ10" s="263">
        <v>5</v>
      </c>
      <c r="CA10" s="263">
        <v>8</v>
      </c>
      <c r="CB10" s="263">
        <v>12</v>
      </c>
      <c r="CC10" s="263">
        <v>20</v>
      </c>
      <c r="CD10" s="263">
        <v>40</v>
      </c>
      <c r="CF10" s="312">
        <v>3</v>
      </c>
      <c r="CG10" s="312">
        <v>4.375</v>
      </c>
      <c r="CH10" s="312">
        <v>6.25</v>
      </c>
      <c r="CI10" s="312">
        <v>9.375</v>
      </c>
      <c r="CJ10" s="312">
        <v>15.625</v>
      </c>
      <c r="CK10" s="312">
        <v>21.875</v>
      </c>
      <c r="CM10" s="37">
        <v>2</v>
      </c>
      <c r="CN10" s="37">
        <v>3</v>
      </c>
      <c r="CO10" s="37">
        <v>5</v>
      </c>
      <c r="CP10" s="37">
        <v>8</v>
      </c>
      <c r="CQ10" s="37">
        <v>20</v>
      </c>
      <c r="CR10" s="37">
        <v>35</v>
      </c>
      <c r="CT10" s="37"/>
      <c r="CU10" s="37"/>
      <c r="CV10" s="37"/>
      <c r="CW10" s="37"/>
      <c r="CX10" s="37"/>
      <c r="CY10" s="37"/>
      <c r="DA10" s="360">
        <v>2</v>
      </c>
      <c r="DB10" s="360">
        <v>4</v>
      </c>
      <c r="DC10" s="360">
        <v>7</v>
      </c>
      <c r="DD10" s="360">
        <v>15</v>
      </c>
      <c r="DE10" s="360">
        <v>25</v>
      </c>
      <c r="DF10" s="360">
        <v>50</v>
      </c>
      <c r="DH10" s="37">
        <v>10</v>
      </c>
      <c r="DI10" s="37">
        <v>15</v>
      </c>
      <c r="DJ10" s="37">
        <v>20</v>
      </c>
      <c r="DK10" s="37">
        <v>30</v>
      </c>
      <c r="DL10" s="37">
        <v>40</v>
      </c>
      <c r="DM10" s="37">
        <v>50</v>
      </c>
      <c r="DO10" s="37"/>
      <c r="DP10" s="37"/>
      <c r="DQ10" s="37"/>
      <c r="DR10" s="37"/>
      <c r="DS10" s="37"/>
      <c r="DT10" s="37"/>
      <c r="DV10" s="439">
        <v>16</v>
      </c>
      <c r="DW10" s="439">
        <v>24</v>
      </c>
      <c r="DX10" s="439">
        <v>32</v>
      </c>
      <c r="DY10" s="439">
        <v>44</v>
      </c>
      <c r="DZ10" s="439">
        <v>80</v>
      </c>
      <c r="EA10" s="439">
        <v>100</v>
      </c>
      <c r="EC10" s="471">
        <v>3</v>
      </c>
      <c r="ED10" s="471">
        <v>3</v>
      </c>
      <c r="EE10" s="471">
        <v>4</v>
      </c>
      <c r="EF10" s="471">
        <v>7</v>
      </c>
      <c r="EG10" s="471">
        <v>10</v>
      </c>
      <c r="EH10" s="471">
        <v>16</v>
      </c>
      <c r="EJ10" s="37">
        <v>4</v>
      </c>
      <c r="EK10" s="37">
        <v>6</v>
      </c>
      <c r="EL10" s="37">
        <v>8</v>
      </c>
      <c r="EM10" s="37">
        <v>10</v>
      </c>
      <c r="EN10" s="37">
        <v>15</v>
      </c>
      <c r="EO10" s="37">
        <v>20</v>
      </c>
      <c r="EQ10" s="37"/>
      <c r="ER10" s="37"/>
      <c r="ES10" s="37"/>
      <c r="ET10" s="37"/>
      <c r="EU10" s="37"/>
      <c r="EV10" s="37"/>
      <c r="EX10" s="37"/>
      <c r="EY10" s="37"/>
      <c r="EZ10" s="37"/>
      <c r="FA10" s="37"/>
      <c r="FB10" s="37"/>
      <c r="FC10" s="37"/>
      <c r="FE10" s="37"/>
      <c r="FF10" s="37"/>
      <c r="FG10" s="37"/>
      <c r="FH10" s="37"/>
      <c r="FI10" s="37"/>
      <c r="FJ10" s="37"/>
      <c r="FL10" s="37"/>
      <c r="FM10" s="37"/>
      <c r="FN10" s="37"/>
      <c r="FO10" s="37"/>
      <c r="FP10" s="37"/>
      <c r="FQ10" s="37"/>
    </row>
    <row r="11" spans="1:174" x14ac:dyDescent="0.3">
      <c r="A11" s="684"/>
      <c r="B11" s="3"/>
      <c r="C11" s="3">
        <v>2</v>
      </c>
      <c r="D11" s="3"/>
      <c r="E11" s="3"/>
      <c r="G11" s="38">
        <f t="shared" ref="G11:G17" si="4">MEDIAN(N11,U11,AB11,AI11,AP11,AW11,BD11,BK11,BR11,BY11,CF11,CM11,CT11,DA11,DH11,DO11,DV11,EC11,EJ11,EQ11,EX11,FE11,FL11)</f>
        <v>3</v>
      </c>
      <c r="H11" s="38">
        <f t="shared" si="0"/>
        <v>5</v>
      </c>
      <c r="I11" s="38">
        <f t="shared" si="1"/>
        <v>8</v>
      </c>
      <c r="J11" s="38">
        <f t="shared" si="2"/>
        <v>13</v>
      </c>
      <c r="K11" s="38">
        <f t="shared" si="3"/>
        <v>25</v>
      </c>
      <c r="L11" s="38">
        <f t="shared" ref="L11:L17" si="5">MEDIAN(S11,Z11,AG11,AN11,AU11,BB11,BI11,BP11,BW11,CD11,CK11,CR11,CY11,DF11,DM11,DT11,EA11,EH11,EO11,EV11,FC11,FJ11,FQ11)</f>
        <v>40</v>
      </c>
      <c r="N11" s="38">
        <v>4</v>
      </c>
      <c r="O11" s="38">
        <v>8</v>
      </c>
      <c r="P11" s="38">
        <v>13</v>
      </c>
      <c r="Q11" s="38">
        <v>20</v>
      </c>
      <c r="R11" s="38">
        <v>50</v>
      </c>
      <c r="S11" s="38">
        <v>80</v>
      </c>
      <c r="U11" s="173">
        <v>2</v>
      </c>
      <c r="V11" s="173">
        <v>3</v>
      </c>
      <c r="W11" s="173">
        <v>6</v>
      </c>
      <c r="X11" s="173">
        <v>9</v>
      </c>
      <c r="Y11" s="173">
        <v>13</v>
      </c>
      <c r="Z11" s="173">
        <v>17</v>
      </c>
      <c r="AB11" s="38"/>
      <c r="AC11" s="38"/>
      <c r="AD11" s="38"/>
      <c r="AE11" s="38"/>
      <c r="AF11" s="38"/>
      <c r="AG11" s="38"/>
      <c r="AI11" s="38"/>
      <c r="AJ11" s="38"/>
      <c r="AK11" s="38"/>
      <c r="AL11" s="38"/>
      <c r="AM11" s="38"/>
      <c r="AN11" s="38"/>
      <c r="AP11" s="38"/>
      <c r="AQ11" s="38"/>
      <c r="AR11" s="38"/>
      <c r="AS11" s="38"/>
      <c r="AT11" s="38"/>
      <c r="AU11" s="38"/>
      <c r="AW11" s="38"/>
      <c r="AX11" s="38"/>
      <c r="AY11" s="38"/>
      <c r="AZ11" s="38"/>
      <c r="BA11" s="38"/>
      <c r="BB11" s="38"/>
      <c r="BD11" s="57"/>
      <c r="BE11" s="57"/>
      <c r="BF11" s="57"/>
      <c r="BG11" s="57"/>
      <c r="BH11" s="57"/>
      <c r="BI11" s="57"/>
      <c r="BK11" s="38"/>
      <c r="BL11" s="38"/>
      <c r="BM11" s="38"/>
      <c r="BN11" s="38"/>
      <c r="BO11" s="38"/>
      <c r="BP11" s="38"/>
      <c r="BR11" s="233">
        <v>6</v>
      </c>
      <c r="BS11" s="233">
        <v>8</v>
      </c>
      <c r="BT11" s="233">
        <v>10</v>
      </c>
      <c r="BU11" s="233">
        <v>15</v>
      </c>
      <c r="BV11" s="233">
        <v>25</v>
      </c>
      <c r="BW11" s="233">
        <v>40</v>
      </c>
      <c r="BY11" s="263">
        <v>3</v>
      </c>
      <c r="BZ11" s="263">
        <v>5</v>
      </c>
      <c r="CA11" s="263">
        <v>8</v>
      </c>
      <c r="CB11" s="263">
        <v>12</v>
      </c>
      <c r="CC11" s="263">
        <v>20</v>
      </c>
      <c r="CD11" s="263">
        <v>40</v>
      </c>
      <c r="CF11" s="313">
        <v>3</v>
      </c>
      <c r="CG11" s="313">
        <v>4.375</v>
      </c>
      <c r="CH11" s="313">
        <v>6.25</v>
      </c>
      <c r="CI11" s="313">
        <v>9.375</v>
      </c>
      <c r="CJ11" s="313">
        <v>15.625</v>
      </c>
      <c r="CK11" s="313">
        <v>21.875</v>
      </c>
      <c r="CM11" s="38">
        <v>3</v>
      </c>
      <c r="CN11" s="38">
        <v>5</v>
      </c>
      <c r="CO11" s="38">
        <v>7</v>
      </c>
      <c r="CP11" s="38">
        <v>13</v>
      </c>
      <c r="CQ11" s="38">
        <v>25</v>
      </c>
      <c r="CR11" s="38">
        <v>40</v>
      </c>
      <c r="CT11" s="38"/>
      <c r="CU11" s="38"/>
      <c r="CV11" s="38"/>
      <c r="CW11" s="38"/>
      <c r="CX11" s="38"/>
      <c r="CY11" s="38"/>
      <c r="DA11" s="361">
        <v>2</v>
      </c>
      <c r="DB11" s="361">
        <v>4</v>
      </c>
      <c r="DC11" s="361">
        <v>7</v>
      </c>
      <c r="DD11" s="361">
        <v>15</v>
      </c>
      <c r="DE11" s="361">
        <v>25</v>
      </c>
      <c r="DF11" s="361">
        <v>50</v>
      </c>
      <c r="DH11" s="38">
        <v>15</v>
      </c>
      <c r="DI11" s="38">
        <v>20</v>
      </c>
      <c r="DJ11" s="38">
        <v>30</v>
      </c>
      <c r="DK11" s="38">
        <v>40</v>
      </c>
      <c r="DL11" s="38">
        <v>50</v>
      </c>
      <c r="DM11" s="38">
        <v>60</v>
      </c>
      <c r="DO11" s="38"/>
      <c r="DP11" s="38"/>
      <c r="DQ11" s="38"/>
      <c r="DR11" s="38"/>
      <c r="DS11" s="38"/>
      <c r="DT11" s="38"/>
      <c r="DV11" s="440">
        <v>16</v>
      </c>
      <c r="DW11" s="440">
        <v>24</v>
      </c>
      <c r="DX11" s="440">
        <v>32</v>
      </c>
      <c r="DY11" s="440">
        <v>44</v>
      </c>
      <c r="DZ11" s="440">
        <v>80</v>
      </c>
      <c r="EA11" s="440">
        <v>100</v>
      </c>
      <c r="EC11" s="472">
        <v>3</v>
      </c>
      <c r="ED11" s="472">
        <v>3</v>
      </c>
      <c r="EE11" s="472">
        <v>4</v>
      </c>
      <c r="EF11" s="472">
        <v>7</v>
      </c>
      <c r="EG11" s="472">
        <v>10</v>
      </c>
      <c r="EH11" s="472">
        <v>16</v>
      </c>
      <c r="EJ11" s="38">
        <v>4</v>
      </c>
      <c r="EK11" s="38">
        <v>6</v>
      </c>
      <c r="EL11" s="38">
        <v>8</v>
      </c>
      <c r="EM11" s="38">
        <v>10</v>
      </c>
      <c r="EN11" s="38">
        <v>15</v>
      </c>
      <c r="EO11" s="38">
        <v>20</v>
      </c>
      <c r="EQ11" s="38"/>
      <c r="ER11" s="38"/>
      <c r="ES11" s="38"/>
      <c r="ET11" s="38"/>
      <c r="EU11" s="38"/>
      <c r="EV11" s="38"/>
      <c r="EX11" s="38"/>
      <c r="EY11" s="38"/>
      <c r="EZ11" s="38"/>
      <c r="FA11" s="38"/>
      <c r="FB11" s="38"/>
      <c r="FC11" s="38"/>
      <c r="FE11" s="38"/>
      <c r="FF11" s="38"/>
      <c r="FG11" s="38"/>
      <c r="FH11" s="38"/>
      <c r="FI11" s="38"/>
      <c r="FJ11" s="38"/>
      <c r="FL11" s="38"/>
      <c r="FM11" s="38"/>
      <c r="FN11" s="38"/>
      <c r="FO11" s="38"/>
      <c r="FP11" s="38"/>
      <c r="FQ11" s="38"/>
    </row>
    <row r="12" spans="1:174" x14ac:dyDescent="0.3">
      <c r="A12" s="684"/>
      <c r="B12" s="2"/>
      <c r="C12" s="2"/>
      <c r="D12" s="2">
        <v>2</v>
      </c>
      <c r="E12" s="2"/>
      <c r="G12" s="37">
        <f t="shared" si="4"/>
        <v>3.3</v>
      </c>
      <c r="H12" s="37">
        <f t="shared" si="0"/>
        <v>5</v>
      </c>
      <c r="I12" s="37">
        <f t="shared" si="1"/>
        <v>10</v>
      </c>
      <c r="J12" s="37">
        <f t="shared" si="2"/>
        <v>15</v>
      </c>
      <c r="K12" s="37">
        <f t="shared" si="3"/>
        <v>25</v>
      </c>
      <c r="L12" s="37">
        <f t="shared" si="5"/>
        <v>45</v>
      </c>
      <c r="N12" s="37">
        <v>5</v>
      </c>
      <c r="O12" s="37">
        <v>10</v>
      </c>
      <c r="P12" s="37">
        <v>15</v>
      </c>
      <c r="Q12" s="37">
        <v>25</v>
      </c>
      <c r="R12" s="37">
        <v>70</v>
      </c>
      <c r="S12" s="37">
        <v>130</v>
      </c>
      <c r="U12" s="172">
        <v>3</v>
      </c>
      <c r="V12" s="172">
        <v>4</v>
      </c>
      <c r="W12" s="172">
        <v>7</v>
      </c>
      <c r="X12" s="172">
        <v>10</v>
      </c>
      <c r="Y12" s="172">
        <v>14</v>
      </c>
      <c r="Z12" s="172">
        <v>18</v>
      </c>
      <c r="AB12" s="37"/>
      <c r="AC12" s="37"/>
      <c r="AD12" s="37"/>
      <c r="AE12" s="37"/>
      <c r="AF12" s="37"/>
      <c r="AG12" s="37"/>
      <c r="AI12" s="37"/>
      <c r="AJ12" s="37"/>
      <c r="AK12" s="37"/>
      <c r="AL12" s="37"/>
      <c r="AM12" s="37"/>
      <c r="AN12" s="37"/>
      <c r="AP12" s="37"/>
      <c r="AQ12" s="37"/>
      <c r="AR12" s="37"/>
      <c r="AS12" s="37"/>
      <c r="AT12" s="37"/>
      <c r="AU12" s="37"/>
      <c r="AW12" s="37"/>
      <c r="AX12" s="37"/>
      <c r="AY12" s="37"/>
      <c r="AZ12" s="37"/>
      <c r="BA12" s="37"/>
      <c r="BB12" s="37"/>
      <c r="BD12" s="56"/>
      <c r="BE12" s="56"/>
      <c r="BF12" s="56"/>
      <c r="BG12" s="56"/>
      <c r="BH12" s="56"/>
      <c r="BI12" s="56"/>
      <c r="BK12" s="37"/>
      <c r="BL12" s="37"/>
      <c r="BM12" s="37"/>
      <c r="BN12" s="37"/>
      <c r="BO12" s="37"/>
      <c r="BP12" s="37"/>
      <c r="BR12" s="232">
        <v>6</v>
      </c>
      <c r="BS12" s="232">
        <v>8</v>
      </c>
      <c r="BT12" s="232">
        <v>10</v>
      </c>
      <c r="BU12" s="232">
        <v>15</v>
      </c>
      <c r="BV12" s="232">
        <v>25</v>
      </c>
      <c r="BW12" s="232">
        <v>40</v>
      </c>
      <c r="BY12" s="263">
        <v>3</v>
      </c>
      <c r="BZ12" s="263">
        <v>5</v>
      </c>
      <c r="CA12" s="263">
        <v>10</v>
      </c>
      <c r="CB12" s="263">
        <v>15</v>
      </c>
      <c r="CC12" s="263">
        <v>25</v>
      </c>
      <c r="CD12" s="263">
        <v>50</v>
      </c>
      <c r="CF12" s="312">
        <v>3.3</v>
      </c>
      <c r="CG12" s="312">
        <v>4.8125000000000009</v>
      </c>
      <c r="CH12" s="312">
        <v>6.875</v>
      </c>
      <c r="CI12" s="312">
        <v>10.3125</v>
      </c>
      <c r="CJ12" s="312">
        <v>17.187500000000004</v>
      </c>
      <c r="CK12" s="312">
        <v>24.0625</v>
      </c>
      <c r="CM12" s="37">
        <v>3</v>
      </c>
      <c r="CN12" s="37">
        <v>5</v>
      </c>
      <c r="CO12" s="37">
        <v>9</v>
      </c>
      <c r="CP12" s="37">
        <v>15</v>
      </c>
      <c r="CQ12" s="37">
        <v>30</v>
      </c>
      <c r="CR12" s="37">
        <v>45</v>
      </c>
      <c r="CT12" s="37"/>
      <c r="CU12" s="37"/>
      <c r="CV12" s="37"/>
      <c r="CW12" s="37"/>
      <c r="CX12" s="37"/>
      <c r="CY12" s="37"/>
      <c r="DA12" s="360">
        <v>2</v>
      </c>
      <c r="DB12" s="360">
        <v>5</v>
      </c>
      <c r="DC12" s="360">
        <v>10</v>
      </c>
      <c r="DD12" s="360">
        <v>20</v>
      </c>
      <c r="DE12" s="360">
        <v>30</v>
      </c>
      <c r="DF12" s="360">
        <v>60</v>
      </c>
      <c r="DH12" s="37">
        <v>20</v>
      </c>
      <c r="DI12" s="37">
        <v>30</v>
      </c>
      <c r="DJ12" s="37">
        <v>40</v>
      </c>
      <c r="DK12" s="37">
        <v>50</v>
      </c>
      <c r="DL12" s="37">
        <v>60</v>
      </c>
      <c r="DM12" s="37">
        <v>80</v>
      </c>
      <c r="DO12" s="37"/>
      <c r="DP12" s="37"/>
      <c r="DQ12" s="37"/>
      <c r="DR12" s="37"/>
      <c r="DS12" s="37"/>
      <c r="DT12" s="37"/>
      <c r="DV12" s="439">
        <v>16</v>
      </c>
      <c r="DW12" s="439">
        <v>24</v>
      </c>
      <c r="DX12" s="439">
        <v>32</v>
      </c>
      <c r="DY12" s="439">
        <v>44</v>
      </c>
      <c r="DZ12" s="439">
        <v>80</v>
      </c>
      <c r="EA12" s="439">
        <v>100</v>
      </c>
      <c r="EC12" s="471">
        <v>3</v>
      </c>
      <c r="ED12" s="471">
        <v>3</v>
      </c>
      <c r="EE12" s="471">
        <v>4</v>
      </c>
      <c r="EF12" s="471">
        <v>8</v>
      </c>
      <c r="EG12" s="471">
        <v>11</v>
      </c>
      <c r="EH12" s="471">
        <v>18</v>
      </c>
      <c r="EJ12" s="37">
        <v>4</v>
      </c>
      <c r="EK12" s="37">
        <v>6</v>
      </c>
      <c r="EL12" s="37">
        <v>8</v>
      </c>
      <c r="EM12" s="37">
        <v>10</v>
      </c>
      <c r="EN12" s="37">
        <v>15</v>
      </c>
      <c r="EO12" s="37">
        <v>20</v>
      </c>
      <c r="EQ12" s="37"/>
      <c r="ER12" s="37"/>
      <c r="ES12" s="37"/>
      <c r="ET12" s="37"/>
      <c r="EU12" s="37"/>
      <c r="EV12" s="37"/>
      <c r="EX12" s="37"/>
      <c r="EY12" s="37"/>
      <c r="EZ12" s="37"/>
      <c r="FA12" s="37"/>
      <c r="FB12" s="37"/>
      <c r="FC12" s="37"/>
      <c r="FE12" s="37"/>
      <c r="FF12" s="37"/>
      <c r="FG12" s="37"/>
      <c r="FH12" s="37"/>
      <c r="FI12" s="37"/>
      <c r="FJ12" s="37"/>
      <c r="FL12" s="37"/>
      <c r="FM12" s="37"/>
      <c r="FN12" s="37"/>
      <c r="FO12" s="37"/>
      <c r="FP12" s="37"/>
      <c r="FQ12" s="37"/>
    </row>
    <row r="13" spans="1:174" x14ac:dyDescent="0.3">
      <c r="A13" s="684"/>
      <c r="B13" s="3"/>
      <c r="C13" s="3"/>
      <c r="D13" s="3"/>
      <c r="E13" s="3">
        <v>2</v>
      </c>
      <c r="G13" s="38">
        <f t="shared" si="4"/>
        <v>3.6300000000000003</v>
      </c>
      <c r="H13" s="38">
        <f t="shared" si="0"/>
        <v>5.2937500000000011</v>
      </c>
      <c r="I13" s="38">
        <f t="shared" si="1"/>
        <v>10</v>
      </c>
      <c r="J13" s="38">
        <f t="shared" si="2"/>
        <v>15</v>
      </c>
      <c r="K13" s="38">
        <f t="shared" si="3"/>
        <v>25</v>
      </c>
      <c r="L13" s="38">
        <f t="shared" si="5"/>
        <v>50</v>
      </c>
      <c r="N13" s="38">
        <v>6</v>
      </c>
      <c r="O13" s="38">
        <v>12</v>
      </c>
      <c r="P13" s="38">
        <v>18</v>
      </c>
      <c r="Q13" s="38">
        <v>30</v>
      </c>
      <c r="R13" s="38">
        <v>90</v>
      </c>
      <c r="S13" s="38">
        <v>150</v>
      </c>
      <c r="U13" s="173">
        <v>3</v>
      </c>
      <c r="V13" s="173">
        <v>5</v>
      </c>
      <c r="W13" s="173">
        <v>8</v>
      </c>
      <c r="X13" s="173">
        <v>12</v>
      </c>
      <c r="Y13" s="173">
        <v>16</v>
      </c>
      <c r="Z13" s="173">
        <v>20</v>
      </c>
      <c r="AB13" s="38"/>
      <c r="AC13" s="38"/>
      <c r="AD13" s="38"/>
      <c r="AE13" s="38"/>
      <c r="AF13" s="38"/>
      <c r="AG13" s="38"/>
      <c r="AI13" s="38"/>
      <c r="AJ13" s="38"/>
      <c r="AK13" s="38"/>
      <c r="AL13" s="38"/>
      <c r="AM13" s="38"/>
      <c r="AN13" s="38"/>
      <c r="AP13" s="38"/>
      <c r="AQ13" s="38"/>
      <c r="AR13" s="38"/>
      <c r="AS13" s="38"/>
      <c r="AT13" s="38"/>
      <c r="AU13" s="38"/>
      <c r="AW13" s="38"/>
      <c r="AX13" s="38"/>
      <c r="AY13" s="38"/>
      <c r="AZ13" s="38"/>
      <c r="BA13" s="38"/>
      <c r="BB13" s="38"/>
      <c r="BD13" s="57"/>
      <c r="BE13" s="57"/>
      <c r="BF13" s="57"/>
      <c r="BG13" s="57"/>
      <c r="BH13" s="57"/>
      <c r="BI13" s="57"/>
      <c r="BK13" s="38"/>
      <c r="BL13" s="38"/>
      <c r="BM13" s="38"/>
      <c r="BN13" s="38"/>
      <c r="BO13" s="38"/>
      <c r="BP13" s="38"/>
      <c r="BR13" s="233">
        <v>6</v>
      </c>
      <c r="BS13" s="233">
        <v>8</v>
      </c>
      <c r="BT13" s="233">
        <v>10</v>
      </c>
      <c r="BU13" s="233">
        <v>15</v>
      </c>
      <c r="BV13" s="233">
        <v>25</v>
      </c>
      <c r="BW13" s="233">
        <v>40</v>
      </c>
      <c r="BY13" s="263">
        <v>3</v>
      </c>
      <c r="BZ13" s="263">
        <v>5</v>
      </c>
      <c r="CA13" s="263">
        <v>10</v>
      </c>
      <c r="CB13" s="263">
        <v>15</v>
      </c>
      <c r="CC13" s="263">
        <v>25</v>
      </c>
      <c r="CD13" s="263">
        <v>50</v>
      </c>
      <c r="CF13" s="313">
        <v>3.6300000000000003</v>
      </c>
      <c r="CG13" s="313">
        <v>5.2937500000000011</v>
      </c>
      <c r="CH13" s="313">
        <v>7.5625000000000009</v>
      </c>
      <c r="CI13" s="313">
        <v>11.343750000000002</v>
      </c>
      <c r="CJ13" s="313">
        <v>18.906250000000004</v>
      </c>
      <c r="CK13" s="313">
        <v>26.46875</v>
      </c>
      <c r="CM13" s="38">
        <v>3</v>
      </c>
      <c r="CN13" s="38">
        <v>4</v>
      </c>
      <c r="CO13" s="38">
        <v>10</v>
      </c>
      <c r="CP13" s="38">
        <v>20</v>
      </c>
      <c r="CQ13" s="38">
        <v>35</v>
      </c>
      <c r="CR13" s="38">
        <v>55</v>
      </c>
      <c r="CT13" s="38"/>
      <c r="CU13" s="38"/>
      <c r="CV13" s="38"/>
      <c r="CW13" s="38"/>
      <c r="CX13" s="38"/>
      <c r="CY13" s="38"/>
      <c r="DA13" s="361">
        <v>2</v>
      </c>
      <c r="DB13" s="361">
        <v>5</v>
      </c>
      <c r="DC13" s="361">
        <v>10</v>
      </c>
      <c r="DD13" s="361">
        <v>20</v>
      </c>
      <c r="DE13" s="361">
        <v>30</v>
      </c>
      <c r="DF13" s="361">
        <v>60</v>
      </c>
      <c r="DH13" s="38">
        <v>20</v>
      </c>
      <c r="DI13" s="38">
        <v>30</v>
      </c>
      <c r="DJ13" s="38">
        <v>40</v>
      </c>
      <c r="DK13" s="38">
        <v>50</v>
      </c>
      <c r="DL13" s="38">
        <v>60</v>
      </c>
      <c r="DM13" s="38">
        <v>80</v>
      </c>
      <c r="DO13" s="38"/>
      <c r="DP13" s="38"/>
      <c r="DQ13" s="38"/>
      <c r="DR13" s="38"/>
      <c r="DS13" s="38"/>
      <c r="DT13" s="38"/>
      <c r="DV13" s="440">
        <v>20</v>
      </c>
      <c r="DW13" s="440">
        <v>28</v>
      </c>
      <c r="DX13" s="440">
        <v>36</v>
      </c>
      <c r="DY13" s="440">
        <v>44</v>
      </c>
      <c r="DZ13" s="440">
        <v>80</v>
      </c>
      <c r="EA13" s="440">
        <v>100</v>
      </c>
      <c r="EC13" s="472">
        <v>3</v>
      </c>
      <c r="ED13" s="472">
        <v>3</v>
      </c>
      <c r="EE13" s="472">
        <v>5</v>
      </c>
      <c r="EF13" s="472">
        <v>8</v>
      </c>
      <c r="EG13" s="472">
        <v>12</v>
      </c>
      <c r="EH13" s="472">
        <v>20</v>
      </c>
      <c r="EJ13" s="38">
        <v>4</v>
      </c>
      <c r="EK13" s="38">
        <v>6</v>
      </c>
      <c r="EL13" s="38">
        <v>8</v>
      </c>
      <c r="EM13" s="38">
        <v>10</v>
      </c>
      <c r="EN13" s="38">
        <v>15</v>
      </c>
      <c r="EO13" s="38">
        <v>20</v>
      </c>
      <c r="EQ13" s="38"/>
      <c r="ER13" s="38"/>
      <c r="ES13" s="38"/>
      <c r="ET13" s="38"/>
      <c r="EU13" s="38"/>
      <c r="EV13" s="38"/>
      <c r="EX13" s="38"/>
      <c r="EY13" s="38"/>
      <c r="EZ13" s="38"/>
      <c r="FA13" s="38"/>
      <c r="FB13" s="38"/>
      <c r="FC13" s="38"/>
      <c r="FE13" s="38"/>
      <c r="FF13" s="38"/>
      <c r="FG13" s="38"/>
      <c r="FH13" s="38"/>
      <c r="FI13" s="38"/>
      <c r="FJ13" s="38"/>
      <c r="FL13" s="38"/>
      <c r="FM13" s="38"/>
      <c r="FN13" s="38"/>
      <c r="FO13" s="38"/>
      <c r="FP13" s="38"/>
      <c r="FQ13" s="38"/>
    </row>
    <row r="14" spans="1:174" x14ac:dyDescent="0.3">
      <c r="A14" s="684"/>
      <c r="B14" s="2">
        <v>-2</v>
      </c>
      <c r="C14" s="2"/>
      <c r="D14" s="2"/>
      <c r="E14" s="2"/>
      <c r="G14" s="37">
        <f t="shared" si="4"/>
        <v>3</v>
      </c>
      <c r="H14" s="37">
        <f t="shared" si="0"/>
        <v>5</v>
      </c>
      <c r="I14" s="37">
        <f t="shared" si="1"/>
        <v>8</v>
      </c>
      <c r="J14" s="37">
        <f t="shared" si="2"/>
        <v>12</v>
      </c>
      <c r="K14" s="37">
        <f t="shared" si="3"/>
        <v>20</v>
      </c>
      <c r="L14" s="37">
        <f t="shared" si="5"/>
        <v>40</v>
      </c>
      <c r="N14" s="37">
        <v>3</v>
      </c>
      <c r="O14" s="37">
        <v>6</v>
      </c>
      <c r="P14" s="37">
        <v>10</v>
      </c>
      <c r="Q14" s="37">
        <v>12</v>
      </c>
      <c r="R14" s="37">
        <v>30</v>
      </c>
      <c r="S14" s="37">
        <v>40</v>
      </c>
      <c r="U14" s="172">
        <v>2</v>
      </c>
      <c r="V14" s="172">
        <v>3</v>
      </c>
      <c r="W14" s="172">
        <v>5</v>
      </c>
      <c r="X14" s="172">
        <v>8</v>
      </c>
      <c r="Y14" s="172">
        <v>12</v>
      </c>
      <c r="Z14" s="172">
        <v>16</v>
      </c>
      <c r="AB14" s="37"/>
      <c r="AC14" s="37"/>
      <c r="AD14" s="37"/>
      <c r="AE14" s="37"/>
      <c r="AF14" s="37"/>
      <c r="AG14" s="37"/>
      <c r="AI14" s="37"/>
      <c r="AJ14" s="37"/>
      <c r="AK14" s="37"/>
      <c r="AL14" s="37"/>
      <c r="AM14" s="37"/>
      <c r="AN14" s="37"/>
      <c r="AP14" s="37"/>
      <c r="AQ14" s="37"/>
      <c r="AR14" s="37"/>
      <c r="AS14" s="37"/>
      <c r="AT14" s="37"/>
      <c r="AU14" s="37"/>
      <c r="AW14" s="37"/>
      <c r="AX14" s="37"/>
      <c r="AY14" s="37"/>
      <c r="AZ14" s="37"/>
      <c r="BA14" s="37"/>
      <c r="BB14" s="37"/>
      <c r="BD14" s="56"/>
      <c r="BE14" s="56"/>
      <c r="BF14" s="56"/>
      <c r="BG14" s="56"/>
      <c r="BH14" s="56"/>
      <c r="BI14" s="56"/>
      <c r="BK14" s="37"/>
      <c r="BL14" s="37"/>
      <c r="BM14" s="37"/>
      <c r="BN14" s="37"/>
      <c r="BO14" s="37"/>
      <c r="BP14" s="37"/>
      <c r="BR14" s="232">
        <v>6</v>
      </c>
      <c r="BS14" s="232">
        <v>8</v>
      </c>
      <c r="BT14" s="232">
        <v>10</v>
      </c>
      <c r="BU14" s="232">
        <v>15</v>
      </c>
      <c r="BV14" s="232">
        <v>25</v>
      </c>
      <c r="BW14" s="232">
        <v>40</v>
      </c>
      <c r="BY14" s="263">
        <v>3</v>
      </c>
      <c r="BZ14" s="263">
        <v>5</v>
      </c>
      <c r="CA14" s="263">
        <v>8</v>
      </c>
      <c r="CB14" s="263">
        <v>12</v>
      </c>
      <c r="CC14" s="263">
        <v>20</v>
      </c>
      <c r="CD14" s="263">
        <v>40</v>
      </c>
      <c r="CF14" s="312">
        <v>2.85</v>
      </c>
      <c r="CG14" s="312">
        <v>4.15625</v>
      </c>
      <c r="CH14" s="312">
        <v>5.9375</v>
      </c>
      <c r="CI14" s="312">
        <v>8.90625</v>
      </c>
      <c r="CJ14" s="312">
        <v>14.84375</v>
      </c>
      <c r="CK14" s="312">
        <v>20.78125</v>
      </c>
      <c r="CM14" s="37">
        <v>2</v>
      </c>
      <c r="CN14" s="37">
        <v>3</v>
      </c>
      <c r="CO14" s="37">
        <v>5</v>
      </c>
      <c r="CP14" s="37">
        <v>8</v>
      </c>
      <c r="CQ14" s="37">
        <v>20</v>
      </c>
      <c r="CR14" s="37">
        <v>35</v>
      </c>
      <c r="CT14" s="37"/>
      <c r="CU14" s="37"/>
      <c r="CV14" s="37"/>
      <c r="CW14" s="37"/>
      <c r="CX14" s="37"/>
      <c r="CY14" s="37"/>
      <c r="DA14" s="360">
        <v>2</v>
      </c>
      <c r="DB14" s="360">
        <v>4</v>
      </c>
      <c r="DC14" s="360">
        <v>7</v>
      </c>
      <c r="DD14" s="360">
        <v>15</v>
      </c>
      <c r="DE14" s="360">
        <v>25</v>
      </c>
      <c r="DF14" s="360">
        <v>50</v>
      </c>
      <c r="DH14" s="37">
        <v>10</v>
      </c>
      <c r="DI14" s="37">
        <v>15</v>
      </c>
      <c r="DJ14" s="37">
        <v>20</v>
      </c>
      <c r="DK14" s="37">
        <v>30</v>
      </c>
      <c r="DL14" s="37">
        <v>40</v>
      </c>
      <c r="DM14" s="37">
        <v>50</v>
      </c>
      <c r="DO14" s="37"/>
      <c r="DP14" s="37"/>
      <c r="DQ14" s="37"/>
      <c r="DR14" s="37"/>
      <c r="DS14" s="37"/>
      <c r="DT14" s="37"/>
      <c r="DV14" s="439">
        <v>16</v>
      </c>
      <c r="DW14" s="439">
        <v>24</v>
      </c>
      <c r="DX14" s="439">
        <v>32</v>
      </c>
      <c r="DY14" s="439">
        <v>44</v>
      </c>
      <c r="DZ14" s="439">
        <v>80</v>
      </c>
      <c r="EA14" s="439">
        <v>100</v>
      </c>
      <c r="EC14" s="471">
        <v>3</v>
      </c>
      <c r="ED14" s="471">
        <v>3</v>
      </c>
      <c r="EE14" s="471">
        <v>4</v>
      </c>
      <c r="EF14" s="471">
        <v>7</v>
      </c>
      <c r="EG14" s="471">
        <v>10</v>
      </c>
      <c r="EH14" s="471">
        <v>16</v>
      </c>
      <c r="EJ14" s="37">
        <v>4</v>
      </c>
      <c r="EK14" s="37">
        <v>6</v>
      </c>
      <c r="EL14" s="37">
        <v>8</v>
      </c>
      <c r="EM14" s="37">
        <v>10</v>
      </c>
      <c r="EN14" s="37">
        <v>15</v>
      </c>
      <c r="EO14" s="37">
        <v>20</v>
      </c>
      <c r="EQ14" s="37"/>
      <c r="ER14" s="37"/>
      <c r="ES14" s="37"/>
      <c r="ET14" s="37"/>
      <c r="EU14" s="37"/>
      <c r="EV14" s="37"/>
      <c r="EX14" s="37"/>
      <c r="EY14" s="37"/>
      <c r="EZ14" s="37"/>
      <c r="FA14" s="37"/>
      <c r="FB14" s="37"/>
      <c r="FC14" s="37"/>
      <c r="FE14" s="37"/>
      <c r="FF14" s="37"/>
      <c r="FG14" s="37"/>
      <c r="FH14" s="37"/>
      <c r="FI14" s="37"/>
      <c r="FJ14" s="37"/>
      <c r="FL14" s="37"/>
      <c r="FM14" s="37"/>
      <c r="FN14" s="37"/>
      <c r="FO14" s="37"/>
      <c r="FP14" s="37"/>
      <c r="FQ14" s="37"/>
    </row>
    <row r="15" spans="1:174" x14ac:dyDescent="0.3">
      <c r="A15" s="687"/>
      <c r="B15" s="3"/>
      <c r="C15" s="3">
        <v>-2</v>
      </c>
      <c r="D15" s="3"/>
      <c r="E15" s="3"/>
      <c r="G15" s="38">
        <f t="shared" si="4"/>
        <v>3</v>
      </c>
      <c r="H15" s="38">
        <f t="shared" si="0"/>
        <v>5</v>
      </c>
      <c r="I15" s="38">
        <f t="shared" si="1"/>
        <v>8</v>
      </c>
      <c r="J15" s="38">
        <f t="shared" si="2"/>
        <v>13</v>
      </c>
      <c r="K15" s="38">
        <f t="shared" si="3"/>
        <v>25</v>
      </c>
      <c r="L15" s="38">
        <f t="shared" si="5"/>
        <v>40</v>
      </c>
      <c r="N15" s="38">
        <v>4</v>
      </c>
      <c r="O15" s="38">
        <v>7</v>
      </c>
      <c r="P15" s="38">
        <v>12</v>
      </c>
      <c r="Q15" s="38">
        <v>15</v>
      </c>
      <c r="R15" s="38">
        <v>40</v>
      </c>
      <c r="S15" s="38">
        <v>60</v>
      </c>
      <c r="U15" s="173">
        <v>2</v>
      </c>
      <c r="V15" s="173">
        <v>3</v>
      </c>
      <c r="W15" s="173">
        <v>6</v>
      </c>
      <c r="X15" s="173">
        <v>9</v>
      </c>
      <c r="Y15" s="173">
        <v>13</v>
      </c>
      <c r="Z15" s="173">
        <v>17</v>
      </c>
      <c r="AB15" s="38"/>
      <c r="AC15" s="38"/>
      <c r="AD15" s="38"/>
      <c r="AE15" s="38"/>
      <c r="AF15" s="38"/>
      <c r="AG15" s="38"/>
      <c r="AI15" s="38"/>
      <c r="AJ15" s="38"/>
      <c r="AK15" s="38"/>
      <c r="AL15" s="38"/>
      <c r="AM15" s="38"/>
      <c r="AN15" s="38"/>
      <c r="AP15" s="38"/>
      <c r="AQ15" s="38"/>
      <c r="AR15" s="38"/>
      <c r="AS15" s="38"/>
      <c r="AT15" s="38"/>
      <c r="AU15" s="38"/>
      <c r="AW15" s="38"/>
      <c r="AX15" s="38"/>
      <c r="AY15" s="38"/>
      <c r="AZ15" s="38"/>
      <c r="BA15" s="38"/>
      <c r="BB15" s="38"/>
      <c r="BD15" s="57"/>
      <c r="BE15" s="57"/>
      <c r="BF15" s="57"/>
      <c r="BG15" s="57"/>
      <c r="BH15" s="57"/>
      <c r="BI15" s="57"/>
      <c r="BK15" s="38"/>
      <c r="BL15" s="38"/>
      <c r="BM15" s="38"/>
      <c r="BN15" s="38"/>
      <c r="BO15" s="38"/>
      <c r="BP15" s="38"/>
      <c r="BR15" s="233">
        <v>6</v>
      </c>
      <c r="BS15" s="233">
        <v>8</v>
      </c>
      <c r="BT15" s="233">
        <v>10</v>
      </c>
      <c r="BU15" s="233">
        <v>15</v>
      </c>
      <c r="BV15" s="233">
        <v>25</v>
      </c>
      <c r="BW15" s="233">
        <v>40</v>
      </c>
      <c r="BY15" s="263">
        <v>3</v>
      </c>
      <c r="BZ15" s="263">
        <v>5</v>
      </c>
      <c r="CA15" s="263">
        <v>8</v>
      </c>
      <c r="CB15" s="263">
        <v>12</v>
      </c>
      <c r="CC15" s="263">
        <v>20</v>
      </c>
      <c r="CD15" s="263">
        <v>40</v>
      </c>
      <c r="CF15" s="313">
        <v>2.85</v>
      </c>
      <c r="CG15" s="313">
        <v>4.15625</v>
      </c>
      <c r="CH15" s="313">
        <v>5.9375</v>
      </c>
      <c r="CI15" s="313">
        <v>8.90625</v>
      </c>
      <c r="CJ15" s="313">
        <v>14.84375</v>
      </c>
      <c r="CK15" s="313">
        <v>20.78125</v>
      </c>
      <c r="CM15" s="38">
        <v>3</v>
      </c>
      <c r="CN15" s="38">
        <v>5</v>
      </c>
      <c r="CO15" s="38">
        <v>7</v>
      </c>
      <c r="CP15" s="38">
        <v>13</v>
      </c>
      <c r="CQ15" s="38">
        <v>25</v>
      </c>
      <c r="CR15" s="38">
        <v>40</v>
      </c>
      <c r="CT15" s="38"/>
      <c r="CU15" s="38"/>
      <c r="CV15" s="38"/>
      <c r="CW15" s="38"/>
      <c r="CX15" s="38"/>
      <c r="CY15" s="38"/>
      <c r="DA15" s="361">
        <v>2</v>
      </c>
      <c r="DB15" s="361">
        <v>4</v>
      </c>
      <c r="DC15" s="361">
        <v>7</v>
      </c>
      <c r="DD15" s="361">
        <v>15</v>
      </c>
      <c r="DE15" s="361">
        <v>25</v>
      </c>
      <c r="DF15" s="361">
        <v>50</v>
      </c>
      <c r="DH15" s="38">
        <v>15</v>
      </c>
      <c r="DI15" s="38">
        <v>20</v>
      </c>
      <c r="DJ15" s="38">
        <v>30</v>
      </c>
      <c r="DK15" s="38">
        <v>40</v>
      </c>
      <c r="DL15" s="38">
        <v>50</v>
      </c>
      <c r="DM15" s="38">
        <v>60</v>
      </c>
      <c r="DO15" s="38"/>
      <c r="DP15" s="38"/>
      <c r="DQ15" s="38"/>
      <c r="DR15" s="38"/>
      <c r="DS15" s="38"/>
      <c r="DT15" s="38"/>
      <c r="DV15" s="440">
        <v>16</v>
      </c>
      <c r="DW15" s="440">
        <v>24</v>
      </c>
      <c r="DX15" s="440">
        <v>32</v>
      </c>
      <c r="DY15" s="440">
        <v>44</v>
      </c>
      <c r="DZ15" s="440">
        <v>80</v>
      </c>
      <c r="EA15" s="440">
        <v>100</v>
      </c>
      <c r="EC15" s="472">
        <v>3</v>
      </c>
      <c r="ED15" s="472">
        <v>3</v>
      </c>
      <c r="EE15" s="472">
        <v>4</v>
      </c>
      <c r="EF15" s="472">
        <v>7</v>
      </c>
      <c r="EG15" s="472">
        <v>10</v>
      </c>
      <c r="EH15" s="472">
        <v>16</v>
      </c>
      <c r="EJ15" s="38">
        <v>4</v>
      </c>
      <c r="EK15" s="38">
        <v>6</v>
      </c>
      <c r="EL15" s="38">
        <v>8</v>
      </c>
      <c r="EM15" s="38">
        <v>10</v>
      </c>
      <c r="EN15" s="38">
        <v>15</v>
      </c>
      <c r="EO15" s="38">
        <v>20</v>
      </c>
      <c r="EQ15" s="38"/>
      <c r="ER15" s="38"/>
      <c r="ES15" s="38"/>
      <c r="ET15" s="38"/>
      <c r="EU15" s="38"/>
      <c r="EV15" s="38"/>
      <c r="EX15" s="38"/>
      <c r="EY15" s="38"/>
      <c r="EZ15" s="38"/>
      <c r="FA15" s="38"/>
      <c r="FB15" s="38"/>
      <c r="FC15" s="38"/>
      <c r="FE15" s="38"/>
      <c r="FF15" s="38"/>
      <c r="FG15" s="38"/>
      <c r="FH15" s="38"/>
      <c r="FI15" s="38"/>
      <c r="FJ15" s="38"/>
      <c r="FL15" s="38"/>
      <c r="FM15" s="38"/>
      <c r="FN15" s="38"/>
      <c r="FO15" s="38"/>
      <c r="FP15" s="38"/>
      <c r="FQ15" s="38"/>
    </row>
    <row r="16" spans="1:174" x14ac:dyDescent="0.3">
      <c r="A16" s="687"/>
      <c r="B16" s="2"/>
      <c r="C16" s="2"/>
      <c r="D16" s="2">
        <v>-2</v>
      </c>
      <c r="E16" s="2"/>
      <c r="G16" s="37">
        <f t="shared" si="4"/>
        <v>3.1349999999999998</v>
      </c>
      <c r="H16" s="37">
        <f t="shared" si="0"/>
        <v>5</v>
      </c>
      <c r="I16" s="37">
        <f t="shared" si="1"/>
        <v>10</v>
      </c>
      <c r="J16" s="37">
        <f t="shared" si="2"/>
        <v>15</v>
      </c>
      <c r="K16" s="37">
        <f t="shared" si="3"/>
        <v>25</v>
      </c>
      <c r="L16" s="37">
        <f t="shared" si="5"/>
        <v>45</v>
      </c>
      <c r="N16" s="37">
        <v>4</v>
      </c>
      <c r="O16" s="37">
        <v>8</v>
      </c>
      <c r="P16" s="37">
        <v>14</v>
      </c>
      <c r="Q16" s="37">
        <v>18</v>
      </c>
      <c r="R16" s="37">
        <v>50</v>
      </c>
      <c r="S16" s="37">
        <v>100</v>
      </c>
      <c r="U16" s="172">
        <v>3</v>
      </c>
      <c r="V16" s="172">
        <v>4</v>
      </c>
      <c r="W16" s="172">
        <v>7</v>
      </c>
      <c r="X16" s="172">
        <v>10</v>
      </c>
      <c r="Y16" s="172">
        <v>14</v>
      </c>
      <c r="Z16" s="172">
        <v>18</v>
      </c>
      <c r="AB16" s="37"/>
      <c r="AC16" s="37"/>
      <c r="AD16" s="37"/>
      <c r="AE16" s="37"/>
      <c r="AF16" s="37"/>
      <c r="AG16" s="37"/>
      <c r="AI16" s="37"/>
      <c r="AJ16" s="37"/>
      <c r="AK16" s="37"/>
      <c r="AL16" s="37"/>
      <c r="AM16" s="37"/>
      <c r="AN16" s="37"/>
      <c r="AP16" s="37"/>
      <c r="AQ16" s="37"/>
      <c r="AR16" s="37"/>
      <c r="AS16" s="37"/>
      <c r="AT16" s="37"/>
      <c r="AU16" s="37"/>
      <c r="AW16" s="37"/>
      <c r="AX16" s="37"/>
      <c r="AY16" s="37"/>
      <c r="AZ16" s="37"/>
      <c r="BA16" s="37"/>
      <c r="BB16" s="37"/>
      <c r="BD16" s="56"/>
      <c r="BE16" s="56"/>
      <c r="BF16" s="56"/>
      <c r="BG16" s="56"/>
      <c r="BH16" s="56"/>
      <c r="BI16" s="56"/>
      <c r="BK16" s="37"/>
      <c r="BL16" s="37"/>
      <c r="BM16" s="37"/>
      <c r="BN16" s="37"/>
      <c r="BO16" s="37"/>
      <c r="BP16" s="37"/>
      <c r="BR16" s="232">
        <v>6</v>
      </c>
      <c r="BS16" s="232">
        <v>8</v>
      </c>
      <c r="BT16" s="232">
        <v>10</v>
      </c>
      <c r="BU16" s="232">
        <v>15</v>
      </c>
      <c r="BV16" s="232">
        <v>25</v>
      </c>
      <c r="BW16" s="232">
        <v>40</v>
      </c>
      <c r="BY16" s="263">
        <v>3</v>
      </c>
      <c r="BZ16" s="263">
        <v>5</v>
      </c>
      <c r="CA16" s="263">
        <v>10</v>
      </c>
      <c r="CB16" s="263">
        <v>15</v>
      </c>
      <c r="CC16" s="263">
        <v>25</v>
      </c>
      <c r="CD16" s="263">
        <v>50</v>
      </c>
      <c r="CF16" s="312">
        <v>3.1349999999999998</v>
      </c>
      <c r="CG16" s="312">
        <v>4.5718750000000004</v>
      </c>
      <c r="CH16" s="312">
        <v>6.53125</v>
      </c>
      <c r="CI16" s="312">
        <v>9.796875</v>
      </c>
      <c r="CJ16" s="312">
        <v>16.328125000000004</v>
      </c>
      <c r="CK16" s="312">
        <v>22.859374999999996</v>
      </c>
      <c r="CM16" s="37">
        <v>3</v>
      </c>
      <c r="CN16" s="37">
        <v>5</v>
      </c>
      <c r="CO16" s="37">
        <v>9</v>
      </c>
      <c r="CP16" s="37">
        <v>15</v>
      </c>
      <c r="CQ16" s="37">
        <v>30</v>
      </c>
      <c r="CR16" s="37">
        <v>45</v>
      </c>
      <c r="CT16" s="37"/>
      <c r="CU16" s="37"/>
      <c r="CV16" s="37"/>
      <c r="CW16" s="37"/>
      <c r="CX16" s="37"/>
      <c r="CY16" s="37"/>
      <c r="DA16" s="360">
        <v>2</v>
      </c>
      <c r="DB16" s="360">
        <v>5</v>
      </c>
      <c r="DC16" s="360">
        <v>10</v>
      </c>
      <c r="DD16" s="360">
        <v>20</v>
      </c>
      <c r="DE16" s="360">
        <v>30</v>
      </c>
      <c r="DF16" s="360">
        <v>60</v>
      </c>
      <c r="DH16" s="37">
        <v>20</v>
      </c>
      <c r="DI16" s="37">
        <v>30</v>
      </c>
      <c r="DJ16" s="37">
        <v>40</v>
      </c>
      <c r="DK16" s="37">
        <v>50</v>
      </c>
      <c r="DL16" s="37">
        <v>60</v>
      </c>
      <c r="DM16" s="37">
        <v>80</v>
      </c>
      <c r="DO16" s="37"/>
      <c r="DP16" s="37"/>
      <c r="DQ16" s="37"/>
      <c r="DR16" s="37"/>
      <c r="DS16" s="37"/>
      <c r="DT16" s="37"/>
      <c r="DV16" s="439">
        <v>16</v>
      </c>
      <c r="DW16" s="439">
        <v>24</v>
      </c>
      <c r="DX16" s="439">
        <v>32</v>
      </c>
      <c r="DY16" s="439">
        <v>44</v>
      </c>
      <c r="DZ16" s="439">
        <v>80</v>
      </c>
      <c r="EA16" s="439">
        <v>100</v>
      </c>
      <c r="EC16" s="471">
        <v>3</v>
      </c>
      <c r="ED16" s="471">
        <v>3</v>
      </c>
      <c r="EE16" s="471">
        <v>4</v>
      </c>
      <c r="EF16" s="471">
        <v>8</v>
      </c>
      <c r="EG16" s="471">
        <v>11</v>
      </c>
      <c r="EH16" s="471">
        <v>18</v>
      </c>
      <c r="EJ16" s="37">
        <v>4</v>
      </c>
      <c r="EK16" s="37">
        <v>6</v>
      </c>
      <c r="EL16" s="37">
        <v>8</v>
      </c>
      <c r="EM16" s="37">
        <v>10</v>
      </c>
      <c r="EN16" s="37">
        <v>15</v>
      </c>
      <c r="EO16" s="37">
        <v>20</v>
      </c>
      <c r="EQ16" s="37"/>
      <c r="ER16" s="37"/>
      <c r="ES16" s="37"/>
      <c r="ET16" s="37"/>
      <c r="EU16" s="37"/>
      <c r="EV16" s="37"/>
      <c r="EX16" s="37"/>
      <c r="EY16" s="37"/>
      <c r="EZ16" s="37"/>
      <c r="FA16" s="37"/>
      <c r="FB16" s="37"/>
      <c r="FC16" s="37"/>
      <c r="FE16" s="37"/>
      <c r="FF16" s="37"/>
      <c r="FG16" s="37"/>
      <c r="FH16" s="37"/>
      <c r="FI16" s="37"/>
      <c r="FJ16" s="37"/>
      <c r="FL16" s="37"/>
      <c r="FM16" s="37"/>
      <c r="FN16" s="37"/>
      <c r="FO16" s="37"/>
      <c r="FP16" s="37"/>
      <c r="FQ16" s="37"/>
    </row>
    <row r="17" spans="1:173" x14ac:dyDescent="0.3">
      <c r="A17" s="685"/>
      <c r="B17" s="3"/>
      <c r="C17" s="3"/>
      <c r="D17" s="3"/>
      <c r="E17" s="3">
        <v>-2</v>
      </c>
      <c r="G17" s="38">
        <f t="shared" si="4"/>
        <v>3.4485000000000001</v>
      </c>
      <c r="H17" s="38">
        <f t="shared" si="0"/>
        <v>5.0290625000000011</v>
      </c>
      <c r="I17" s="38">
        <f t="shared" si="1"/>
        <v>10</v>
      </c>
      <c r="J17" s="38">
        <f t="shared" si="2"/>
        <v>15</v>
      </c>
      <c r="K17" s="38">
        <f t="shared" si="3"/>
        <v>25</v>
      </c>
      <c r="L17" s="38">
        <f t="shared" si="5"/>
        <v>50</v>
      </c>
      <c r="N17" s="38">
        <v>5</v>
      </c>
      <c r="O17" s="38">
        <v>10</v>
      </c>
      <c r="P17" s="38">
        <v>16</v>
      </c>
      <c r="Q17" s="38">
        <v>25</v>
      </c>
      <c r="R17" s="38">
        <v>60</v>
      </c>
      <c r="S17" s="38">
        <v>130</v>
      </c>
      <c r="U17" s="173">
        <v>3</v>
      </c>
      <c r="V17" s="173">
        <v>5</v>
      </c>
      <c r="W17" s="173">
        <v>8</v>
      </c>
      <c r="X17" s="173">
        <v>12</v>
      </c>
      <c r="Y17" s="173">
        <v>16</v>
      </c>
      <c r="Z17" s="173">
        <v>20</v>
      </c>
      <c r="AB17" s="38"/>
      <c r="AC17" s="38"/>
      <c r="AD17" s="38"/>
      <c r="AE17" s="38"/>
      <c r="AF17" s="38"/>
      <c r="AG17" s="38"/>
      <c r="AI17" s="38"/>
      <c r="AJ17" s="38"/>
      <c r="AK17" s="38"/>
      <c r="AL17" s="38"/>
      <c r="AM17" s="38"/>
      <c r="AN17" s="38"/>
      <c r="AP17" s="38"/>
      <c r="AQ17" s="38"/>
      <c r="AR17" s="38"/>
      <c r="AS17" s="38"/>
      <c r="AT17" s="38"/>
      <c r="AU17" s="38"/>
      <c r="AW17" s="38"/>
      <c r="AX17" s="38"/>
      <c r="AY17" s="38"/>
      <c r="AZ17" s="38"/>
      <c r="BA17" s="38"/>
      <c r="BB17" s="38"/>
      <c r="BD17" s="57"/>
      <c r="BE17" s="57"/>
      <c r="BF17" s="57"/>
      <c r="BG17" s="57"/>
      <c r="BH17" s="57"/>
      <c r="BI17" s="57"/>
      <c r="BK17" s="38"/>
      <c r="BL17" s="38"/>
      <c r="BM17" s="38"/>
      <c r="BN17" s="38"/>
      <c r="BO17" s="38"/>
      <c r="BP17" s="38"/>
      <c r="BR17" s="233">
        <v>6</v>
      </c>
      <c r="BS17" s="233">
        <v>8</v>
      </c>
      <c r="BT17" s="233">
        <v>10</v>
      </c>
      <c r="BU17" s="233">
        <v>15</v>
      </c>
      <c r="BV17" s="233">
        <v>25</v>
      </c>
      <c r="BW17" s="233">
        <v>40</v>
      </c>
      <c r="BY17" s="263">
        <v>3</v>
      </c>
      <c r="BZ17" s="263">
        <v>5</v>
      </c>
      <c r="CA17" s="263">
        <v>10</v>
      </c>
      <c r="CB17" s="263">
        <v>15</v>
      </c>
      <c r="CC17" s="263">
        <v>25</v>
      </c>
      <c r="CD17" s="263">
        <v>50</v>
      </c>
      <c r="CF17" s="313">
        <v>3.4485000000000001</v>
      </c>
      <c r="CG17" s="313">
        <v>5.0290625000000011</v>
      </c>
      <c r="CH17" s="313">
        <v>7.1843750000000011</v>
      </c>
      <c r="CI17" s="313">
        <v>10.776562500000001</v>
      </c>
      <c r="CJ17" s="313">
        <v>17.960937500000004</v>
      </c>
      <c r="CK17" s="313">
        <v>25.145312500000003</v>
      </c>
      <c r="CM17" s="38">
        <v>3</v>
      </c>
      <c r="CN17" s="38">
        <v>4</v>
      </c>
      <c r="CO17" s="38">
        <v>10</v>
      </c>
      <c r="CP17" s="38">
        <v>20</v>
      </c>
      <c r="CQ17" s="38">
        <v>35</v>
      </c>
      <c r="CR17" s="38">
        <v>55</v>
      </c>
      <c r="CT17" s="38"/>
      <c r="CU17" s="38"/>
      <c r="CV17" s="38"/>
      <c r="CW17" s="38"/>
      <c r="CX17" s="38"/>
      <c r="CY17" s="38"/>
      <c r="DA17" s="361">
        <v>2</v>
      </c>
      <c r="DB17" s="361">
        <v>5</v>
      </c>
      <c r="DC17" s="361">
        <v>10</v>
      </c>
      <c r="DD17" s="361">
        <v>20</v>
      </c>
      <c r="DE17" s="361">
        <v>30</v>
      </c>
      <c r="DF17" s="361">
        <v>60</v>
      </c>
      <c r="DH17" s="38">
        <v>20</v>
      </c>
      <c r="DI17" s="38">
        <v>30</v>
      </c>
      <c r="DJ17" s="38">
        <v>40</v>
      </c>
      <c r="DK17" s="38">
        <v>50</v>
      </c>
      <c r="DL17" s="38">
        <v>60</v>
      </c>
      <c r="DM17" s="38">
        <v>80</v>
      </c>
      <c r="DO17" s="38"/>
      <c r="DP17" s="38"/>
      <c r="DQ17" s="38"/>
      <c r="DR17" s="38"/>
      <c r="DS17" s="38"/>
      <c r="DT17" s="38"/>
      <c r="DV17" s="440">
        <v>20</v>
      </c>
      <c r="DW17" s="440">
        <v>28</v>
      </c>
      <c r="DX17" s="440">
        <v>36</v>
      </c>
      <c r="DY17" s="440">
        <v>44</v>
      </c>
      <c r="DZ17" s="440">
        <v>80</v>
      </c>
      <c r="EA17" s="440">
        <v>100</v>
      </c>
      <c r="EC17" s="472">
        <v>3</v>
      </c>
      <c r="ED17" s="472">
        <v>3</v>
      </c>
      <c r="EE17" s="472">
        <v>5</v>
      </c>
      <c r="EF17" s="472">
        <v>8</v>
      </c>
      <c r="EG17" s="472">
        <v>12</v>
      </c>
      <c r="EH17" s="472">
        <v>20</v>
      </c>
      <c r="EJ17" s="38">
        <v>4</v>
      </c>
      <c r="EK17" s="38">
        <v>6</v>
      </c>
      <c r="EL17" s="38">
        <v>8</v>
      </c>
      <c r="EM17" s="38">
        <v>10</v>
      </c>
      <c r="EN17" s="38">
        <v>15</v>
      </c>
      <c r="EO17" s="38">
        <v>20</v>
      </c>
      <c r="EQ17" s="38"/>
      <c r="ER17" s="38"/>
      <c r="ES17" s="38"/>
      <c r="ET17" s="38"/>
      <c r="EU17" s="38"/>
      <c r="EV17" s="38"/>
      <c r="EX17" s="38"/>
      <c r="EY17" s="38"/>
      <c r="EZ17" s="38"/>
      <c r="FA17" s="38"/>
      <c r="FB17" s="38"/>
      <c r="FC17" s="38"/>
      <c r="FE17" s="38"/>
      <c r="FF17" s="38"/>
      <c r="FG17" s="38"/>
      <c r="FH17" s="38"/>
      <c r="FI17" s="38"/>
      <c r="FJ17" s="38"/>
      <c r="FL17" s="38"/>
      <c r="FM17" s="38"/>
      <c r="FN17" s="38"/>
      <c r="FO17" s="38"/>
      <c r="FP17" s="38"/>
      <c r="FQ17" s="38"/>
    </row>
    <row r="18" spans="1:173" x14ac:dyDescent="0.3">
      <c r="A18" s="36"/>
      <c r="B18" s="36"/>
      <c r="C18" s="36"/>
      <c r="D18" s="36"/>
      <c r="E18" s="36"/>
      <c r="N18" s="36"/>
      <c r="O18" s="36"/>
      <c r="P18" s="36"/>
      <c r="Q18" s="36"/>
      <c r="R18" s="36"/>
      <c r="S18" s="36"/>
      <c r="U18" s="166"/>
      <c r="V18" s="166"/>
      <c r="W18" s="166"/>
      <c r="X18" s="166"/>
      <c r="Y18" s="166"/>
      <c r="Z18" s="166"/>
      <c r="AB18" s="36"/>
      <c r="AC18" s="36"/>
      <c r="AD18" s="36"/>
      <c r="AE18" s="36"/>
      <c r="AF18" s="36"/>
      <c r="AG18" s="36"/>
      <c r="AI18" s="36"/>
      <c r="AJ18" s="36"/>
      <c r="AK18" s="36"/>
      <c r="AL18" s="36"/>
      <c r="AM18" s="36"/>
      <c r="AN18" s="36"/>
      <c r="AP18" s="36"/>
      <c r="AQ18" s="36"/>
      <c r="AR18" s="36"/>
      <c r="AS18" s="36"/>
      <c r="AT18" s="36"/>
      <c r="AU18" s="36"/>
      <c r="AW18" s="36"/>
      <c r="AX18" s="36"/>
      <c r="AY18" s="36"/>
      <c r="AZ18" s="36"/>
      <c r="BA18" s="36"/>
      <c r="BB18" s="36"/>
      <c r="BD18" s="49"/>
      <c r="BE18" s="49"/>
      <c r="BF18" s="49"/>
      <c r="BG18" s="49"/>
      <c r="BH18" s="49"/>
      <c r="BI18" s="49"/>
      <c r="BK18" s="36"/>
      <c r="BL18" s="36"/>
      <c r="BM18" s="36"/>
      <c r="BN18" s="36"/>
      <c r="BO18" s="36"/>
      <c r="BP18" s="36"/>
      <c r="BR18" s="228"/>
      <c r="BS18" s="228"/>
      <c r="BT18" s="228"/>
      <c r="BU18" s="228"/>
      <c r="BV18" s="228"/>
      <c r="BW18" s="228"/>
      <c r="BY18" s="260"/>
      <c r="BZ18" s="260"/>
      <c r="CA18" s="260"/>
      <c r="CB18" s="260"/>
      <c r="CC18" s="260"/>
      <c r="CD18" s="260"/>
      <c r="CF18" s="309"/>
      <c r="CG18" s="309"/>
      <c r="CH18" s="309"/>
      <c r="CI18" s="309"/>
      <c r="CJ18" s="309"/>
      <c r="CK18" s="309"/>
      <c r="CM18" s="36"/>
      <c r="CN18" s="36"/>
      <c r="CO18" s="36"/>
      <c r="CP18" s="36"/>
      <c r="CQ18" s="36"/>
      <c r="CR18" s="36"/>
      <c r="CT18" s="36"/>
      <c r="CU18" s="36"/>
      <c r="CV18" s="36"/>
      <c r="CW18" s="36"/>
      <c r="CX18" s="36"/>
      <c r="CY18" s="36"/>
      <c r="DA18" s="357"/>
      <c r="DB18" s="357"/>
      <c r="DC18" s="357"/>
      <c r="DD18" s="357"/>
      <c r="DE18" s="357"/>
      <c r="DF18" s="357"/>
      <c r="DH18" s="36"/>
      <c r="DI18" s="36"/>
      <c r="DJ18" s="36"/>
      <c r="DK18" s="36"/>
      <c r="DL18" s="36"/>
      <c r="DM18" s="36"/>
      <c r="DO18" s="36"/>
      <c r="DP18" s="36"/>
      <c r="DQ18" s="36"/>
      <c r="DR18" s="36"/>
      <c r="DS18" s="36"/>
      <c r="DT18" s="36"/>
      <c r="DV18" s="433"/>
      <c r="DW18" s="433"/>
      <c r="DX18" s="433"/>
      <c r="DY18" s="433"/>
      <c r="DZ18" s="433"/>
      <c r="EA18" s="433"/>
      <c r="EC18" s="466"/>
      <c r="ED18" s="466"/>
      <c r="EE18" s="466"/>
      <c r="EF18" s="466"/>
      <c r="EG18" s="466"/>
      <c r="EH18" s="466"/>
      <c r="EJ18" s="36"/>
      <c r="EK18" s="36"/>
      <c r="EL18" s="36"/>
      <c r="EM18" s="36"/>
      <c r="EN18" s="36"/>
      <c r="EO18" s="36"/>
      <c r="EQ18" s="36"/>
      <c r="ER18" s="36"/>
      <c r="ES18" s="36"/>
      <c r="ET18" s="36"/>
      <c r="EU18" s="36"/>
      <c r="EV18" s="36"/>
      <c r="EX18" s="36"/>
      <c r="EY18" s="36"/>
      <c r="EZ18" s="36"/>
      <c r="FA18" s="36"/>
      <c r="FB18" s="36"/>
      <c r="FC18" s="36"/>
      <c r="FE18" s="36"/>
      <c r="FF18" s="36"/>
      <c r="FG18" s="36"/>
      <c r="FH18" s="36"/>
      <c r="FI18" s="36"/>
      <c r="FJ18" s="36"/>
      <c r="FL18" s="36"/>
      <c r="FM18" s="36"/>
      <c r="FN18" s="36"/>
      <c r="FO18" s="36"/>
      <c r="FP18" s="36"/>
      <c r="FQ18" s="36"/>
    </row>
    <row r="19" spans="1:173" x14ac:dyDescent="0.3">
      <c r="A19" s="686" t="s">
        <v>11</v>
      </c>
      <c r="B19" s="686"/>
      <c r="C19" s="686"/>
      <c r="D19" s="686"/>
      <c r="E19" s="686"/>
      <c r="G19" s="678" t="s">
        <v>28</v>
      </c>
      <c r="H19" s="678"/>
      <c r="I19" s="678"/>
      <c r="J19" s="678"/>
      <c r="K19" s="678"/>
      <c r="L19" s="678"/>
      <c r="N19" s="678" t="s">
        <v>28</v>
      </c>
      <c r="O19" s="678"/>
      <c r="P19" s="678"/>
      <c r="Q19" s="678"/>
      <c r="R19" s="678"/>
      <c r="S19" s="678"/>
      <c r="U19" s="678" t="s">
        <v>28</v>
      </c>
      <c r="V19" s="678"/>
      <c r="W19" s="678"/>
      <c r="X19" s="678"/>
      <c r="Y19" s="678"/>
      <c r="Z19" s="678"/>
      <c r="AB19" s="678"/>
      <c r="AC19" s="678"/>
      <c r="AD19" s="678"/>
      <c r="AE19" s="678"/>
      <c r="AF19" s="678"/>
      <c r="AG19" s="678"/>
      <c r="AI19" s="678"/>
      <c r="AJ19" s="678"/>
      <c r="AK19" s="678"/>
      <c r="AL19" s="678"/>
      <c r="AM19" s="678"/>
      <c r="AN19" s="678"/>
      <c r="AP19" s="678"/>
      <c r="AQ19" s="678"/>
      <c r="AR19" s="678"/>
      <c r="AS19" s="678"/>
      <c r="AT19" s="678"/>
      <c r="AU19" s="678"/>
      <c r="AW19" s="678"/>
      <c r="AX19" s="678"/>
      <c r="AY19" s="678"/>
      <c r="AZ19" s="678"/>
      <c r="BA19" s="678"/>
      <c r="BB19" s="678"/>
      <c r="BD19" s="688"/>
      <c r="BE19" s="688"/>
      <c r="BF19" s="688"/>
      <c r="BG19" s="688"/>
      <c r="BH19" s="688"/>
      <c r="BI19" s="688"/>
      <c r="BK19" s="678"/>
      <c r="BL19" s="678"/>
      <c r="BM19" s="678"/>
      <c r="BN19" s="678"/>
      <c r="BO19" s="678"/>
      <c r="BP19" s="678"/>
      <c r="BR19" s="678" t="s">
        <v>28</v>
      </c>
      <c r="BS19" s="678"/>
      <c r="BT19" s="678"/>
      <c r="BU19" s="678"/>
      <c r="BV19" s="678"/>
      <c r="BW19" s="678"/>
      <c r="BY19" s="678" t="s">
        <v>28</v>
      </c>
      <c r="BZ19" s="678"/>
      <c r="CA19" s="678"/>
      <c r="CB19" s="678"/>
      <c r="CC19" s="678"/>
      <c r="CD19" s="678"/>
      <c r="CF19" s="678" t="s">
        <v>28</v>
      </c>
      <c r="CG19" s="678"/>
      <c r="CH19" s="678"/>
      <c r="CI19" s="678"/>
      <c r="CJ19" s="678"/>
      <c r="CK19" s="678"/>
      <c r="CM19" s="678" t="s">
        <v>28</v>
      </c>
      <c r="CN19" s="678"/>
      <c r="CO19" s="678"/>
      <c r="CP19" s="678"/>
      <c r="CQ19" s="678"/>
      <c r="CR19" s="678"/>
      <c r="CT19" s="678"/>
      <c r="CU19" s="678"/>
      <c r="CV19" s="678"/>
      <c r="CW19" s="678"/>
      <c r="CX19" s="678"/>
      <c r="CY19" s="678"/>
      <c r="DA19" s="678" t="s">
        <v>28</v>
      </c>
      <c r="DB19" s="678"/>
      <c r="DC19" s="678"/>
      <c r="DD19" s="678"/>
      <c r="DE19" s="678"/>
      <c r="DF19" s="678"/>
      <c r="DH19" s="678" t="s">
        <v>28</v>
      </c>
      <c r="DI19" s="678"/>
      <c r="DJ19" s="678"/>
      <c r="DK19" s="678"/>
      <c r="DL19" s="678"/>
      <c r="DM19" s="678"/>
      <c r="DO19" s="678"/>
      <c r="DP19" s="678"/>
      <c r="DQ19" s="678"/>
      <c r="DR19" s="678"/>
      <c r="DS19" s="678"/>
      <c r="DT19" s="678"/>
      <c r="DV19" s="678" t="s">
        <v>28</v>
      </c>
      <c r="DW19" s="678"/>
      <c r="DX19" s="678"/>
      <c r="DY19" s="678"/>
      <c r="DZ19" s="678"/>
      <c r="EA19" s="678"/>
      <c r="EC19" s="678" t="s">
        <v>28</v>
      </c>
      <c r="ED19" s="678"/>
      <c r="EE19" s="678"/>
      <c r="EF19" s="678"/>
      <c r="EG19" s="678"/>
      <c r="EH19" s="678"/>
      <c r="EJ19" s="678" t="s">
        <v>28</v>
      </c>
      <c r="EK19" s="678"/>
      <c r="EL19" s="678"/>
      <c r="EM19" s="678"/>
      <c r="EN19" s="678"/>
      <c r="EO19" s="678"/>
      <c r="EQ19" s="678"/>
      <c r="ER19" s="678"/>
      <c r="ES19" s="678"/>
      <c r="ET19" s="678"/>
      <c r="EU19" s="678"/>
      <c r="EV19" s="678"/>
      <c r="EX19" s="678"/>
      <c r="EY19" s="678"/>
      <c r="EZ19" s="678"/>
      <c r="FA19" s="678"/>
      <c r="FB19" s="678"/>
      <c r="FC19" s="678"/>
      <c r="FE19" s="678"/>
      <c r="FF19" s="678"/>
      <c r="FG19" s="678"/>
      <c r="FH19" s="678"/>
      <c r="FI19" s="678"/>
      <c r="FJ19" s="678"/>
      <c r="FL19" s="678"/>
      <c r="FM19" s="678"/>
      <c r="FN19" s="678"/>
      <c r="FO19" s="678"/>
      <c r="FP19" s="678"/>
      <c r="FQ19" s="678"/>
    </row>
    <row r="20" spans="1:173" x14ac:dyDescent="0.3">
      <c r="A20" s="17"/>
      <c r="B20" s="18" t="s">
        <v>27</v>
      </c>
      <c r="C20" s="18" t="s">
        <v>3</v>
      </c>
      <c r="D20" s="18" t="s">
        <v>4</v>
      </c>
      <c r="E20" s="18" t="s">
        <v>5</v>
      </c>
      <c r="G20" s="18" t="s">
        <v>26</v>
      </c>
      <c r="H20" s="18" t="s">
        <v>12</v>
      </c>
      <c r="I20" s="18" t="s">
        <v>13</v>
      </c>
      <c r="J20" s="18" t="s">
        <v>14</v>
      </c>
      <c r="K20" s="18" t="s">
        <v>15</v>
      </c>
      <c r="L20" s="18" t="s">
        <v>16</v>
      </c>
      <c r="N20" s="18" t="s">
        <v>26</v>
      </c>
      <c r="O20" s="18" t="s">
        <v>12</v>
      </c>
      <c r="P20" s="18" t="s">
        <v>13</v>
      </c>
      <c r="Q20" s="18" t="s">
        <v>14</v>
      </c>
      <c r="R20" s="18" t="s">
        <v>15</v>
      </c>
      <c r="S20" s="18" t="s">
        <v>16</v>
      </c>
      <c r="U20" s="171" t="s">
        <v>26</v>
      </c>
      <c r="V20" s="171" t="s">
        <v>12</v>
      </c>
      <c r="W20" s="171" t="s">
        <v>13</v>
      </c>
      <c r="X20" s="171" t="s">
        <v>14</v>
      </c>
      <c r="Y20" s="171" t="s">
        <v>15</v>
      </c>
      <c r="Z20" s="171" t="s">
        <v>16</v>
      </c>
      <c r="AB20" s="18"/>
      <c r="AC20" s="18"/>
      <c r="AD20" s="18"/>
      <c r="AE20" s="18"/>
      <c r="AF20" s="18"/>
      <c r="AG20" s="18"/>
      <c r="AI20" s="18"/>
      <c r="AJ20" s="18"/>
      <c r="AK20" s="18"/>
      <c r="AL20" s="18"/>
      <c r="AM20" s="18"/>
      <c r="AN20" s="18"/>
      <c r="AP20" s="18"/>
      <c r="AQ20" s="18"/>
      <c r="AR20" s="18"/>
      <c r="AS20" s="18"/>
      <c r="AT20" s="18"/>
      <c r="AU20" s="18"/>
      <c r="AW20" s="18"/>
      <c r="AX20" s="18"/>
      <c r="AY20" s="18"/>
      <c r="AZ20" s="18"/>
      <c r="BA20" s="18"/>
      <c r="BB20" s="18"/>
      <c r="BD20" s="63"/>
      <c r="BE20" s="63"/>
      <c r="BF20" s="63"/>
      <c r="BG20" s="63"/>
      <c r="BH20" s="63"/>
      <c r="BI20" s="63"/>
      <c r="BK20" s="18"/>
      <c r="BL20" s="18"/>
      <c r="BM20" s="18"/>
      <c r="BN20" s="18"/>
      <c r="BO20" s="18"/>
      <c r="BP20" s="18"/>
      <c r="BR20" s="231" t="s">
        <v>26</v>
      </c>
      <c r="BS20" s="231" t="s">
        <v>12</v>
      </c>
      <c r="BT20" s="231" t="s">
        <v>13</v>
      </c>
      <c r="BU20" s="231" t="s">
        <v>14</v>
      </c>
      <c r="BV20" s="231" t="s">
        <v>15</v>
      </c>
      <c r="BW20" s="231" t="s">
        <v>16</v>
      </c>
      <c r="BY20" s="262" t="s">
        <v>26</v>
      </c>
      <c r="BZ20" s="262" t="s">
        <v>12</v>
      </c>
      <c r="CA20" s="262" t="s">
        <v>13</v>
      </c>
      <c r="CB20" s="262" t="s">
        <v>14</v>
      </c>
      <c r="CC20" s="262" t="s">
        <v>15</v>
      </c>
      <c r="CD20" s="262" t="s">
        <v>16</v>
      </c>
      <c r="CF20" s="311" t="s">
        <v>26</v>
      </c>
      <c r="CG20" s="311" t="s">
        <v>12</v>
      </c>
      <c r="CH20" s="311" t="s">
        <v>13</v>
      </c>
      <c r="CI20" s="311" t="s">
        <v>14</v>
      </c>
      <c r="CJ20" s="311" t="s">
        <v>15</v>
      </c>
      <c r="CK20" s="311" t="s">
        <v>16</v>
      </c>
      <c r="CM20" s="18" t="s">
        <v>26</v>
      </c>
      <c r="CN20" s="18" t="s">
        <v>12</v>
      </c>
      <c r="CO20" s="18" t="s">
        <v>13</v>
      </c>
      <c r="CP20" s="18" t="s">
        <v>14</v>
      </c>
      <c r="CQ20" s="18" t="s">
        <v>15</v>
      </c>
      <c r="CR20" s="18" t="s">
        <v>16</v>
      </c>
      <c r="CT20" s="18"/>
      <c r="CU20" s="18"/>
      <c r="CV20" s="18"/>
      <c r="CW20" s="18"/>
      <c r="CX20" s="18"/>
      <c r="CY20" s="18"/>
      <c r="DA20" s="359" t="s">
        <v>26</v>
      </c>
      <c r="DB20" s="359" t="s">
        <v>12</v>
      </c>
      <c r="DC20" s="359" t="s">
        <v>13</v>
      </c>
      <c r="DD20" s="359" t="s">
        <v>14</v>
      </c>
      <c r="DE20" s="359" t="s">
        <v>15</v>
      </c>
      <c r="DF20" s="359" t="s">
        <v>16</v>
      </c>
      <c r="DH20" s="18" t="s">
        <v>26</v>
      </c>
      <c r="DI20" s="18" t="s">
        <v>12</v>
      </c>
      <c r="DJ20" s="18" t="s">
        <v>13</v>
      </c>
      <c r="DK20" s="18" t="s">
        <v>14</v>
      </c>
      <c r="DL20" s="18" t="s">
        <v>15</v>
      </c>
      <c r="DM20" s="18" t="s">
        <v>16</v>
      </c>
      <c r="DO20" s="18"/>
      <c r="DP20" s="18"/>
      <c r="DQ20" s="18"/>
      <c r="DR20" s="18"/>
      <c r="DS20" s="18"/>
      <c r="DT20" s="18"/>
      <c r="DV20" s="438" t="s">
        <v>26</v>
      </c>
      <c r="DW20" s="438" t="s">
        <v>12</v>
      </c>
      <c r="DX20" s="438" t="s">
        <v>13</v>
      </c>
      <c r="DY20" s="438" t="s">
        <v>14</v>
      </c>
      <c r="DZ20" s="438" t="s">
        <v>15</v>
      </c>
      <c r="EA20" s="438" t="s">
        <v>16</v>
      </c>
      <c r="EC20" s="470" t="s">
        <v>26</v>
      </c>
      <c r="ED20" s="470" t="s">
        <v>12</v>
      </c>
      <c r="EE20" s="470" t="s">
        <v>13</v>
      </c>
      <c r="EF20" s="470" t="s">
        <v>14</v>
      </c>
      <c r="EG20" s="470" t="s">
        <v>15</v>
      </c>
      <c r="EH20" s="470" t="s">
        <v>16</v>
      </c>
      <c r="EJ20" s="18" t="s">
        <v>26</v>
      </c>
      <c r="EK20" s="18" t="s">
        <v>12</v>
      </c>
      <c r="EL20" s="18" t="s">
        <v>13</v>
      </c>
      <c r="EM20" s="18" t="s">
        <v>14</v>
      </c>
      <c r="EN20" s="18" t="s">
        <v>15</v>
      </c>
      <c r="EO20" s="18" t="s">
        <v>16</v>
      </c>
      <c r="EQ20" s="18"/>
      <c r="ER20" s="18"/>
      <c r="ES20" s="18"/>
      <c r="ET20" s="18"/>
      <c r="EU20" s="18"/>
      <c r="EV20" s="18"/>
      <c r="EX20" s="18"/>
      <c r="EY20" s="18"/>
      <c r="EZ20" s="18"/>
      <c r="FA20" s="18"/>
      <c r="FB20" s="18"/>
      <c r="FC20" s="18"/>
      <c r="FE20" s="18"/>
      <c r="FF20" s="18"/>
      <c r="FG20" s="18"/>
      <c r="FH20" s="18"/>
      <c r="FI20" s="18"/>
      <c r="FJ20" s="18"/>
      <c r="FL20" s="18"/>
      <c r="FM20" s="18"/>
      <c r="FN20" s="18"/>
      <c r="FO20" s="18"/>
      <c r="FP20" s="18"/>
      <c r="FQ20" s="18"/>
    </row>
    <row r="21" spans="1:173" ht="15" customHeight="1" x14ac:dyDescent="0.3">
      <c r="A21" s="683" t="s">
        <v>34</v>
      </c>
      <c r="B21" s="2">
        <v>2</v>
      </c>
      <c r="C21" s="2">
        <v>-2</v>
      </c>
      <c r="D21" s="2"/>
      <c r="E21" s="2"/>
      <c r="G21" s="37">
        <f t="shared" ref="G21:G26" si="6">MEDIAN(N21,U21,AB21,AI21,AP21,AW21,BD21,BK21,BR21,BY21,CF21,CM21,CT21,DA21,DH21,DO21,DV21,EC21,EJ21,EQ21,EX21,FE21,FL21)</f>
        <v>3</v>
      </c>
      <c r="H21" s="37">
        <f t="shared" ref="H21:H26" si="7">MEDIAN(O21,V21,AC21,AJ21,AQ21,AX21,BE21,BL21,BS21,BZ21,CG21,CN21,CU21,DB21,DI21,DP21,DW21,ED21,EK21,ER21,EY21,FF21,FM21)</f>
        <v>4</v>
      </c>
      <c r="I21" s="37">
        <f t="shared" ref="I21:I26" si="8">MEDIAN(P21,W21,AD21,AK21,AR21,AY21,BF21,BM21,BT21,CA21,CH21,CO21,CV21,DC21,DJ21,DQ21,DX21,EE21,EL21,ES21,EZ21,FG21,FN21)</f>
        <v>6</v>
      </c>
      <c r="J21" s="37">
        <f t="shared" ref="J21:J26" si="9">MEDIAN(Q21,X21,AE21,AL21,AS21,AZ21,BG21,BN21,BU21,CB21,CI21,CP21,CW21,DD21,DK21,DR21,DY21,EF21,EM21,ET21,FA21,FH21,FO21)</f>
        <v>8</v>
      </c>
      <c r="K21" s="37">
        <f t="shared" ref="K21:K26" si="10">MEDIAN(R21,Y21,AF21,AM21,AT21,BA21,BH21,BO21,BV21,CC21,CJ21,CQ21,CX21,DE21,DL21,DS21,DZ21,EG21,EN21,EU21,FB21,FI21,FP21)</f>
        <v>15</v>
      </c>
      <c r="L21" s="37">
        <f>MEDIAN(S21,Z21,AG21,AN21,AU21,BB21,BI21,BP21,BW21,CD21,CK21,CR21,CY21,DF21,DM21,DT21,EA21,EH21,EO21,EV21,FC21,FJ21,FQ21)</f>
        <v>20</v>
      </c>
      <c r="N21" s="37">
        <v>3</v>
      </c>
      <c r="O21" s="37">
        <v>5</v>
      </c>
      <c r="P21" s="37">
        <v>8</v>
      </c>
      <c r="Q21" s="37">
        <v>12</v>
      </c>
      <c r="R21" s="37">
        <v>20</v>
      </c>
      <c r="S21" s="37">
        <v>35</v>
      </c>
      <c r="U21" s="172">
        <v>1</v>
      </c>
      <c r="V21" s="172">
        <v>2</v>
      </c>
      <c r="W21" s="172">
        <v>3</v>
      </c>
      <c r="X21" s="172">
        <v>4</v>
      </c>
      <c r="Y21" s="172">
        <v>5</v>
      </c>
      <c r="Z21" s="172">
        <v>6</v>
      </c>
      <c r="AB21" s="37"/>
      <c r="AC21" s="37"/>
      <c r="AD21" s="37"/>
      <c r="AE21" s="37"/>
      <c r="AF21" s="37"/>
      <c r="AG21" s="37"/>
      <c r="AI21" s="37"/>
      <c r="AJ21" s="37"/>
      <c r="AK21" s="37"/>
      <c r="AL21" s="37"/>
      <c r="AM21" s="37"/>
      <c r="AN21" s="37"/>
      <c r="AP21" s="37"/>
      <c r="AQ21" s="37"/>
      <c r="AR21" s="37"/>
      <c r="AS21" s="37"/>
      <c r="AT21" s="37"/>
      <c r="AU21" s="37"/>
      <c r="AW21" s="37"/>
      <c r="AX21" s="37"/>
      <c r="AY21" s="37"/>
      <c r="AZ21" s="37"/>
      <c r="BA21" s="37"/>
      <c r="BB21" s="37"/>
      <c r="BD21" s="56"/>
      <c r="BE21" s="56"/>
      <c r="BF21" s="56"/>
      <c r="BG21" s="56"/>
      <c r="BH21" s="56"/>
      <c r="BI21" s="56"/>
      <c r="BK21" s="37"/>
      <c r="BL21" s="37"/>
      <c r="BM21" s="37"/>
      <c r="BN21" s="37"/>
      <c r="BO21" s="37"/>
      <c r="BP21" s="37"/>
      <c r="BR21" s="232">
        <v>4</v>
      </c>
      <c r="BS21" s="232">
        <v>5</v>
      </c>
      <c r="BT21" s="232">
        <v>7</v>
      </c>
      <c r="BU21" s="232">
        <v>10</v>
      </c>
      <c r="BV21" s="232">
        <v>15</v>
      </c>
      <c r="BW21" s="232">
        <v>20</v>
      </c>
      <c r="BY21" s="263">
        <v>3</v>
      </c>
      <c r="BZ21" s="263">
        <v>4</v>
      </c>
      <c r="CA21" s="263">
        <v>8</v>
      </c>
      <c r="CB21" s="263">
        <v>12</v>
      </c>
      <c r="CC21" s="263">
        <v>20</v>
      </c>
      <c r="CD21" s="263">
        <v>40</v>
      </c>
      <c r="CF21" s="312">
        <v>1.58203125</v>
      </c>
      <c r="CG21" s="312">
        <v>2.109375</v>
      </c>
      <c r="CH21" s="312">
        <v>3.09375</v>
      </c>
      <c r="CI21" s="312">
        <v>4.640625</v>
      </c>
      <c r="CJ21" s="312">
        <v>6.1875</v>
      </c>
      <c r="CK21" s="312">
        <v>9.0234375</v>
      </c>
      <c r="CM21" s="37">
        <v>2</v>
      </c>
      <c r="CN21" s="37">
        <v>4</v>
      </c>
      <c r="CO21" s="37">
        <v>6</v>
      </c>
      <c r="CP21" s="37">
        <v>8</v>
      </c>
      <c r="CQ21" s="37">
        <v>20</v>
      </c>
      <c r="CR21" s="37">
        <v>35</v>
      </c>
      <c r="CT21" s="37"/>
      <c r="CU21" s="37"/>
      <c r="CV21" s="37"/>
      <c r="CW21" s="37"/>
      <c r="CX21" s="37"/>
      <c r="CY21" s="37"/>
      <c r="DA21" s="360">
        <v>0.6</v>
      </c>
      <c r="DB21" s="360">
        <v>1.2</v>
      </c>
      <c r="DC21" s="360">
        <v>2.1</v>
      </c>
      <c r="DD21" s="360">
        <v>4.5</v>
      </c>
      <c r="DE21" s="360">
        <v>7.5</v>
      </c>
      <c r="DF21" s="360">
        <v>15</v>
      </c>
      <c r="DH21" s="37">
        <v>5</v>
      </c>
      <c r="DI21" s="37">
        <v>10</v>
      </c>
      <c r="DJ21" s="37">
        <v>10</v>
      </c>
      <c r="DK21" s="37">
        <v>15</v>
      </c>
      <c r="DL21" s="37">
        <v>20</v>
      </c>
      <c r="DM21" s="37">
        <v>25</v>
      </c>
      <c r="DO21" s="37"/>
      <c r="DP21" s="37"/>
      <c r="DQ21" s="37"/>
      <c r="DR21" s="37"/>
      <c r="DS21" s="37"/>
      <c r="DT21" s="37"/>
      <c r="DV21" s="439">
        <v>8</v>
      </c>
      <c r="DW21" s="439">
        <v>16</v>
      </c>
      <c r="DX21" s="439">
        <v>20</v>
      </c>
      <c r="DY21" s="439">
        <v>32</v>
      </c>
      <c r="DZ21" s="439">
        <v>60</v>
      </c>
      <c r="EA21" s="439">
        <v>80</v>
      </c>
      <c r="EC21" s="471">
        <v>2</v>
      </c>
      <c r="ED21" s="471">
        <v>3</v>
      </c>
      <c r="EE21" s="471">
        <v>4</v>
      </c>
      <c r="EF21" s="471">
        <v>5</v>
      </c>
      <c r="EG21" s="471">
        <v>6</v>
      </c>
      <c r="EH21" s="471">
        <v>7</v>
      </c>
      <c r="EJ21" s="37">
        <v>3</v>
      </c>
      <c r="EK21" s="37">
        <v>4</v>
      </c>
      <c r="EL21" s="37">
        <v>6</v>
      </c>
      <c r="EM21" s="37">
        <v>8</v>
      </c>
      <c r="EN21" s="37">
        <v>10</v>
      </c>
      <c r="EO21" s="37">
        <v>12</v>
      </c>
      <c r="EQ21" s="37"/>
      <c r="ER21" s="37"/>
      <c r="ES21" s="37"/>
      <c r="ET21" s="37"/>
      <c r="EU21" s="37"/>
      <c r="EV21" s="37"/>
      <c r="EX21" s="37"/>
      <c r="EY21" s="37"/>
      <c r="EZ21" s="37"/>
      <c r="FA21" s="37"/>
      <c r="FB21" s="37"/>
      <c r="FC21" s="37"/>
      <c r="FE21" s="37"/>
      <c r="FF21" s="37"/>
      <c r="FG21" s="37"/>
      <c r="FH21" s="37"/>
      <c r="FI21" s="37"/>
      <c r="FJ21" s="37"/>
      <c r="FL21" s="37"/>
      <c r="FM21" s="37"/>
      <c r="FN21" s="37"/>
      <c r="FO21" s="37"/>
      <c r="FP21" s="37"/>
      <c r="FQ21" s="37"/>
    </row>
    <row r="22" spans="1:173" x14ac:dyDescent="0.3">
      <c r="A22" s="684"/>
      <c r="B22" s="3">
        <v>2</v>
      </c>
      <c r="C22" s="3"/>
      <c r="D22" s="3">
        <v>-2</v>
      </c>
      <c r="E22" s="3"/>
      <c r="G22" s="38">
        <f t="shared" si="6"/>
        <v>3</v>
      </c>
      <c r="H22" s="38">
        <f t="shared" si="7"/>
        <v>4</v>
      </c>
      <c r="I22" s="38">
        <f t="shared" si="8"/>
        <v>7</v>
      </c>
      <c r="J22" s="38">
        <f t="shared" si="9"/>
        <v>10</v>
      </c>
      <c r="K22" s="38">
        <f t="shared" si="10"/>
        <v>15</v>
      </c>
      <c r="L22" s="38">
        <f t="shared" ref="L22:L26" si="11">MEDIAN(S22,Z22,AG22,AN22,AU22,BB22,BI22,BP22,BW22,CD22,CK22,CR22,CY22,DF22,DM22,DT22,EA22,EH22,EO22,EV22,FC22,FJ22,FQ22)</f>
        <v>30</v>
      </c>
      <c r="N22" s="38">
        <v>4</v>
      </c>
      <c r="O22" s="38">
        <v>6</v>
      </c>
      <c r="P22" s="38">
        <v>10</v>
      </c>
      <c r="Q22" s="38">
        <v>15</v>
      </c>
      <c r="R22" s="38">
        <v>25</v>
      </c>
      <c r="S22" s="38">
        <v>45</v>
      </c>
      <c r="U22" s="173">
        <v>2</v>
      </c>
      <c r="V22" s="173">
        <v>3</v>
      </c>
      <c r="W22" s="173">
        <v>5</v>
      </c>
      <c r="X22" s="173">
        <v>7</v>
      </c>
      <c r="Y22" s="173">
        <v>10</v>
      </c>
      <c r="Z22" s="173">
        <v>15</v>
      </c>
      <c r="AB22" s="38"/>
      <c r="AC22" s="38"/>
      <c r="AD22" s="38"/>
      <c r="AE22" s="38"/>
      <c r="AF22" s="38"/>
      <c r="AG22" s="38"/>
      <c r="AI22" s="38"/>
      <c r="AJ22" s="38"/>
      <c r="AK22" s="38"/>
      <c r="AL22" s="38"/>
      <c r="AM22" s="38"/>
      <c r="AN22" s="38"/>
      <c r="AP22" s="38"/>
      <c r="AQ22" s="38"/>
      <c r="AR22" s="38"/>
      <c r="AS22" s="38"/>
      <c r="AT22" s="38"/>
      <c r="AU22" s="38"/>
      <c r="AW22" s="38"/>
      <c r="AX22" s="38"/>
      <c r="AY22" s="38"/>
      <c r="AZ22" s="38"/>
      <c r="BA22" s="38"/>
      <c r="BB22" s="38"/>
      <c r="BD22" s="57"/>
      <c r="BE22" s="57"/>
      <c r="BF22" s="57"/>
      <c r="BG22" s="57"/>
      <c r="BH22" s="57"/>
      <c r="BI22" s="57"/>
      <c r="BK22" s="38"/>
      <c r="BL22" s="38"/>
      <c r="BM22" s="38"/>
      <c r="BN22" s="38"/>
      <c r="BO22" s="38"/>
      <c r="BP22" s="38"/>
      <c r="BR22" s="233">
        <v>4</v>
      </c>
      <c r="BS22" s="233">
        <v>5</v>
      </c>
      <c r="BT22" s="233">
        <v>7</v>
      </c>
      <c r="BU22" s="233">
        <v>10</v>
      </c>
      <c r="BV22" s="233">
        <v>15</v>
      </c>
      <c r="BW22" s="233">
        <v>20</v>
      </c>
      <c r="BY22" s="263">
        <v>3</v>
      </c>
      <c r="BZ22" s="263">
        <v>4</v>
      </c>
      <c r="CA22" s="263">
        <v>8</v>
      </c>
      <c r="CB22" s="263">
        <v>12</v>
      </c>
      <c r="CC22" s="263">
        <v>20</v>
      </c>
      <c r="CD22" s="263">
        <v>40</v>
      </c>
      <c r="CF22" s="313">
        <v>2.109375</v>
      </c>
      <c r="CG22" s="313">
        <v>2.8125</v>
      </c>
      <c r="CH22" s="313">
        <v>5.2734375</v>
      </c>
      <c r="CI22" s="313">
        <v>7.03125</v>
      </c>
      <c r="CJ22" s="313">
        <v>10.546875</v>
      </c>
      <c r="CK22" s="313">
        <v>16.11328125</v>
      </c>
      <c r="CM22" s="38">
        <v>3</v>
      </c>
      <c r="CN22" s="38">
        <v>6</v>
      </c>
      <c r="CO22" s="38">
        <v>10</v>
      </c>
      <c r="CP22" s="38">
        <v>15</v>
      </c>
      <c r="CQ22" s="38">
        <v>20</v>
      </c>
      <c r="CR22" s="38">
        <v>35</v>
      </c>
      <c r="CT22" s="38"/>
      <c r="CU22" s="38"/>
      <c r="CV22" s="38"/>
      <c r="CW22" s="38"/>
      <c r="CX22" s="38"/>
      <c r="CY22" s="38"/>
      <c r="DA22" s="361">
        <v>1</v>
      </c>
      <c r="DB22" s="361">
        <v>2.5</v>
      </c>
      <c r="DC22" s="361">
        <v>5</v>
      </c>
      <c r="DD22" s="361">
        <v>10</v>
      </c>
      <c r="DE22" s="361">
        <v>15</v>
      </c>
      <c r="DF22" s="361">
        <v>30</v>
      </c>
      <c r="DH22" s="38">
        <v>8</v>
      </c>
      <c r="DI22" s="38">
        <v>10</v>
      </c>
      <c r="DJ22" s="38">
        <v>15</v>
      </c>
      <c r="DK22" s="38">
        <v>20</v>
      </c>
      <c r="DL22" s="38">
        <v>25</v>
      </c>
      <c r="DM22" s="38">
        <v>30</v>
      </c>
      <c r="DO22" s="38"/>
      <c r="DP22" s="38"/>
      <c r="DQ22" s="38"/>
      <c r="DR22" s="38"/>
      <c r="DS22" s="38"/>
      <c r="DT22" s="38"/>
      <c r="DV22" s="440">
        <v>12</v>
      </c>
      <c r="DW22" s="440">
        <v>20</v>
      </c>
      <c r="DX22" s="440">
        <v>24</v>
      </c>
      <c r="DY22" s="440">
        <v>40</v>
      </c>
      <c r="DZ22" s="440">
        <v>60</v>
      </c>
      <c r="EA22" s="440">
        <v>80</v>
      </c>
      <c r="EC22" s="472">
        <v>2</v>
      </c>
      <c r="ED22" s="472">
        <v>3</v>
      </c>
      <c r="EE22" s="472">
        <v>4</v>
      </c>
      <c r="EF22" s="472">
        <v>5</v>
      </c>
      <c r="EG22" s="472">
        <v>6</v>
      </c>
      <c r="EH22" s="472">
        <v>7</v>
      </c>
      <c r="EJ22" s="38">
        <v>3</v>
      </c>
      <c r="EK22" s="38">
        <v>4</v>
      </c>
      <c r="EL22" s="38">
        <v>6</v>
      </c>
      <c r="EM22" s="38">
        <v>8</v>
      </c>
      <c r="EN22" s="38">
        <v>10</v>
      </c>
      <c r="EO22" s="38">
        <v>12</v>
      </c>
      <c r="EQ22" s="38"/>
      <c r="ER22" s="38"/>
      <c r="ES22" s="38"/>
      <c r="ET22" s="38"/>
      <c r="EU22" s="38"/>
      <c r="EV22" s="38"/>
      <c r="EX22" s="38"/>
      <c r="EY22" s="38"/>
      <c r="EZ22" s="38"/>
      <c r="FA22" s="38"/>
      <c r="FB22" s="38"/>
      <c r="FC22" s="38"/>
      <c r="FE22" s="38"/>
      <c r="FF22" s="38"/>
      <c r="FG22" s="38"/>
      <c r="FH22" s="38"/>
      <c r="FI22" s="38"/>
      <c r="FJ22" s="38"/>
      <c r="FL22" s="38"/>
      <c r="FM22" s="38"/>
      <c r="FN22" s="38"/>
      <c r="FO22" s="38"/>
      <c r="FP22" s="38"/>
      <c r="FQ22" s="38"/>
    </row>
    <row r="23" spans="1:173" x14ac:dyDescent="0.3">
      <c r="A23" s="684"/>
      <c r="B23" s="2">
        <v>2</v>
      </c>
      <c r="C23" s="2"/>
      <c r="D23" s="2"/>
      <c r="E23" s="2">
        <v>-2</v>
      </c>
      <c r="G23" s="37">
        <f t="shared" si="6"/>
        <v>3</v>
      </c>
      <c r="H23" s="37">
        <f t="shared" si="7"/>
        <v>4</v>
      </c>
      <c r="I23" s="37">
        <f t="shared" si="8"/>
        <v>8</v>
      </c>
      <c r="J23" s="37">
        <f t="shared" si="9"/>
        <v>12</v>
      </c>
      <c r="K23" s="37">
        <f t="shared" si="10"/>
        <v>20</v>
      </c>
      <c r="L23" s="37">
        <f t="shared" si="11"/>
        <v>40</v>
      </c>
      <c r="N23" s="37">
        <v>6</v>
      </c>
      <c r="O23" s="37">
        <v>7</v>
      </c>
      <c r="P23" s="37">
        <v>12</v>
      </c>
      <c r="Q23" s="37">
        <v>20</v>
      </c>
      <c r="R23" s="37">
        <v>35</v>
      </c>
      <c r="S23" s="37">
        <v>60</v>
      </c>
      <c r="U23" s="172">
        <v>2</v>
      </c>
      <c r="V23" s="172">
        <v>4</v>
      </c>
      <c r="W23" s="172">
        <v>6</v>
      </c>
      <c r="X23" s="172">
        <v>9</v>
      </c>
      <c r="Y23" s="172">
        <v>12</v>
      </c>
      <c r="Z23" s="172">
        <v>17</v>
      </c>
      <c r="AB23" s="37"/>
      <c r="AC23" s="37"/>
      <c r="AD23" s="37"/>
      <c r="AE23" s="37"/>
      <c r="AF23" s="37"/>
      <c r="AG23" s="37"/>
      <c r="AI23" s="37"/>
      <c r="AJ23" s="37"/>
      <c r="AK23" s="37"/>
      <c r="AL23" s="37"/>
      <c r="AM23" s="37"/>
      <c r="AN23" s="37"/>
      <c r="AP23" s="37"/>
      <c r="AQ23" s="37"/>
      <c r="AR23" s="37"/>
      <c r="AS23" s="37"/>
      <c r="AT23" s="37"/>
      <c r="AU23" s="37"/>
      <c r="AW23" s="37"/>
      <c r="AX23" s="37"/>
      <c r="AY23" s="37"/>
      <c r="AZ23" s="37"/>
      <c r="BA23" s="37"/>
      <c r="BB23" s="37"/>
      <c r="BD23" s="56"/>
      <c r="BE23" s="56"/>
      <c r="BF23" s="56"/>
      <c r="BG23" s="56"/>
      <c r="BH23" s="56"/>
      <c r="BI23" s="56"/>
      <c r="BK23" s="37"/>
      <c r="BL23" s="37"/>
      <c r="BM23" s="37"/>
      <c r="BN23" s="37"/>
      <c r="BO23" s="37"/>
      <c r="BP23" s="37"/>
      <c r="BR23" s="232">
        <v>4</v>
      </c>
      <c r="BS23" s="232">
        <v>5</v>
      </c>
      <c r="BT23" s="232">
        <v>7</v>
      </c>
      <c r="BU23" s="232">
        <v>10</v>
      </c>
      <c r="BV23" s="232">
        <v>15</v>
      </c>
      <c r="BW23" s="232">
        <v>20</v>
      </c>
      <c r="BY23" s="263">
        <v>3</v>
      </c>
      <c r="BZ23" s="263">
        <v>4</v>
      </c>
      <c r="CA23" s="263">
        <v>8</v>
      </c>
      <c r="CB23" s="263">
        <v>12</v>
      </c>
      <c r="CC23" s="263">
        <v>20</v>
      </c>
      <c r="CD23" s="263">
        <v>40</v>
      </c>
      <c r="CF23" s="312">
        <v>2.109375</v>
      </c>
      <c r="CG23" s="312">
        <v>2.8125</v>
      </c>
      <c r="CH23" s="312">
        <v>5.2734375</v>
      </c>
      <c r="CI23" s="312">
        <v>8.7890625</v>
      </c>
      <c r="CJ23" s="312">
        <v>14.0625</v>
      </c>
      <c r="CK23" s="312">
        <v>19.04296875</v>
      </c>
      <c r="CM23" s="37">
        <v>3</v>
      </c>
      <c r="CN23" s="37">
        <v>7</v>
      </c>
      <c r="CO23" s="37">
        <v>12</v>
      </c>
      <c r="CP23" s="37">
        <v>20</v>
      </c>
      <c r="CQ23" s="37">
        <v>30</v>
      </c>
      <c r="CR23" s="37">
        <v>40</v>
      </c>
      <c r="CT23" s="37"/>
      <c r="CU23" s="37"/>
      <c r="CV23" s="37"/>
      <c r="CW23" s="37"/>
      <c r="CX23" s="37"/>
      <c r="CY23" s="37"/>
      <c r="DA23" s="360">
        <v>1.6</v>
      </c>
      <c r="DB23" s="360">
        <v>4</v>
      </c>
      <c r="DC23" s="360">
        <v>8</v>
      </c>
      <c r="DD23" s="360">
        <v>16</v>
      </c>
      <c r="DE23" s="360">
        <v>24</v>
      </c>
      <c r="DF23" s="360">
        <v>48</v>
      </c>
      <c r="DH23" s="37">
        <v>10</v>
      </c>
      <c r="DI23" s="37">
        <v>15</v>
      </c>
      <c r="DJ23" s="37">
        <v>20</v>
      </c>
      <c r="DK23" s="37">
        <v>25</v>
      </c>
      <c r="DL23" s="37">
        <v>30</v>
      </c>
      <c r="DM23" s="37">
        <v>40</v>
      </c>
      <c r="DO23" s="37"/>
      <c r="DP23" s="37"/>
      <c r="DQ23" s="37"/>
      <c r="DR23" s="37"/>
      <c r="DS23" s="37"/>
      <c r="DT23" s="37"/>
      <c r="DV23" s="439">
        <v>12</v>
      </c>
      <c r="DW23" s="439">
        <v>20</v>
      </c>
      <c r="DX23" s="439">
        <v>24</v>
      </c>
      <c r="DY23" s="439">
        <v>40</v>
      </c>
      <c r="DZ23" s="439">
        <v>60</v>
      </c>
      <c r="EA23" s="439">
        <v>80</v>
      </c>
      <c r="EC23" s="471">
        <v>2</v>
      </c>
      <c r="ED23" s="471">
        <v>3</v>
      </c>
      <c r="EE23" s="471">
        <v>4</v>
      </c>
      <c r="EF23" s="471">
        <v>5</v>
      </c>
      <c r="EG23" s="471">
        <v>6</v>
      </c>
      <c r="EH23" s="471">
        <v>7</v>
      </c>
      <c r="EJ23" s="37">
        <v>3</v>
      </c>
      <c r="EK23" s="37">
        <v>4</v>
      </c>
      <c r="EL23" s="37">
        <v>6</v>
      </c>
      <c r="EM23" s="37">
        <v>8</v>
      </c>
      <c r="EN23" s="37">
        <v>10</v>
      </c>
      <c r="EO23" s="37">
        <v>12</v>
      </c>
      <c r="EQ23" s="37"/>
      <c r="ER23" s="37"/>
      <c r="ES23" s="37"/>
      <c r="ET23" s="37"/>
      <c r="EU23" s="37"/>
      <c r="EV23" s="37"/>
      <c r="EX23" s="37"/>
      <c r="EY23" s="37"/>
      <c r="EZ23" s="37"/>
      <c r="FA23" s="37"/>
      <c r="FB23" s="37"/>
      <c r="FC23" s="37"/>
      <c r="FE23" s="37"/>
      <c r="FF23" s="37"/>
      <c r="FG23" s="37"/>
      <c r="FH23" s="37"/>
      <c r="FI23" s="37"/>
      <c r="FJ23" s="37"/>
      <c r="FL23" s="37"/>
      <c r="FM23" s="37"/>
      <c r="FN23" s="37"/>
      <c r="FO23" s="37"/>
      <c r="FP23" s="37"/>
      <c r="FQ23" s="37"/>
    </row>
    <row r="24" spans="1:173" x14ac:dyDescent="0.3">
      <c r="A24" s="684"/>
      <c r="B24" s="3"/>
      <c r="C24" s="3">
        <v>2</v>
      </c>
      <c r="D24" s="3">
        <v>-2</v>
      </c>
      <c r="E24" s="3"/>
      <c r="G24" s="38">
        <f t="shared" si="6"/>
        <v>3</v>
      </c>
      <c r="H24" s="38">
        <f t="shared" si="7"/>
        <v>4</v>
      </c>
      <c r="I24" s="38">
        <f t="shared" si="8"/>
        <v>6</v>
      </c>
      <c r="J24" s="38">
        <f t="shared" si="9"/>
        <v>8</v>
      </c>
      <c r="K24" s="38">
        <f t="shared" si="10"/>
        <v>15</v>
      </c>
      <c r="L24" s="38">
        <f t="shared" si="11"/>
        <v>24</v>
      </c>
      <c r="N24" s="38">
        <v>5</v>
      </c>
      <c r="O24" s="38">
        <v>8</v>
      </c>
      <c r="P24" s="38">
        <v>12</v>
      </c>
      <c r="Q24" s="38">
        <v>20</v>
      </c>
      <c r="R24" s="38">
        <v>40</v>
      </c>
      <c r="S24" s="38">
        <v>60</v>
      </c>
      <c r="U24" s="173">
        <v>1</v>
      </c>
      <c r="V24" s="173">
        <v>3</v>
      </c>
      <c r="W24" s="173">
        <v>4</v>
      </c>
      <c r="X24" s="173">
        <v>6</v>
      </c>
      <c r="Y24" s="173">
        <v>8</v>
      </c>
      <c r="Z24" s="173">
        <v>12</v>
      </c>
      <c r="AB24" s="38"/>
      <c r="AC24" s="38"/>
      <c r="AD24" s="38"/>
      <c r="AE24" s="38"/>
      <c r="AF24" s="38"/>
      <c r="AG24" s="38"/>
      <c r="AI24" s="38"/>
      <c r="AJ24" s="38"/>
      <c r="AK24" s="38"/>
      <c r="AL24" s="38"/>
      <c r="AM24" s="38"/>
      <c r="AN24" s="38"/>
      <c r="AP24" s="38"/>
      <c r="AQ24" s="38"/>
      <c r="AR24" s="38"/>
      <c r="AS24" s="38"/>
      <c r="AT24" s="38"/>
      <c r="AU24" s="38"/>
      <c r="AW24" s="38"/>
      <c r="AX24" s="38"/>
      <c r="AY24" s="38"/>
      <c r="AZ24" s="38"/>
      <c r="BA24" s="38"/>
      <c r="BB24" s="38"/>
      <c r="BD24" s="57"/>
      <c r="BE24" s="57"/>
      <c r="BF24" s="57"/>
      <c r="BG24" s="57"/>
      <c r="BH24" s="57"/>
      <c r="BI24" s="57"/>
      <c r="BK24" s="38"/>
      <c r="BL24" s="38"/>
      <c r="BM24" s="38"/>
      <c r="BN24" s="38"/>
      <c r="BO24" s="38"/>
      <c r="BP24" s="38"/>
      <c r="BR24" s="233">
        <v>4</v>
      </c>
      <c r="BS24" s="233">
        <v>5</v>
      </c>
      <c r="BT24" s="233">
        <v>7</v>
      </c>
      <c r="BU24" s="233">
        <v>10</v>
      </c>
      <c r="BV24" s="233">
        <v>15</v>
      </c>
      <c r="BW24" s="233">
        <v>20</v>
      </c>
      <c r="BY24" s="263">
        <v>3</v>
      </c>
      <c r="BZ24" s="263">
        <v>4</v>
      </c>
      <c r="CA24" s="263">
        <v>8</v>
      </c>
      <c r="CB24" s="263">
        <v>12</v>
      </c>
      <c r="CC24" s="263">
        <v>20</v>
      </c>
      <c r="CD24" s="263">
        <v>40</v>
      </c>
      <c r="CF24" s="313">
        <v>1.58203125</v>
      </c>
      <c r="CG24" s="313">
        <v>2.109375</v>
      </c>
      <c r="CH24" s="313">
        <v>4.39453125</v>
      </c>
      <c r="CI24" s="313">
        <v>6.15234375</v>
      </c>
      <c r="CJ24" s="313">
        <v>8.7890625</v>
      </c>
      <c r="CK24" s="313">
        <v>14.6484375</v>
      </c>
      <c r="CM24" s="38">
        <v>2</v>
      </c>
      <c r="CN24" s="38">
        <v>4</v>
      </c>
      <c r="CO24" s="38">
        <v>6</v>
      </c>
      <c r="CP24" s="38">
        <v>8</v>
      </c>
      <c r="CQ24" s="38">
        <v>20</v>
      </c>
      <c r="CR24" s="38">
        <v>35</v>
      </c>
      <c r="CT24" s="38"/>
      <c r="CU24" s="38"/>
      <c r="CV24" s="38"/>
      <c r="CW24" s="38"/>
      <c r="CX24" s="38"/>
      <c r="CY24" s="38"/>
      <c r="DA24" s="361">
        <v>0.8</v>
      </c>
      <c r="DB24" s="361">
        <v>2</v>
      </c>
      <c r="DC24" s="361">
        <v>4</v>
      </c>
      <c r="DD24" s="361">
        <v>8</v>
      </c>
      <c r="DE24" s="361">
        <v>12</v>
      </c>
      <c r="DF24" s="361">
        <v>24</v>
      </c>
      <c r="DH24" s="38">
        <v>8</v>
      </c>
      <c r="DI24" s="38">
        <v>10</v>
      </c>
      <c r="DJ24" s="38">
        <v>15</v>
      </c>
      <c r="DK24" s="38">
        <v>20</v>
      </c>
      <c r="DL24" s="38">
        <v>25</v>
      </c>
      <c r="DM24" s="38">
        <v>30</v>
      </c>
      <c r="DO24" s="38"/>
      <c r="DP24" s="38"/>
      <c r="DQ24" s="38"/>
      <c r="DR24" s="38"/>
      <c r="DS24" s="38"/>
      <c r="DT24" s="38"/>
      <c r="DV24" s="440">
        <v>8</v>
      </c>
      <c r="DW24" s="440">
        <v>16</v>
      </c>
      <c r="DX24" s="440">
        <v>20</v>
      </c>
      <c r="DY24" s="440">
        <v>32</v>
      </c>
      <c r="DZ24" s="440">
        <v>60</v>
      </c>
      <c r="EA24" s="440">
        <v>80</v>
      </c>
      <c r="EC24" s="472">
        <v>2</v>
      </c>
      <c r="ED24" s="472">
        <v>3</v>
      </c>
      <c r="EE24" s="472">
        <v>4</v>
      </c>
      <c r="EF24" s="472">
        <v>5</v>
      </c>
      <c r="EG24" s="472">
        <v>6</v>
      </c>
      <c r="EH24" s="472">
        <v>7</v>
      </c>
      <c r="EJ24" s="38">
        <v>3</v>
      </c>
      <c r="EK24" s="38">
        <v>4</v>
      </c>
      <c r="EL24" s="38">
        <v>6</v>
      </c>
      <c r="EM24" s="38">
        <v>8</v>
      </c>
      <c r="EN24" s="38">
        <v>10</v>
      </c>
      <c r="EO24" s="38">
        <v>12</v>
      </c>
      <c r="EQ24" s="38"/>
      <c r="ER24" s="38"/>
      <c r="ES24" s="38"/>
      <c r="ET24" s="38"/>
      <c r="EU24" s="38"/>
      <c r="EV24" s="38"/>
      <c r="EX24" s="38"/>
      <c r="EY24" s="38"/>
      <c r="EZ24" s="38"/>
      <c r="FA24" s="38"/>
      <c r="FB24" s="38"/>
      <c r="FC24" s="38"/>
      <c r="FE24" s="38"/>
      <c r="FF24" s="38"/>
      <c r="FG24" s="38"/>
      <c r="FH24" s="38"/>
      <c r="FI24" s="38"/>
      <c r="FJ24" s="38"/>
      <c r="FL24" s="38"/>
      <c r="FM24" s="38"/>
      <c r="FN24" s="38"/>
      <c r="FO24" s="38"/>
      <c r="FP24" s="38"/>
      <c r="FQ24" s="38"/>
    </row>
    <row r="25" spans="1:173" x14ac:dyDescent="0.3">
      <c r="A25" s="684"/>
      <c r="B25" s="2"/>
      <c r="C25" s="2">
        <v>2</v>
      </c>
      <c r="D25" s="2"/>
      <c r="E25" s="2">
        <v>-2</v>
      </c>
      <c r="G25" s="37">
        <f t="shared" si="6"/>
        <v>3</v>
      </c>
      <c r="H25" s="37">
        <f t="shared" si="7"/>
        <v>4</v>
      </c>
      <c r="I25" s="37">
        <f t="shared" si="8"/>
        <v>7</v>
      </c>
      <c r="J25" s="37">
        <f t="shared" si="9"/>
        <v>12</v>
      </c>
      <c r="K25" s="37">
        <f t="shared" si="10"/>
        <v>20</v>
      </c>
      <c r="L25" s="37">
        <f t="shared" si="11"/>
        <v>30</v>
      </c>
      <c r="N25" s="37">
        <v>5</v>
      </c>
      <c r="O25" s="37">
        <v>8</v>
      </c>
      <c r="P25" s="37">
        <v>12</v>
      </c>
      <c r="Q25" s="37">
        <v>22</v>
      </c>
      <c r="R25" s="37">
        <v>40</v>
      </c>
      <c r="S25" s="37">
        <v>60</v>
      </c>
      <c r="U25" s="172">
        <v>2</v>
      </c>
      <c r="V25" s="172">
        <v>3</v>
      </c>
      <c r="W25" s="172">
        <v>5</v>
      </c>
      <c r="X25" s="172">
        <v>7</v>
      </c>
      <c r="Y25" s="172">
        <v>10</v>
      </c>
      <c r="Z25" s="172">
        <v>15</v>
      </c>
      <c r="AB25" s="37"/>
      <c r="AC25" s="37"/>
      <c r="AD25" s="37"/>
      <c r="AE25" s="37"/>
      <c r="AF25" s="37"/>
      <c r="AG25" s="37"/>
      <c r="AI25" s="37"/>
      <c r="AJ25" s="37"/>
      <c r="AK25" s="37"/>
      <c r="AL25" s="37"/>
      <c r="AM25" s="37"/>
      <c r="AN25" s="37"/>
      <c r="AP25" s="37"/>
      <c r="AQ25" s="37"/>
      <c r="AR25" s="37"/>
      <c r="AS25" s="37"/>
      <c r="AT25" s="37"/>
      <c r="AU25" s="37"/>
      <c r="AW25" s="37"/>
      <c r="AX25" s="37"/>
      <c r="AY25" s="37"/>
      <c r="AZ25" s="37"/>
      <c r="BA25" s="37"/>
      <c r="BB25" s="37"/>
      <c r="BD25" s="56"/>
      <c r="BE25" s="56"/>
      <c r="BF25" s="56"/>
      <c r="BG25" s="56"/>
      <c r="BH25" s="56"/>
      <c r="BI25" s="56"/>
      <c r="BK25" s="37"/>
      <c r="BL25" s="37"/>
      <c r="BM25" s="37"/>
      <c r="BN25" s="37"/>
      <c r="BO25" s="37"/>
      <c r="BP25" s="37"/>
      <c r="BR25" s="232">
        <v>4</v>
      </c>
      <c r="BS25" s="232">
        <v>5</v>
      </c>
      <c r="BT25" s="232">
        <v>7</v>
      </c>
      <c r="BU25" s="232">
        <v>10</v>
      </c>
      <c r="BV25" s="232">
        <v>15</v>
      </c>
      <c r="BW25" s="232">
        <v>20</v>
      </c>
      <c r="BY25" s="263">
        <v>3</v>
      </c>
      <c r="BZ25" s="263">
        <v>4</v>
      </c>
      <c r="CA25" s="263">
        <v>8</v>
      </c>
      <c r="CB25" s="263">
        <v>12</v>
      </c>
      <c r="CC25" s="263">
        <v>20</v>
      </c>
      <c r="CD25" s="263">
        <v>40</v>
      </c>
      <c r="CF25" s="312">
        <v>2.109375</v>
      </c>
      <c r="CG25" s="312">
        <v>2.8125</v>
      </c>
      <c r="CH25" s="312">
        <v>5.2734375</v>
      </c>
      <c r="CI25" s="312">
        <v>7.03125</v>
      </c>
      <c r="CJ25" s="312">
        <v>12.3046875</v>
      </c>
      <c r="CK25" s="312">
        <v>17.578125</v>
      </c>
      <c r="CM25" s="37">
        <v>3</v>
      </c>
      <c r="CN25" s="37">
        <v>4</v>
      </c>
      <c r="CO25" s="37">
        <v>10</v>
      </c>
      <c r="CP25" s="37">
        <v>20</v>
      </c>
      <c r="CQ25" s="37">
        <v>30</v>
      </c>
      <c r="CR25" s="37">
        <v>35</v>
      </c>
      <c r="CT25" s="37"/>
      <c r="CU25" s="37"/>
      <c r="CV25" s="37"/>
      <c r="CW25" s="37"/>
      <c r="CX25" s="37"/>
      <c r="CY25" s="37"/>
      <c r="DA25" s="360">
        <v>1.4</v>
      </c>
      <c r="DB25" s="360">
        <v>3.5</v>
      </c>
      <c r="DC25" s="360">
        <v>7</v>
      </c>
      <c r="DD25" s="360">
        <v>14</v>
      </c>
      <c r="DE25" s="360">
        <v>21</v>
      </c>
      <c r="DF25" s="360">
        <v>42</v>
      </c>
      <c r="DH25" s="37">
        <v>8</v>
      </c>
      <c r="DI25" s="37">
        <v>10</v>
      </c>
      <c r="DJ25" s="37">
        <v>15</v>
      </c>
      <c r="DK25" s="37">
        <v>20</v>
      </c>
      <c r="DL25" s="37">
        <v>25</v>
      </c>
      <c r="DM25" s="37">
        <v>30</v>
      </c>
      <c r="DO25" s="37"/>
      <c r="DP25" s="37"/>
      <c r="DQ25" s="37"/>
      <c r="DR25" s="37"/>
      <c r="DS25" s="37"/>
      <c r="DT25" s="37"/>
      <c r="DV25" s="439">
        <v>8</v>
      </c>
      <c r="DW25" s="439">
        <v>16</v>
      </c>
      <c r="DX25" s="439">
        <v>20</v>
      </c>
      <c r="DY25" s="439">
        <v>32</v>
      </c>
      <c r="DZ25" s="439">
        <v>60</v>
      </c>
      <c r="EA25" s="439">
        <v>80</v>
      </c>
      <c r="EC25" s="471">
        <v>2</v>
      </c>
      <c r="ED25" s="471">
        <v>3</v>
      </c>
      <c r="EE25" s="471">
        <v>4</v>
      </c>
      <c r="EF25" s="471">
        <v>5</v>
      </c>
      <c r="EG25" s="471">
        <v>6</v>
      </c>
      <c r="EH25" s="471">
        <v>7</v>
      </c>
      <c r="EJ25" s="37">
        <v>3</v>
      </c>
      <c r="EK25" s="37">
        <v>4</v>
      </c>
      <c r="EL25" s="37">
        <v>6</v>
      </c>
      <c r="EM25" s="37">
        <v>8</v>
      </c>
      <c r="EN25" s="37">
        <v>10</v>
      </c>
      <c r="EO25" s="37">
        <v>12</v>
      </c>
      <c r="EQ25" s="37"/>
      <c r="ER25" s="37"/>
      <c r="ES25" s="37"/>
      <c r="ET25" s="37"/>
      <c r="EU25" s="37"/>
      <c r="EV25" s="37"/>
      <c r="EX25" s="37"/>
      <c r="EY25" s="37"/>
      <c r="EZ25" s="37"/>
      <c r="FA25" s="37"/>
      <c r="FB25" s="37"/>
      <c r="FC25" s="37"/>
      <c r="FE25" s="37"/>
      <c r="FF25" s="37"/>
      <c r="FG25" s="37"/>
      <c r="FH25" s="37"/>
      <c r="FI25" s="37"/>
      <c r="FJ25" s="37"/>
      <c r="FL25" s="37"/>
      <c r="FM25" s="37"/>
      <c r="FN25" s="37"/>
      <c r="FO25" s="37"/>
      <c r="FP25" s="37"/>
      <c r="FQ25" s="37"/>
    </row>
    <row r="26" spans="1:173" x14ac:dyDescent="0.3">
      <c r="A26" s="685"/>
      <c r="B26" s="3"/>
      <c r="C26" s="3"/>
      <c r="D26" s="3">
        <v>2</v>
      </c>
      <c r="E26" s="3">
        <v>-2</v>
      </c>
      <c r="G26" s="38">
        <f t="shared" si="6"/>
        <v>3</v>
      </c>
      <c r="H26" s="38">
        <f t="shared" si="7"/>
        <v>4</v>
      </c>
      <c r="I26" s="38">
        <f t="shared" si="8"/>
        <v>6</v>
      </c>
      <c r="J26" s="38">
        <f t="shared" si="9"/>
        <v>8</v>
      </c>
      <c r="K26" s="38">
        <f t="shared" si="10"/>
        <v>15</v>
      </c>
      <c r="L26" s="38">
        <f t="shared" si="11"/>
        <v>24</v>
      </c>
      <c r="N26" s="38">
        <v>4</v>
      </c>
      <c r="O26" s="38">
        <v>6</v>
      </c>
      <c r="P26" s="38">
        <v>8</v>
      </c>
      <c r="Q26" s="38">
        <v>15</v>
      </c>
      <c r="R26" s="38">
        <v>25</v>
      </c>
      <c r="S26" s="38">
        <v>35</v>
      </c>
      <c r="U26" s="173">
        <v>1</v>
      </c>
      <c r="V26" s="173">
        <v>2</v>
      </c>
      <c r="W26" s="173">
        <v>2.5</v>
      </c>
      <c r="X26" s="173">
        <v>4</v>
      </c>
      <c r="Y26" s="173">
        <v>6</v>
      </c>
      <c r="Z26" s="173">
        <v>8</v>
      </c>
      <c r="AB26" s="38"/>
      <c r="AC26" s="38"/>
      <c r="AD26" s="38"/>
      <c r="AE26" s="38"/>
      <c r="AF26" s="38"/>
      <c r="AG26" s="38"/>
      <c r="AI26" s="38"/>
      <c r="AJ26" s="38"/>
      <c r="AK26" s="38"/>
      <c r="AL26" s="38"/>
      <c r="AM26" s="38"/>
      <c r="AN26" s="38"/>
      <c r="AP26" s="38"/>
      <c r="AQ26" s="38"/>
      <c r="AR26" s="38"/>
      <c r="AS26" s="38"/>
      <c r="AT26" s="38"/>
      <c r="AU26" s="38"/>
      <c r="AW26" s="38"/>
      <c r="AX26" s="38"/>
      <c r="AY26" s="38"/>
      <c r="AZ26" s="38"/>
      <c r="BA26" s="38"/>
      <c r="BB26" s="38"/>
      <c r="BD26" s="57"/>
      <c r="BE26" s="57"/>
      <c r="BF26" s="57"/>
      <c r="BG26" s="57"/>
      <c r="BH26" s="57"/>
      <c r="BI26" s="57"/>
      <c r="BK26" s="38"/>
      <c r="BL26" s="38"/>
      <c r="BM26" s="38"/>
      <c r="BN26" s="38"/>
      <c r="BO26" s="38"/>
      <c r="BP26" s="38"/>
      <c r="BR26" s="233">
        <v>4</v>
      </c>
      <c r="BS26" s="233">
        <v>5</v>
      </c>
      <c r="BT26" s="233">
        <v>7</v>
      </c>
      <c r="BU26" s="233">
        <v>10</v>
      </c>
      <c r="BV26" s="233">
        <v>15</v>
      </c>
      <c r="BW26" s="233">
        <v>20</v>
      </c>
      <c r="BY26" s="263">
        <v>3</v>
      </c>
      <c r="BZ26" s="263">
        <v>4</v>
      </c>
      <c r="CA26" s="263">
        <v>8</v>
      </c>
      <c r="CB26" s="263">
        <v>12</v>
      </c>
      <c r="CC26" s="263">
        <v>20</v>
      </c>
      <c r="CD26" s="263">
        <v>40</v>
      </c>
      <c r="CF26" s="313">
        <v>1.58203125</v>
      </c>
      <c r="CG26" s="313">
        <v>2.109375</v>
      </c>
      <c r="CH26" s="313">
        <v>4.39453125</v>
      </c>
      <c r="CI26" s="313">
        <v>6.15234375</v>
      </c>
      <c r="CJ26" s="313">
        <v>10.546875</v>
      </c>
      <c r="CK26" s="313">
        <v>16.11328125</v>
      </c>
      <c r="CM26" s="38">
        <v>2</v>
      </c>
      <c r="CN26" s="38">
        <v>3</v>
      </c>
      <c r="CO26" s="38">
        <v>5</v>
      </c>
      <c r="CP26" s="38">
        <v>8</v>
      </c>
      <c r="CQ26" s="38">
        <v>15</v>
      </c>
      <c r="CR26" s="38">
        <v>30</v>
      </c>
      <c r="CT26" s="38"/>
      <c r="CU26" s="38"/>
      <c r="CV26" s="38"/>
      <c r="CW26" s="38"/>
      <c r="CX26" s="38"/>
      <c r="CY26" s="38"/>
      <c r="DA26" s="361">
        <v>0.8</v>
      </c>
      <c r="DB26" s="361">
        <v>2</v>
      </c>
      <c r="DC26" s="361">
        <v>4</v>
      </c>
      <c r="DD26" s="361">
        <v>8</v>
      </c>
      <c r="DE26" s="361">
        <v>12</v>
      </c>
      <c r="DF26" s="361">
        <v>24</v>
      </c>
      <c r="DH26" s="38">
        <v>5</v>
      </c>
      <c r="DI26" s="38">
        <v>10</v>
      </c>
      <c r="DJ26" s="38">
        <v>10</v>
      </c>
      <c r="DK26" s="38">
        <v>15</v>
      </c>
      <c r="DL26" s="38">
        <v>20</v>
      </c>
      <c r="DM26" s="38">
        <v>25</v>
      </c>
      <c r="DO26" s="38"/>
      <c r="DP26" s="38"/>
      <c r="DQ26" s="38"/>
      <c r="DR26" s="38"/>
      <c r="DS26" s="38"/>
      <c r="DT26" s="38"/>
      <c r="DV26" s="440">
        <v>8</v>
      </c>
      <c r="DW26" s="440">
        <v>16</v>
      </c>
      <c r="DX26" s="440">
        <v>20</v>
      </c>
      <c r="DY26" s="440">
        <v>32</v>
      </c>
      <c r="DZ26" s="440">
        <v>60</v>
      </c>
      <c r="EA26" s="440">
        <v>80</v>
      </c>
      <c r="EC26" s="472">
        <v>2</v>
      </c>
      <c r="ED26" s="472">
        <v>3</v>
      </c>
      <c r="EE26" s="472">
        <v>4</v>
      </c>
      <c r="EF26" s="472">
        <v>5</v>
      </c>
      <c r="EG26" s="472">
        <v>6</v>
      </c>
      <c r="EH26" s="472">
        <v>7</v>
      </c>
      <c r="EJ26" s="38">
        <v>3</v>
      </c>
      <c r="EK26" s="38">
        <v>4</v>
      </c>
      <c r="EL26" s="38">
        <v>6</v>
      </c>
      <c r="EM26" s="38">
        <v>8</v>
      </c>
      <c r="EN26" s="38">
        <v>10</v>
      </c>
      <c r="EO26" s="38">
        <v>12</v>
      </c>
      <c r="EQ26" s="38"/>
      <c r="ER26" s="38"/>
      <c r="ES26" s="38"/>
      <c r="ET26" s="38"/>
      <c r="EU26" s="38"/>
      <c r="EV26" s="38"/>
      <c r="EX26" s="38"/>
      <c r="EY26" s="38"/>
      <c r="EZ26" s="38"/>
      <c r="FA26" s="38"/>
      <c r="FB26" s="38"/>
      <c r="FC26" s="38"/>
      <c r="FE26" s="38"/>
      <c r="FF26" s="38"/>
      <c r="FG26" s="38"/>
      <c r="FH26" s="38"/>
      <c r="FI26" s="38"/>
      <c r="FJ26" s="38"/>
      <c r="FL26" s="38"/>
      <c r="FM26" s="38"/>
      <c r="FN26" s="38"/>
      <c r="FO26" s="38"/>
      <c r="FP26" s="38"/>
      <c r="FQ26" s="38"/>
    </row>
    <row r="27" spans="1:173" x14ac:dyDescent="0.3">
      <c r="A27" s="36"/>
      <c r="B27" s="36"/>
      <c r="C27" s="36"/>
      <c r="D27" s="36"/>
      <c r="E27" s="36"/>
      <c r="N27" s="36"/>
      <c r="O27" s="36"/>
      <c r="P27" s="36"/>
      <c r="Q27" s="36"/>
      <c r="R27" s="36"/>
      <c r="S27" s="36"/>
      <c r="U27" s="166"/>
      <c r="V27" s="166"/>
      <c r="W27" s="166"/>
      <c r="X27" s="166"/>
      <c r="Y27" s="166"/>
      <c r="Z27" s="166"/>
      <c r="AB27" s="36"/>
      <c r="AC27" s="36"/>
      <c r="AD27" s="36"/>
      <c r="AE27" s="36"/>
      <c r="AF27" s="36"/>
      <c r="AG27" s="36"/>
      <c r="AI27" s="36"/>
      <c r="AJ27" s="36"/>
      <c r="AK27" s="36"/>
      <c r="AL27" s="36"/>
      <c r="AM27" s="36"/>
      <c r="AN27" s="36"/>
      <c r="AP27" s="36"/>
      <c r="AQ27" s="36"/>
      <c r="AR27" s="36"/>
      <c r="AS27" s="36"/>
      <c r="AT27" s="36"/>
      <c r="AU27" s="36"/>
      <c r="AW27" s="36"/>
      <c r="AX27" s="36"/>
      <c r="AY27" s="36"/>
      <c r="AZ27" s="36"/>
      <c r="BA27" s="36"/>
      <c r="BB27" s="36"/>
      <c r="BD27" s="49"/>
      <c r="BE27" s="49"/>
      <c r="BF27" s="49"/>
      <c r="BG27" s="49"/>
      <c r="BH27" s="49"/>
      <c r="BI27" s="49"/>
      <c r="BK27" s="36"/>
      <c r="BL27" s="36"/>
      <c r="BM27" s="36"/>
      <c r="BN27" s="36"/>
      <c r="BO27" s="36"/>
      <c r="BP27" s="36"/>
      <c r="BR27" s="228"/>
      <c r="BS27" s="228"/>
      <c r="BT27" s="228"/>
      <c r="BU27" s="228"/>
      <c r="BV27" s="228"/>
      <c r="BW27" s="228"/>
      <c r="BY27" s="260"/>
      <c r="BZ27" s="260"/>
      <c r="CA27" s="260"/>
      <c r="CB27" s="260"/>
      <c r="CC27" s="260"/>
      <c r="CD27" s="260"/>
      <c r="CF27" s="309"/>
      <c r="CG27" s="309"/>
      <c r="CH27" s="309"/>
      <c r="CI27" s="309"/>
      <c r="CJ27" s="309"/>
      <c r="CK27" s="309"/>
      <c r="CM27" s="36"/>
      <c r="CN27" s="36"/>
      <c r="CO27" s="36"/>
      <c r="CP27" s="36"/>
      <c r="CQ27" s="36"/>
      <c r="CR27" s="36"/>
      <c r="CT27" s="36"/>
      <c r="CU27" s="36"/>
      <c r="CV27" s="36"/>
      <c r="CW27" s="36"/>
      <c r="CX27" s="36"/>
      <c r="CY27" s="36"/>
      <c r="DA27" s="357"/>
      <c r="DB27" s="357"/>
      <c r="DC27" s="357"/>
      <c r="DD27" s="357"/>
      <c r="DE27" s="357"/>
      <c r="DF27" s="357"/>
      <c r="DH27" s="36"/>
      <c r="DI27" s="36"/>
      <c r="DJ27" s="36"/>
      <c r="DK27" s="36"/>
      <c r="DL27" s="36"/>
      <c r="DM27" s="36"/>
      <c r="DO27" s="36"/>
      <c r="DP27" s="36"/>
      <c r="DQ27" s="36"/>
      <c r="DR27" s="36"/>
      <c r="DS27" s="36"/>
      <c r="DT27" s="36"/>
      <c r="DV27" s="433"/>
      <c r="DW27" s="433"/>
      <c r="DX27" s="433"/>
      <c r="DY27" s="433"/>
      <c r="DZ27" s="433"/>
      <c r="EA27" s="433"/>
      <c r="EC27" s="466"/>
      <c r="ED27" s="466"/>
      <c r="EE27" s="466"/>
      <c r="EF27" s="466"/>
      <c r="EG27" s="466"/>
      <c r="EH27" s="466"/>
      <c r="EJ27" s="36"/>
      <c r="EK27" s="36"/>
      <c r="EL27" s="36"/>
      <c r="EM27" s="36"/>
      <c r="EN27" s="36"/>
      <c r="EO27" s="36"/>
      <c r="EQ27" s="36"/>
      <c r="ER27" s="36"/>
      <c r="ES27" s="36"/>
      <c r="ET27" s="36"/>
      <c r="EU27" s="36"/>
      <c r="EV27" s="36"/>
      <c r="EX27" s="36"/>
      <c r="EY27" s="36"/>
      <c r="EZ27" s="36"/>
      <c r="FA27" s="36"/>
      <c r="FB27" s="36"/>
      <c r="FC27" s="36"/>
      <c r="FE27" s="36"/>
      <c r="FF27" s="36"/>
      <c r="FG27" s="36"/>
      <c r="FH27" s="36"/>
      <c r="FI27" s="36"/>
      <c r="FJ27" s="36"/>
      <c r="FL27" s="36"/>
      <c r="FM27" s="36"/>
      <c r="FN27" s="36"/>
      <c r="FO27" s="36"/>
      <c r="FP27" s="36"/>
      <c r="FQ27" s="36"/>
    </row>
    <row r="28" spans="1:173" x14ac:dyDescent="0.3">
      <c r="A28" s="686" t="s">
        <v>17</v>
      </c>
      <c r="B28" s="686"/>
      <c r="C28" s="686"/>
      <c r="D28" s="686"/>
      <c r="E28" s="686"/>
      <c r="G28" s="678" t="s">
        <v>28</v>
      </c>
      <c r="H28" s="678"/>
      <c r="I28" s="678"/>
      <c r="J28" s="678"/>
      <c r="K28" s="678"/>
      <c r="L28" s="678"/>
      <c r="N28" s="678" t="s">
        <v>28</v>
      </c>
      <c r="O28" s="678"/>
      <c r="P28" s="678"/>
      <c r="Q28" s="678"/>
      <c r="R28" s="678"/>
      <c r="S28" s="678"/>
      <c r="U28" s="678" t="s">
        <v>28</v>
      </c>
      <c r="V28" s="678"/>
      <c r="W28" s="678"/>
      <c r="X28" s="678"/>
      <c r="Y28" s="678"/>
      <c r="Z28" s="678"/>
      <c r="AB28" s="678"/>
      <c r="AC28" s="678"/>
      <c r="AD28" s="678"/>
      <c r="AE28" s="678"/>
      <c r="AF28" s="678"/>
      <c r="AG28" s="678"/>
      <c r="AI28" s="678"/>
      <c r="AJ28" s="678"/>
      <c r="AK28" s="678"/>
      <c r="AL28" s="678"/>
      <c r="AM28" s="678"/>
      <c r="AN28" s="678"/>
      <c r="AP28" s="678"/>
      <c r="AQ28" s="678"/>
      <c r="AR28" s="678"/>
      <c r="AS28" s="678"/>
      <c r="AT28" s="678"/>
      <c r="AU28" s="678"/>
      <c r="AW28" s="678"/>
      <c r="AX28" s="678"/>
      <c r="AY28" s="678"/>
      <c r="AZ28" s="678"/>
      <c r="BA28" s="678"/>
      <c r="BB28" s="678"/>
      <c r="BD28" s="688"/>
      <c r="BE28" s="688"/>
      <c r="BF28" s="688"/>
      <c r="BG28" s="688"/>
      <c r="BH28" s="688"/>
      <c r="BI28" s="688"/>
      <c r="BK28" s="678"/>
      <c r="BL28" s="678"/>
      <c r="BM28" s="678"/>
      <c r="BN28" s="678"/>
      <c r="BO28" s="678"/>
      <c r="BP28" s="678"/>
      <c r="BR28" s="678" t="s">
        <v>28</v>
      </c>
      <c r="BS28" s="678"/>
      <c r="BT28" s="678"/>
      <c r="BU28" s="678"/>
      <c r="BV28" s="678"/>
      <c r="BW28" s="678"/>
      <c r="BY28" s="678" t="s">
        <v>28</v>
      </c>
      <c r="BZ28" s="678"/>
      <c r="CA28" s="678"/>
      <c r="CB28" s="678"/>
      <c r="CC28" s="678"/>
      <c r="CD28" s="678"/>
      <c r="CF28" s="678" t="s">
        <v>28</v>
      </c>
      <c r="CG28" s="678"/>
      <c r="CH28" s="678"/>
      <c r="CI28" s="678"/>
      <c r="CJ28" s="678"/>
      <c r="CK28" s="678"/>
      <c r="CM28" s="678" t="s">
        <v>28</v>
      </c>
      <c r="CN28" s="678"/>
      <c r="CO28" s="678"/>
      <c r="CP28" s="678"/>
      <c r="CQ28" s="678"/>
      <c r="CR28" s="678"/>
      <c r="CT28" s="678"/>
      <c r="CU28" s="678"/>
      <c r="CV28" s="678"/>
      <c r="CW28" s="678"/>
      <c r="CX28" s="678"/>
      <c r="CY28" s="678"/>
      <c r="DA28" s="678" t="s">
        <v>28</v>
      </c>
      <c r="DB28" s="678"/>
      <c r="DC28" s="678"/>
      <c r="DD28" s="678"/>
      <c r="DE28" s="678"/>
      <c r="DF28" s="678"/>
      <c r="DH28" s="678" t="s">
        <v>28</v>
      </c>
      <c r="DI28" s="678"/>
      <c r="DJ28" s="678"/>
      <c r="DK28" s="678"/>
      <c r="DL28" s="678"/>
      <c r="DM28" s="678"/>
      <c r="DO28" s="678"/>
      <c r="DP28" s="678"/>
      <c r="DQ28" s="678"/>
      <c r="DR28" s="678"/>
      <c r="DS28" s="678"/>
      <c r="DT28" s="678"/>
      <c r="DV28" s="678" t="s">
        <v>28</v>
      </c>
      <c r="DW28" s="678"/>
      <c r="DX28" s="678"/>
      <c r="DY28" s="678"/>
      <c r="DZ28" s="678"/>
      <c r="EA28" s="678"/>
      <c r="EC28" s="678" t="s">
        <v>28</v>
      </c>
      <c r="ED28" s="678"/>
      <c r="EE28" s="678"/>
      <c r="EF28" s="678"/>
      <c r="EG28" s="678"/>
      <c r="EH28" s="678"/>
      <c r="EJ28" s="678" t="s">
        <v>28</v>
      </c>
      <c r="EK28" s="678"/>
      <c r="EL28" s="678"/>
      <c r="EM28" s="678"/>
      <c r="EN28" s="678"/>
      <c r="EO28" s="678"/>
      <c r="EQ28" s="678"/>
      <c r="ER28" s="678"/>
      <c r="ES28" s="678"/>
      <c r="ET28" s="678"/>
      <c r="EU28" s="678"/>
      <c r="EV28" s="678"/>
      <c r="EX28" s="678"/>
      <c r="EY28" s="678"/>
      <c r="EZ28" s="678"/>
      <c r="FA28" s="678"/>
      <c r="FB28" s="678"/>
      <c r="FC28" s="678"/>
      <c r="FE28" s="678"/>
      <c r="FF28" s="678"/>
      <c r="FG28" s="678"/>
      <c r="FH28" s="678"/>
      <c r="FI28" s="678"/>
      <c r="FJ28" s="678"/>
      <c r="FL28" s="678"/>
      <c r="FM28" s="678"/>
      <c r="FN28" s="678"/>
      <c r="FO28" s="678"/>
      <c r="FP28" s="678"/>
      <c r="FQ28" s="678"/>
    </row>
    <row r="29" spans="1:173" x14ac:dyDescent="0.3">
      <c r="A29" s="17"/>
      <c r="B29" s="18" t="s">
        <v>27</v>
      </c>
      <c r="C29" s="18" t="s">
        <v>3</v>
      </c>
      <c r="D29" s="18" t="s">
        <v>4</v>
      </c>
      <c r="E29" s="18" t="s">
        <v>5</v>
      </c>
      <c r="G29" s="18" t="s">
        <v>26</v>
      </c>
      <c r="H29" s="18" t="s">
        <v>12</v>
      </c>
      <c r="I29" s="18" t="s">
        <v>13</v>
      </c>
      <c r="J29" s="18" t="s">
        <v>14</v>
      </c>
      <c r="K29" s="18" t="s">
        <v>15</v>
      </c>
      <c r="L29" s="18" t="s">
        <v>16</v>
      </c>
      <c r="N29" s="18" t="s">
        <v>26</v>
      </c>
      <c r="O29" s="18" t="s">
        <v>12</v>
      </c>
      <c r="P29" s="18" t="s">
        <v>13</v>
      </c>
      <c r="Q29" s="18" t="s">
        <v>14</v>
      </c>
      <c r="R29" s="18" t="s">
        <v>15</v>
      </c>
      <c r="S29" s="18" t="s">
        <v>16</v>
      </c>
      <c r="U29" s="171" t="s">
        <v>26</v>
      </c>
      <c r="V29" s="171" t="s">
        <v>12</v>
      </c>
      <c r="W29" s="171" t="s">
        <v>13</v>
      </c>
      <c r="X29" s="171" t="s">
        <v>14</v>
      </c>
      <c r="Y29" s="171" t="s">
        <v>15</v>
      </c>
      <c r="Z29" s="171" t="s">
        <v>16</v>
      </c>
      <c r="AB29" s="18"/>
      <c r="AC29" s="18"/>
      <c r="AD29" s="18"/>
      <c r="AE29" s="18"/>
      <c r="AF29" s="18"/>
      <c r="AG29" s="18"/>
      <c r="AI29" s="18"/>
      <c r="AJ29" s="18"/>
      <c r="AK29" s="18"/>
      <c r="AL29" s="18"/>
      <c r="AM29" s="18"/>
      <c r="AN29" s="18"/>
      <c r="AP29" s="18"/>
      <c r="AQ29" s="18"/>
      <c r="AR29" s="18"/>
      <c r="AS29" s="18"/>
      <c r="AT29" s="18"/>
      <c r="AU29" s="18"/>
      <c r="AW29" s="18"/>
      <c r="AX29" s="18"/>
      <c r="AY29" s="18"/>
      <c r="AZ29" s="18"/>
      <c r="BA29" s="18"/>
      <c r="BB29" s="18"/>
      <c r="BD29" s="63"/>
      <c r="BE29" s="63"/>
      <c r="BF29" s="63"/>
      <c r="BG29" s="63"/>
      <c r="BH29" s="63"/>
      <c r="BI29" s="63"/>
      <c r="BK29" s="18"/>
      <c r="BL29" s="18"/>
      <c r="BM29" s="18"/>
      <c r="BN29" s="18"/>
      <c r="BO29" s="18"/>
      <c r="BP29" s="18"/>
      <c r="BR29" s="231" t="s">
        <v>26</v>
      </c>
      <c r="BS29" s="231" t="s">
        <v>12</v>
      </c>
      <c r="BT29" s="231" t="s">
        <v>13</v>
      </c>
      <c r="BU29" s="231" t="s">
        <v>14</v>
      </c>
      <c r="BV29" s="231" t="s">
        <v>15</v>
      </c>
      <c r="BW29" s="231" t="s">
        <v>16</v>
      </c>
      <c r="BY29" s="262" t="s">
        <v>26</v>
      </c>
      <c r="BZ29" s="262" t="s">
        <v>12</v>
      </c>
      <c r="CA29" s="262" t="s">
        <v>13</v>
      </c>
      <c r="CB29" s="262" t="s">
        <v>14</v>
      </c>
      <c r="CC29" s="262" t="s">
        <v>15</v>
      </c>
      <c r="CD29" s="262" t="s">
        <v>16</v>
      </c>
      <c r="CF29" s="311" t="s">
        <v>26</v>
      </c>
      <c r="CG29" s="311" t="s">
        <v>12</v>
      </c>
      <c r="CH29" s="311" t="s">
        <v>13</v>
      </c>
      <c r="CI29" s="311" t="s">
        <v>14</v>
      </c>
      <c r="CJ29" s="311" t="s">
        <v>15</v>
      </c>
      <c r="CK29" s="311" t="s">
        <v>16</v>
      </c>
      <c r="CM29" s="18" t="s">
        <v>26</v>
      </c>
      <c r="CN29" s="18" t="s">
        <v>12</v>
      </c>
      <c r="CO29" s="18" t="s">
        <v>13</v>
      </c>
      <c r="CP29" s="18" t="s">
        <v>14</v>
      </c>
      <c r="CQ29" s="18" t="s">
        <v>15</v>
      </c>
      <c r="CR29" s="18" t="s">
        <v>16</v>
      </c>
      <c r="CT29" s="18"/>
      <c r="CU29" s="18"/>
      <c r="CV29" s="18"/>
      <c r="CW29" s="18"/>
      <c r="CX29" s="18"/>
      <c r="CY29" s="18"/>
      <c r="DA29" s="359" t="s">
        <v>26</v>
      </c>
      <c r="DB29" s="359" t="s">
        <v>12</v>
      </c>
      <c r="DC29" s="359" t="s">
        <v>13</v>
      </c>
      <c r="DD29" s="359" t="s">
        <v>14</v>
      </c>
      <c r="DE29" s="359" t="s">
        <v>15</v>
      </c>
      <c r="DF29" s="359" t="s">
        <v>16</v>
      </c>
      <c r="DH29" s="18" t="s">
        <v>26</v>
      </c>
      <c r="DI29" s="18" t="s">
        <v>12</v>
      </c>
      <c r="DJ29" s="18" t="s">
        <v>13</v>
      </c>
      <c r="DK29" s="18" t="s">
        <v>14</v>
      </c>
      <c r="DL29" s="18" t="s">
        <v>15</v>
      </c>
      <c r="DM29" s="18" t="s">
        <v>16</v>
      </c>
      <c r="DO29" s="18"/>
      <c r="DP29" s="18"/>
      <c r="DQ29" s="18"/>
      <c r="DR29" s="18"/>
      <c r="DS29" s="18"/>
      <c r="DT29" s="18"/>
      <c r="DV29" s="438" t="s">
        <v>26</v>
      </c>
      <c r="DW29" s="438" t="s">
        <v>12</v>
      </c>
      <c r="DX29" s="438" t="s">
        <v>13</v>
      </c>
      <c r="DY29" s="438" t="s">
        <v>14</v>
      </c>
      <c r="DZ29" s="438" t="s">
        <v>15</v>
      </c>
      <c r="EA29" s="438" t="s">
        <v>16</v>
      </c>
      <c r="EC29" s="470" t="s">
        <v>26</v>
      </c>
      <c r="ED29" s="470" t="s">
        <v>12</v>
      </c>
      <c r="EE29" s="470" t="s">
        <v>13</v>
      </c>
      <c r="EF29" s="470" t="s">
        <v>14</v>
      </c>
      <c r="EG29" s="470" t="s">
        <v>15</v>
      </c>
      <c r="EH29" s="470" t="s">
        <v>16</v>
      </c>
      <c r="EJ29" s="18" t="s">
        <v>26</v>
      </c>
      <c r="EK29" s="18" t="s">
        <v>12</v>
      </c>
      <c r="EL29" s="18" t="s">
        <v>13</v>
      </c>
      <c r="EM29" s="18" t="s">
        <v>14</v>
      </c>
      <c r="EN29" s="18" t="s">
        <v>15</v>
      </c>
      <c r="EO29" s="18" t="s">
        <v>16</v>
      </c>
      <c r="EQ29" s="18"/>
      <c r="ER29" s="18"/>
      <c r="ES29" s="18"/>
      <c r="ET29" s="18"/>
      <c r="EU29" s="18"/>
      <c r="EV29" s="18"/>
      <c r="EX29" s="18"/>
      <c r="EY29" s="18"/>
      <c r="EZ29" s="18"/>
      <c r="FA29" s="18"/>
      <c r="FB29" s="18"/>
      <c r="FC29" s="18"/>
      <c r="FE29" s="18"/>
      <c r="FF29" s="18"/>
      <c r="FG29" s="18"/>
      <c r="FH29" s="18"/>
      <c r="FI29" s="18"/>
      <c r="FJ29" s="18"/>
      <c r="FL29" s="18"/>
      <c r="FM29" s="18"/>
      <c r="FN29" s="18"/>
      <c r="FO29" s="18"/>
      <c r="FP29" s="18"/>
      <c r="FQ29" s="18"/>
    </row>
    <row r="30" spans="1:173" ht="15" customHeight="1" x14ac:dyDescent="0.3">
      <c r="A30" s="683" t="s">
        <v>34</v>
      </c>
      <c r="B30" s="2">
        <v>1</v>
      </c>
      <c r="C30" s="2">
        <v>-2</v>
      </c>
      <c r="D30" s="2">
        <v>1</v>
      </c>
      <c r="E30" s="2"/>
      <c r="G30" s="37">
        <f t="shared" ref="G30:G33" si="12">MEDIAN(N30,U30,AB30,AI30,AP30,AW30,BD30,BK30,BR30,BY30,CF30,CM30,CT30,DA30,DH30,DO30,DV30,EC30,EJ30,EQ30,EX30,FE30,FL30)</f>
        <v>2</v>
      </c>
      <c r="H30" s="37">
        <f t="shared" ref="H30:H33" si="13">MEDIAN(O30,V30,AC30,AJ30,AQ30,AX30,BE30,BL30,BS30,BZ30,CG30,CN30,CU30,DB30,DI30,DP30,DW30,ED30,EK30,ER30,EY30,FF30,FM30)</f>
        <v>4</v>
      </c>
      <c r="I30" s="37">
        <f t="shared" ref="I30:I33" si="14">MEDIAN(P30,W30,AD30,AK30,AR30,AY30,BF30,BM30,BT30,CA30,CH30,CO30,CV30,DC30,DJ30,DQ30,DX30,EE30,EL30,ES30,EZ30,FG30,FN30)</f>
        <v>6</v>
      </c>
      <c r="J30" s="37">
        <f t="shared" ref="J30:J33" si="15">MEDIAN(Q30,X30,AE30,AL30,AS30,AZ30,BG30,BN30,BU30,CB30,CI30,CP30,CW30,DD30,DK30,DR30,DY30,EF30,EM30,ET30,FA30,FH30,FO30)</f>
        <v>8</v>
      </c>
      <c r="K30" s="37">
        <f t="shared" ref="K30:K33" si="16">MEDIAN(R30,Y30,AF30,AM30,AT30,BA30,BH30,BO30,BV30,CC30,CJ30,CQ30,CX30,DE30,DL30,DS30,DZ30,EG30,EN30,EU30,FB30,FI30,FP30)</f>
        <v>12</v>
      </c>
      <c r="L30" s="37">
        <f>MEDIAN(S30,Z30,AG30,AN30,AU30,BB30,BI30,BP30,BW30,CD30,CK30,CR30,CY30,DF30,DM30,DT30,EA30,EH30,EO30,EV30,FC30,FJ30,FQ30)</f>
        <v>24</v>
      </c>
      <c r="N30" s="37">
        <v>4</v>
      </c>
      <c r="O30" s="37">
        <v>6</v>
      </c>
      <c r="P30" s="37">
        <v>8</v>
      </c>
      <c r="Q30" s="37">
        <v>11</v>
      </c>
      <c r="R30" s="37">
        <v>18</v>
      </c>
      <c r="S30" s="37">
        <v>25</v>
      </c>
      <c r="U30" s="172">
        <v>1</v>
      </c>
      <c r="V30" s="172">
        <v>2</v>
      </c>
      <c r="W30" s="172">
        <v>3</v>
      </c>
      <c r="X30" s="172">
        <v>4</v>
      </c>
      <c r="Y30" s="172">
        <v>5</v>
      </c>
      <c r="Z30" s="172">
        <v>6</v>
      </c>
      <c r="AB30" s="37"/>
      <c r="AC30" s="37"/>
      <c r="AD30" s="37"/>
      <c r="AE30" s="37"/>
      <c r="AF30" s="37"/>
      <c r="AG30" s="37"/>
      <c r="AI30" s="37"/>
      <c r="AJ30" s="37"/>
      <c r="AK30" s="37"/>
      <c r="AL30" s="37"/>
      <c r="AM30" s="37"/>
      <c r="AN30" s="37"/>
      <c r="AP30" s="37"/>
      <c r="AQ30" s="37"/>
      <c r="AR30" s="37"/>
      <c r="AS30" s="37"/>
      <c r="AT30" s="37"/>
      <c r="AU30" s="37"/>
      <c r="AW30" s="37"/>
      <c r="AX30" s="37"/>
      <c r="AY30" s="37"/>
      <c r="AZ30" s="37"/>
      <c r="BA30" s="37"/>
      <c r="BB30" s="37"/>
      <c r="BD30" s="56"/>
      <c r="BE30" s="56"/>
      <c r="BF30" s="56"/>
      <c r="BG30" s="56"/>
      <c r="BH30" s="56"/>
      <c r="BI30" s="56"/>
      <c r="BK30" s="37"/>
      <c r="BL30" s="37"/>
      <c r="BM30" s="37"/>
      <c r="BN30" s="37"/>
      <c r="BO30" s="37"/>
      <c r="BP30" s="37"/>
      <c r="BR30" s="232">
        <v>4</v>
      </c>
      <c r="BS30" s="232">
        <v>5</v>
      </c>
      <c r="BT30" s="232">
        <v>6</v>
      </c>
      <c r="BU30" s="232">
        <v>8</v>
      </c>
      <c r="BV30" s="232">
        <v>12</v>
      </c>
      <c r="BW30" s="232">
        <v>15</v>
      </c>
      <c r="BY30" s="263">
        <v>2</v>
      </c>
      <c r="BZ30" s="263">
        <v>4</v>
      </c>
      <c r="CA30" s="263">
        <v>8</v>
      </c>
      <c r="CB30" s="263">
        <v>12</v>
      </c>
      <c r="CC30" s="263">
        <v>15</v>
      </c>
      <c r="CD30" s="263">
        <v>25</v>
      </c>
      <c r="CF30" s="312">
        <v>1.58203125</v>
      </c>
      <c r="CG30" s="312">
        <v>1.9775390625</v>
      </c>
      <c r="CH30" s="312">
        <v>2.63671875</v>
      </c>
      <c r="CI30" s="312">
        <v>4.39453125</v>
      </c>
      <c r="CJ30" s="312">
        <v>6.15234375</v>
      </c>
      <c r="CK30" s="312">
        <v>10.546875</v>
      </c>
      <c r="CM30" s="37">
        <v>3</v>
      </c>
      <c r="CN30" s="37">
        <v>5</v>
      </c>
      <c r="CO30" s="37">
        <v>7</v>
      </c>
      <c r="CP30" s="37">
        <v>15</v>
      </c>
      <c r="CQ30" s="37">
        <v>20</v>
      </c>
      <c r="CR30" s="37">
        <v>25</v>
      </c>
      <c r="CT30" s="37"/>
      <c r="CU30" s="37"/>
      <c r="CV30" s="37"/>
      <c r="CW30" s="37"/>
      <c r="CX30" s="37"/>
      <c r="CY30" s="37"/>
      <c r="DA30" s="360">
        <v>0.8</v>
      </c>
      <c r="DB30" s="360">
        <v>2</v>
      </c>
      <c r="DC30" s="360">
        <v>4</v>
      </c>
      <c r="DD30" s="360">
        <v>8</v>
      </c>
      <c r="DE30" s="360">
        <v>12</v>
      </c>
      <c r="DF30" s="360">
        <v>24</v>
      </c>
      <c r="DH30" s="37">
        <v>8</v>
      </c>
      <c r="DI30" s="37">
        <v>10</v>
      </c>
      <c r="DJ30" s="37">
        <v>15</v>
      </c>
      <c r="DK30" s="37">
        <v>20</v>
      </c>
      <c r="DL30" s="37">
        <v>25</v>
      </c>
      <c r="DM30" s="37">
        <v>30</v>
      </c>
      <c r="DO30" s="37"/>
      <c r="DP30" s="37"/>
      <c r="DQ30" s="37"/>
      <c r="DR30" s="37"/>
      <c r="DS30" s="37"/>
      <c r="DT30" s="37"/>
      <c r="DV30" s="439">
        <v>8</v>
      </c>
      <c r="DW30" s="439">
        <v>12</v>
      </c>
      <c r="DX30" s="439">
        <v>16</v>
      </c>
      <c r="DY30" s="439">
        <v>28</v>
      </c>
      <c r="DZ30" s="439">
        <v>32</v>
      </c>
      <c r="EA30" s="439">
        <v>40</v>
      </c>
      <c r="EC30" s="471">
        <v>2</v>
      </c>
      <c r="ED30" s="471">
        <v>3</v>
      </c>
      <c r="EE30" s="471">
        <v>4</v>
      </c>
      <c r="EF30" s="471">
        <v>5</v>
      </c>
      <c r="EG30" s="471">
        <v>6</v>
      </c>
      <c r="EH30" s="471">
        <v>7</v>
      </c>
      <c r="EJ30" s="37">
        <v>2</v>
      </c>
      <c r="EK30" s="37">
        <v>3</v>
      </c>
      <c r="EL30" s="37">
        <v>5</v>
      </c>
      <c r="EM30" s="37">
        <v>8</v>
      </c>
      <c r="EN30" s="37">
        <v>10</v>
      </c>
      <c r="EO30" s="37">
        <v>15</v>
      </c>
      <c r="EQ30" s="37"/>
      <c r="ER30" s="37"/>
      <c r="ES30" s="37"/>
      <c r="ET30" s="37"/>
      <c r="EU30" s="37"/>
      <c r="EV30" s="37"/>
      <c r="EX30" s="37"/>
      <c r="EY30" s="37"/>
      <c r="EZ30" s="37"/>
      <c r="FA30" s="37"/>
      <c r="FB30" s="37"/>
      <c r="FC30" s="37"/>
      <c r="FE30" s="37"/>
      <c r="FF30" s="37"/>
      <c r="FG30" s="37"/>
      <c r="FH30" s="37"/>
      <c r="FI30" s="37"/>
      <c r="FJ30" s="37"/>
      <c r="FL30" s="37"/>
      <c r="FM30" s="37"/>
      <c r="FN30" s="37"/>
      <c r="FO30" s="37"/>
      <c r="FP30" s="37"/>
      <c r="FQ30" s="37"/>
    </row>
    <row r="31" spans="1:173" x14ac:dyDescent="0.3">
      <c r="A31" s="684"/>
      <c r="B31" s="3">
        <v>1</v>
      </c>
      <c r="C31" s="3">
        <v>-2</v>
      </c>
      <c r="D31" s="3"/>
      <c r="E31" s="3">
        <v>1</v>
      </c>
      <c r="G31" s="38">
        <f t="shared" si="12"/>
        <v>2.63671875</v>
      </c>
      <c r="H31" s="38">
        <f t="shared" si="13"/>
        <v>4</v>
      </c>
      <c r="I31" s="38">
        <f t="shared" si="14"/>
        <v>6</v>
      </c>
      <c r="J31" s="38">
        <f t="shared" si="15"/>
        <v>8</v>
      </c>
      <c r="K31" s="38">
        <f t="shared" si="16"/>
        <v>12</v>
      </c>
      <c r="L31" s="38">
        <f t="shared" ref="L31:L33" si="17">MEDIAN(S31,Z31,AG31,AN31,AU31,BB31,BI31,BP31,BW31,CD31,CK31,CR31,CY31,DF31,DM31,DT31,EA31,EH31,EO31,EV31,FC31,FJ31,FQ31)</f>
        <v>24</v>
      </c>
      <c r="N31" s="38">
        <v>5</v>
      </c>
      <c r="O31" s="38">
        <v>7</v>
      </c>
      <c r="P31" s="38">
        <v>9</v>
      </c>
      <c r="Q31" s="38">
        <v>12</v>
      </c>
      <c r="R31" s="38">
        <v>20</v>
      </c>
      <c r="S31" s="38">
        <v>40</v>
      </c>
      <c r="U31" s="173">
        <v>2</v>
      </c>
      <c r="V31" s="173">
        <v>3</v>
      </c>
      <c r="W31" s="173">
        <v>4</v>
      </c>
      <c r="X31" s="173">
        <v>5</v>
      </c>
      <c r="Y31" s="173">
        <v>7</v>
      </c>
      <c r="Z31" s="173">
        <v>9</v>
      </c>
      <c r="AB31" s="38"/>
      <c r="AC31" s="38"/>
      <c r="AD31" s="38"/>
      <c r="AE31" s="38"/>
      <c r="AF31" s="38"/>
      <c r="AG31" s="38"/>
      <c r="AI31" s="38"/>
      <c r="AJ31" s="38"/>
      <c r="AK31" s="38"/>
      <c r="AL31" s="38"/>
      <c r="AM31" s="38"/>
      <c r="AN31" s="38"/>
      <c r="AP31" s="38"/>
      <c r="AQ31" s="38"/>
      <c r="AR31" s="38"/>
      <c r="AS31" s="38"/>
      <c r="AT31" s="38"/>
      <c r="AU31" s="38"/>
      <c r="AW31" s="38"/>
      <c r="AX31" s="38"/>
      <c r="AY31" s="38"/>
      <c r="AZ31" s="38"/>
      <c r="BA31" s="38"/>
      <c r="BB31" s="38"/>
      <c r="BD31" s="57"/>
      <c r="BE31" s="57"/>
      <c r="BF31" s="57"/>
      <c r="BG31" s="57"/>
      <c r="BH31" s="57"/>
      <c r="BI31" s="57"/>
      <c r="BK31" s="38"/>
      <c r="BL31" s="38"/>
      <c r="BM31" s="38"/>
      <c r="BN31" s="38"/>
      <c r="BO31" s="38"/>
      <c r="BP31" s="38"/>
      <c r="BR31" s="233">
        <v>4</v>
      </c>
      <c r="BS31" s="233">
        <v>5</v>
      </c>
      <c r="BT31" s="233">
        <v>6</v>
      </c>
      <c r="BU31" s="233">
        <v>8</v>
      </c>
      <c r="BV31" s="233">
        <v>12</v>
      </c>
      <c r="BW31" s="233">
        <v>15</v>
      </c>
      <c r="BY31" s="263">
        <v>2</v>
      </c>
      <c r="BZ31" s="263">
        <v>4</v>
      </c>
      <c r="CA31" s="263">
        <v>8</v>
      </c>
      <c r="CB31" s="263">
        <v>12</v>
      </c>
      <c r="CC31" s="263">
        <v>15</v>
      </c>
      <c r="CD31" s="263">
        <v>25</v>
      </c>
      <c r="CF31" s="313">
        <v>2.63671875</v>
      </c>
      <c r="CG31" s="313">
        <v>3.2958984375</v>
      </c>
      <c r="CH31" s="313">
        <v>4.39453125</v>
      </c>
      <c r="CI31" s="313">
        <v>6.591796875</v>
      </c>
      <c r="CJ31" s="313">
        <v>8.7890625</v>
      </c>
      <c r="CK31" s="313">
        <v>15.8203125</v>
      </c>
      <c r="CM31" s="38">
        <v>3</v>
      </c>
      <c r="CN31" s="38">
        <v>6</v>
      </c>
      <c r="CO31" s="38">
        <v>10</v>
      </c>
      <c r="CP31" s="38">
        <v>20</v>
      </c>
      <c r="CQ31" s="38">
        <v>25</v>
      </c>
      <c r="CR31" s="38">
        <v>30</v>
      </c>
      <c r="CT31" s="38"/>
      <c r="CU31" s="38"/>
      <c r="CV31" s="38"/>
      <c r="CW31" s="38"/>
      <c r="CX31" s="38"/>
      <c r="CY31" s="38"/>
      <c r="DA31" s="361">
        <v>0.8</v>
      </c>
      <c r="DB31" s="361">
        <v>2</v>
      </c>
      <c r="DC31" s="361">
        <v>4</v>
      </c>
      <c r="DD31" s="361">
        <v>8</v>
      </c>
      <c r="DE31" s="361">
        <v>12</v>
      </c>
      <c r="DF31" s="361">
        <v>24</v>
      </c>
      <c r="DH31" s="38">
        <v>8</v>
      </c>
      <c r="DI31" s="38">
        <v>10</v>
      </c>
      <c r="DJ31" s="38">
        <v>15</v>
      </c>
      <c r="DK31" s="38">
        <v>20</v>
      </c>
      <c r="DL31" s="38">
        <v>25</v>
      </c>
      <c r="DM31" s="38">
        <v>30</v>
      </c>
      <c r="DO31" s="38"/>
      <c r="DP31" s="38"/>
      <c r="DQ31" s="38"/>
      <c r="DR31" s="38"/>
      <c r="DS31" s="38"/>
      <c r="DT31" s="38"/>
      <c r="DV31" s="440">
        <v>8</v>
      </c>
      <c r="DW31" s="440">
        <v>12</v>
      </c>
      <c r="DX31" s="440">
        <v>16</v>
      </c>
      <c r="DY31" s="440">
        <v>28</v>
      </c>
      <c r="DZ31" s="440">
        <v>32</v>
      </c>
      <c r="EA31" s="440">
        <v>40</v>
      </c>
      <c r="EC31" s="472">
        <v>2</v>
      </c>
      <c r="ED31" s="472">
        <v>3</v>
      </c>
      <c r="EE31" s="472">
        <v>4</v>
      </c>
      <c r="EF31" s="472">
        <v>5</v>
      </c>
      <c r="EG31" s="472">
        <v>6</v>
      </c>
      <c r="EH31" s="472">
        <v>7</v>
      </c>
      <c r="EJ31" s="38">
        <v>2</v>
      </c>
      <c r="EK31" s="38">
        <v>3</v>
      </c>
      <c r="EL31" s="38">
        <v>5</v>
      </c>
      <c r="EM31" s="38">
        <v>8</v>
      </c>
      <c r="EN31" s="38">
        <v>10</v>
      </c>
      <c r="EO31" s="38">
        <v>15</v>
      </c>
      <c r="EQ31" s="38"/>
      <c r="ER31" s="38"/>
      <c r="ES31" s="38"/>
      <c r="ET31" s="38"/>
      <c r="EU31" s="38"/>
      <c r="EV31" s="38"/>
      <c r="EX31" s="38"/>
      <c r="EY31" s="38"/>
      <c r="EZ31" s="38"/>
      <c r="FA31" s="38"/>
      <c r="FB31" s="38"/>
      <c r="FC31" s="38"/>
      <c r="FE31" s="38"/>
      <c r="FF31" s="38"/>
      <c r="FG31" s="38"/>
      <c r="FH31" s="38"/>
      <c r="FI31" s="38"/>
      <c r="FJ31" s="38"/>
      <c r="FL31" s="38"/>
      <c r="FM31" s="38"/>
      <c r="FN31" s="38"/>
      <c r="FO31" s="38"/>
      <c r="FP31" s="38"/>
      <c r="FQ31" s="38"/>
    </row>
    <row r="32" spans="1:173" x14ac:dyDescent="0.3">
      <c r="A32" s="684"/>
      <c r="B32" s="2">
        <v>1</v>
      </c>
      <c r="C32" s="2"/>
      <c r="D32" s="2">
        <v>-2</v>
      </c>
      <c r="E32" s="2">
        <v>1</v>
      </c>
      <c r="G32" s="37">
        <f t="shared" si="12"/>
        <v>3</v>
      </c>
      <c r="H32" s="37">
        <f t="shared" si="13"/>
        <v>4</v>
      </c>
      <c r="I32" s="37">
        <f t="shared" si="14"/>
        <v>6</v>
      </c>
      <c r="J32" s="37">
        <f t="shared" si="15"/>
        <v>8</v>
      </c>
      <c r="K32" s="37">
        <f t="shared" si="16"/>
        <v>12</v>
      </c>
      <c r="L32" s="37">
        <f t="shared" si="17"/>
        <v>24</v>
      </c>
      <c r="N32" s="37">
        <v>5</v>
      </c>
      <c r="O32" s="37">
        <v>7</v>
      </c>
      <c r="P32" s="37">
        <v>10</v>
      </c>
      <c r="Q32" s="37">
        <v>12</v>
      </c>
      <c r="R32" s="37">
        <v>20</v>
      </c>
      <c r="S32" s="37">
        <v>40</v>
      </c>
      <c r="U32" s="172">
        <v>3</v>
      </c>
      <c r="V32" s="172">
        <v>4</v>
      </c>
      <c r="W32" s="172">
        <v>5</v>
      </c>
      <c r="X32" s="172">
        <v>6</v>
      </c>
      <c r="Y32" s="172">
        <v>8</v>
      </c>
      <c r="Z32" s="172">
        <v>10</v>
      </c>
      <c r="AB32" s="37"/>
      <c r="AC32" s="37"/>
      <c r="AD32" s="37"/>
      <c r="AE32" s="37"/>
      <c r="AF32" s="37"/>
      <c r="AG32" s="37"/>
      <c r="AI32" s="37"/>
      <c r="AJ32" s="37"/>
      <c r="AK32" s="37"/>
      <c r="AL32" s="37"/>
      <c r="AM32" s="37"/>
      <c r="AN32" s="37"/>
      <c r="AP32" s="37"/>
      <c r="AQ32" s="37"/>
      <c r="AR32" s="37"/>
      <c r="AS32" s="37"/>
      <c r="AT32" s="37"/>
      <c r="AU32" s="37"/>
      <c r="AW32" s="37"/>
      <c r="AX32" s="37"/>
      <c r="AY32" s="37"/>
      <c r="AZ32" s="37"/>
      <c r="BA32" s="37"/>
      <c r="BB32" s="37"/>
      <c r="BD32" s="56"/>
      <c r="BE32" s="56"/>
      <c r="BF32" s="56"/>
      <c r="BG32" s="56"/>
      <c r="BH32" s="56"/>
      <c r="BI32" s="56"/>
      <c r="BK32" s="37"/>
      <c r="BL32" s="37"/>
      <c r="BM32" s="37"/>
      <c r="BN32" s="37"/>
      <c r="BO32" s="37"/>
      <c r="BP32" s="37"/>
      <c r="BR32" s="232">
        <v>4</v>
      </c>
      <c r="BS32" s="232">
        <v>5</v>
      </c>
      <c r="BT32" s="232">
        <v>6</v>
      </c>
      <c r="BU32" s="232">
        <v>8</v>
      </c>
      <c r="BV32" s="232">
        <v>12</v>
      </c>
      <c r="BW32" s="232">
        <v>15</v>
      </c>
      <c r="BY32" s="263">
        <v>2</v>
      </c>
      <c r="BZ32" s="263">
        <v>4</v>
      </c>
      <c r="CA32" s="263">
        <v>8</v>
      </c>
      <c r="CB32" s="263">
        <v>12</v>
      </c>
      <c r="CC32" s="263">
        <v>15</v>
      </c>
      <c r="CD32" s="263">
        <v>25</v>
      </c>
      <c r="CF32" s="312">
        <v>2.109375</v>
      </c>
      <c r="CG32" s="312">
        <v>2.63671875</v>
      </c>
      <c r="CH32" s="312">
        <v>3.515625</v>
      </c>
      <c r="CI32" s="312">
        <v>5.2734375</v>
      </c>
      <c r="CJ32" s="312">
        <v>7.03125</v>
      </c>
      <c r="CK32" s="312">
        <v>12.3046875</v>
      </c>
      <c r="CM32" s="37">
        <v>4</v>
      </c>
      <c r="CN32" s="37">
        <v>6</v>
      </c>
      <c r="CO32" s="37">
        <v>8</v>
      </c>
      <c r="CP32" s="37">
        <v>13</v>
      </c>
      <c r="CQ32" s="37">
        <v>23</v>
      </c>
      <c r="CR32" s="37">
        <v>29</v>
      </c>
      <c r="CT32" s="37"/>
      <c r="CU32" s="37"/>
      <c r="CV32" s="37"/>
      <c r="CW32" s="37"/>
      <c r="CX32" s="37"/>
      <c r="CY32" s="37"/>
      <c r="DA32" s="360">
        <v>0.8</v>
      </c>
      <c r="DB32" s="360">
        <v>2</v>
      </c>
      <c r="DC32" s="360">
        <v>4</v>
      </c>
      <c r="DD32" s="360">
        <v>8</v>
      </c>
      <c r="DE32" s="360">
        <v>12</v>
      </c>
      <c r="DF32" s="360">
        <v>24</v>
      </c>
      <c r="DH32" s="37">
        <v>8</v>
      </c>
      <c r="DI32" s="37">
        <v>10</v>
      </c>
      <c r="DJ32" s="37">
        <v>15</v>
      </c>
      <c r="DK32" s="37">
        <v>20</v>
      </c>
      <c r="DL32" s="37">
        <v>25</v>
      </c>
      <c r="DM32" s="37">
        <v>30</v>
      </c>
      <c r="DO32" s="37"/>
      <c r="DP32" s="37"/>
      <c r="DQ32" s="37"/>
      <c r="DR32" s="37"/>
      <c r="DS32" s="37"/>
      <c r="DT32" s="37"/>
      <c r="DV32" s="439">
        <v>8</v>
      </c>
      <c r="DW32" s="439">
        <v>12</v>
      </c>
      <c r="DX32" s="439">
        <v>16</v>
      </c>
      <c r="DY32" s="439">
        <v>28</v>
      </c>
      <c r="DZ32" s="439">
        <v>32</v>
      </c>
      <c r="EA32" s="439">
        <v>40</v>
      </c>
      <c r="EC32" s="471">
        <v>2</v>
      </c>
      <c r="ED32" s="471">
        <v>3</v>
      </c>
      <c r="EE32" s="471">
        <v>4</v>
      </c>
      <c r="EF32" s="471">
        <v>5</v>
      </c>
      <c r="EG32" s="471">
        <v>6</v>
      </c>
      <c r="EH32" s="471">
        <v>7</v>
      </c>
      <c r="EJ32" s="37">
        <v>2</v>
      </c>
      <c r="EK32" s="37">
        <v>3</v>
      </c>
      <c r="EL32" s="37">
        <v>5</v>
      </c>
      <c r="EM32" s="37">
        <v>8</v>
      </c>
      <c r="EN32" s="37">
        <v>10</v>
      </c>
      <c r="EO32" s="37">
        <v>15</v>
      </c>
      <c r="EQ32" s="37"/>
      <c r="ER32" s="37"/>
      <c r="ES32" s="37"/>
      <c r="ET32" s="37"/>
      <c r="EU32" s="37"/>
      <c r="EV32" s="37"/>
      <c r="EX32" s="37"/>
      <c r="EY32" s="37"/>
      <c r="EZ32" s="37"/>
      <c r="FA32" s="37"/>
      <c r="FB32" s="37"/>
      <c r="FC32" s="37"/>
      <c r="FE32" s="37"/>
      <c r="FF32" s="37"/>
      <c r="FG32" s="37"/>
      <c r="FH32" s="37"/>
      <c r="FI32" s="37"/>
      <c r="FJ32" s="37"/>
      <c r="FL32" s="37"/>
      <c r="FM32" s="37"/>
      <c r="FN32" s="37"/>
      <c r="FO32" s="37"/>
      <c r="FP32" s="37"/>
      <c r="FQ32" s="37"/>
    </row>
    <row r="33" spans="1:173" x14ac:dyDescent="0.3">
      <c r="A33" s="685"/>
      <c r="B33" s="3"/>
      <c r="C33" s="3">
        <v>1</v>
      </c>
      <c r="D33" s="3">
        <v>-2</v>
      </c>
      <c r="E33" s="3">
        <v>1</v>
      </c>
      <c r="G33" s="38">
        <f t="shared" si="12"/>
        <v>2.109375</v>
      </c>
      <c r="H33" s="38">
        <f t="shared" si="13"/>
        <v>4</v>
      </c>
      <c r="I33" s="38">
        <f t="shared" si="14"/>
        <v>6</v>
      </c>
      <c r="J33" s="38">
        <f t="shared" si="15"/>
        <v>8</v>
      </c>
      <c r="K33" s="38">
        <f t="shared" si="16"/>
        <v>12</v>
      </c>
      <c r="L33" s="38">
        <f t="shared" si="17"/>
        <v>24</v>
      </c>
      <c r="N33" s="38">
        <v>5</v>
      </c>
      <c r="O33" s="38">
        <v>8</v>
      </c>
      <c r="P33" s="38">
        <v>10</v>
      </c>
      <c r="Q33" s="38">
        <v>13</v>
      </c>
      <c r="R33" s="38">
        <v>25</v>
      </c>
      <c r="S33" s="38">
        <v>40</v>
      </c>
      <c r="U33" s="173">
        <v>2</v>
      </c>
      <c r="V33" s="173">
        <v>3</v>
      </c>
      <c r="W33" s="173">
        <v>4</v>
      </c>
      <c r="X33" s="173">
        <v>5</v>
      </c>
      <c r="Y33" s="173">
        <v>7</v>
      </c>
      <c r="Z33" s="173">
        <v>9</v>
      </c>
      <c r="AB33" s="38"/>
      <c r="AC33" s="38"/>
      <c r="AD33" s="38"/>
      <c r="AE33" s="38"/>
      <c r="AF33" s="38"/>
      <c r="AG33" s="38"/>
      <c r="AI33" s="38"/>
      <c r="AJ33" s="38"/>
      <c r="AK33" s="38"/>
      <c r="AL33" s="38"/>
      <c r="AM33" s="38"/>
      <c r="AN33" s="38"/>
      <c r="AP33" s="38"/>
      <c r="AQ33" s="38"/>
      <c r="AR33" s="38"/>
      <c r="AS33" s="38"/>
      <c r="AT33" s="38"/>
      <c r="AU33" s="38"/>
      <c r="AW33" s="38"/>
      <c r="AX33" s="38"/>
      <c r="AY33" s="38"/>
      <c r="AZ33" s="38"/>
      <c r="BA33" s="38"/>
      <c r="BB33" s="38"/>
      <c r="BD33" s="57"/>
      <c r="BE33" s="57"/>
      <c r="BF33" s="57"/>
      <c r="BG33" s="57"/>
      <c r="BH33" s="57"/>
      <c r="BI33" s="57"/>
      <c r="BK33" s="38"/>
      <c r="BL33" s="38"/>
      <c r="BM33" s="38"/>
      <c r="BN33" s="38"/>
      <c r="BO33" s="38"/>
      <c r="BP33" s="38"/>
      <c r="BR33" s="233">
        <v>4</v>
      </c>
      <c r="BS33" s="233">
        <v>5</v>
      </c>
      <c r="BT33" s="233">
        <v>6</v>
      </c>
      <c r="BU33" s="233">
        <v>8</v>
      </c>
      <c r="BV33" s="233">
        <v>12</v>
      </c>
      <c r="BW33" s="233">
        <v>15</v>
      </c>
      <c r="BY33" s="263">
        <v>2</v>
      </c>
      <c r="BZ33" s="263">
        <v>4</v>
      </c>
      <c r="CA33" s="263">
        <v>8</v>
      </c>
      <c r="CB33" s="263">
        <v>12</v>
      </c>
      <c r="CC33" s="263">
        <v>15</v>
      </c>
      <c r="CD33" s="263">
        <v>25</v>
      </c>
      <c r="CF33" s="313">
        <v>2.109375</v>
      </c>
      <c r="CG33" s="313">
        <v>2.63671875</v>
      </c>
      <c r="CH33" s="313">
        <v>3.515625</v>
      </c>
      <c r="CI33" s="313">
        <v>5.2734375</v>
      </c>
      <c r="CJ33" s="313">
        <v>7.03125</v>
      </c>
      <c r="CK33" s="313">
        <v>12.3046875</v>
      </c>
      <c r="CM33" s="38">
        <v>3</v>
      </c>
      <c r="CN33" s="38">
        <v>5</v>
      </c>
      <c r="CO33" s="38">
        <v>6</v>
      </c>
      <c r="CP33" s="38">
        <v>10</v>
      </c>
      <c r="CQ33" s="38">
        <v>20</v>
      </c>
      <c r="CR33" s="38">
        <v>25</v>
      </c>
      <c r="CT33" s="38"/>
      <c r="CU33" s="38"/>
      <c r="CV33" s="38"/>
      <c r="CW33" s="38"/>
      <c r="CX33" s="38"/>
      <c r="CY33" s="38"/>
      <c r="DA33" s="361">
        <v>0.8</v>
      </c>
      <c r="DB33" s="361">
        <v>2</v>
      </c>
      <c r="DC33" s="361">
        <v>4</v>
      </c>
      <c r="DD33" s="361">
        <v>8</v>
      </c>
      <c r="DE33" s="361">
        <v>12</v>
      </c>
      <c r="DF33" s="361">
        <v>24</v>
      </c>
      <c r="DH33" s="38">
        <v>8</v>
      </c>
      <c r="DI33" s="38">
        <v>10</v>
      </c>
      <c r="DJ33" s="38">
        <v>15</v>
      </c>
      <c r="DK33" s="38">
        <v>20</v>
      </c>
      <c r="DL33" s="38">
        <v>25</v>
      </c>
      <c r="DM33" s="38">
        <v>30</v>
      </c>
      <c r="DO33" s="38"/>
      <c r="DP33" s="38"/>
      <c r="DQ33" s="38"/>
      <c r="DR33" s="38"/>
      <c r="DS33" s="38"/>
      <c r="DT33" s="38"/>
      <c r="DV33" s="440">
        <v>8</v>
      </c>
      <c r="DW33" s="440">
        <v>12</v>
      </c>
      <c r="DX33" s="440">
        <v>16</v>
      </c>
      <c r="DY33" s="440">
        <v>28</v>
      </c>
      <c r="DZ33" s="440">
        <v>32</v>
      </c>
      <c r="EA33" s="440">
        <v>40</v>
      </c>
      <c r="EC33" s="472">
        <v>2</v>
      </c>
      <c r="ED33" s="472">
        <v>3</v>
      </c>
      <c r="EE33" s="472">
        <v>4</v>
      </c>
      <c r="EF33" s="472">
        <v>5</v>
      </c>
      <c r="EG33" s="472">
        <v>6</v>
      </c>
      <c r="EH33" s="472">
        <v>7</v>
      </c>
      <c r="EJ33" s="38">
        <v>2</v>
      </c>
      <c r="EK33" s="38">
        <v>3</v>
      </c>
      <c r="EL33" s="38">
        <v>5</v>
      </c>
      <c r="EM33" s="38">
        <v>8</v>
      </c>
      <c r="EN33" s="38">
        <v>10</v>
      </c>
      <c r="EO33" s="38">
        <v>15</v>
      </c>
      <c r="EQ33" s="38"/>
      <c r="ER33" s="38"/>
      <c r="ES33" s="38"/>
      <c r="ET33" s="38"/>
      <c r="EU33" s="38"/>
      <c r="EV33" s="38"/>
      <c r="EX33" s="38"/>
      <c r="EY33" s="38"/>
      <c r="EZ33" s="38"/>
      <c r="FA33" s="38"/>
      <c r="FB33" s="38"/>
      <c r="FC33" s="38"/>
      <c r="FE33" s="38"/>
      <c r="FF33" s="38"/>
      <c r="FG33" s="38"/>
      <c r="FH33" s="38"/>
      <c r="FI33" s="38"/>
      <c r="FJ33" s="38"/>
      <c r="FL33" s="38"/>
      <c r="FM33" s="38"/>
      <c r="FN33" s="38"/>
      <c r="FO33" s="38"/>
      <c r="FP33" s="38"/>
      <c r="FQ33" s="38"/>
    </row>
    <row r="36" spans="1:173" s="36" customFormat="1" ht="17.399999999999999" x14ac:dyDescent="0.35">
      <c r="A36" s="41" t="s">
        <v>45</v>
      </c>
      <c r="B36" s="41"/>
      <c r="C36" s="41"/>
      <c r="D36" s="41"/>
      <c r="E36" s="41"/>
      <c r="F36" s="41"/>
      <c r="G36" s="41"/>
      <c r="H36" s="41"/>
      <c r="I36" s="41"/>
      <c r="J36" s="41"/>
      <c r="K36" s="41"/>
      <c r="L36" s="41"/>
      <c r="M36" s="41"/>
      <c r="N36" s="41"/>
      <c r="O36" s="41"/>
    </row>
    <row r="37" spans="1:173" s="36" customFormat="1" ht="9" customHeight="1" thickBot="1" x14ac:dyDescent="0.4">
      <c r="N37" s="41"/>
      <c r="O37" s="41"/>
    </row>
    <row r="38" spans="1:173" s="41" customFormat="1" ht="18.75" customHeight="1" thickBot="1" x14ac:dyDescent="0.4">
      <c r="A38" s="42" t="s">
        <v>44</v>
      </c>
      <c r="B38" s="36"/>
      <c r="C38" s="36"/>
      <c r="D38" s="36"/>
      <c r="E38" s="36"/>
      <c r="F38" s="36"/>
      <c r="G38" s="36"/>
      <c r="H38" s="36"/>
      <c r="I38" s="36"/>
      <c r="J38" s="62"/>
      <c r="K38" s="606">
        <f>MEDIAN(N38:FM38)</f>
        <v>450000</v>
      </c>
      <c r="L38" s="607"/>
      <c r="M38" s="36"/>
      <c r="N38" s="604">
        <v>450000</v>
      </c>
      <c r="O38" s="605"/>
      <c r="U38" s="604">
        <v>1000000</v>
      </c>
      <c r="V38" s="605"/>
      <c r="AB38" s="667"/>
      <c r="AC38" s="626"/>
      <c r="AI38" s="667"/>
      <c r="AJ38" s="626"/>
      <c r="AP38" s="667"/>
      <c r="AQ38" s="626"/>
      <c r="AW38" s="667"/>
      <c r="AX38" s="626"/>
      <c r="BD38" s="667"/>
      <c r="BE38" s="626"/>
      <c r="BK38" s="667"/>
      <c r="BL38" s="626"/>
      <c r="BR38" s="604">
        <v>1000000</v>
      </c>
      <c r="BS38" s="605"/>
      <c r="BY38" s="604">
        <v>750000</v>
      </c>
      <c r="BZ38" s="605"/>
      <c r="CF38" s="604">
        <v>100000</v>
      </c>
      <c r="CG38" s="605"/>
      <c r="CM38" s="604">
        <v>300000</v>
      </c>
      <c r="CN38" s="605"/>
      <c r="CT38" s="667"/>
      <c r="CU38" s="626"/>
      <c r="DA38" s="679">
        <v>400000</v>
      </c>
      <c r="DB38" s="680"/>
      <c r="DH38" s="604">
        <v>50000</v>
      </c>
      <c r="DI38" s="605"/>
      <c r="DO38" s="667"/>
      <c r="DP38" s="626"/>
      <c r="DV38" s="604">
        <v>2000000</v>
      </c>
      <c r="DW38" s="605"/>
      <c r="EC38" s="679">
        <v>300000</v>
      </c>
      <c r="ED38" s="680"/>
      <c r="EJ38" s="633">
        <v>500000</v>
      </c>
      <c r="EK38" s="634"/>
      <c r="EQ38" s="667"/>
      <c r="ER38" s="626"/>
      <c r="EX38" s="667"/>
      <c r="EY38" s="626"/>
      <c r="FE38" s="667"/>
      <c r="FF38" s="626"/>
      <c r="FL38" s="667"/>
      <c r="FM38" s="626"/>
    </row>
    <row r="39" spans="1:173" s="36" customFormat="1" ht="9" customHeight="1" thickBot="1" x14ac:dyDescent="0.4">
      <c r="J39" s="62"/>
      <c r="K39" s="61"/>
      <c r="L39" s="62"/>
      <c r="N39" s="61"/>
      <c r="O39" s="62"/>
      <c r="U39" s="41"/>
      <c r="AB39" s="41"/>
      <c r="AI39" s="41"/>
      <c r="AP39" s="41"/>
      <c r="AW39" s="41"/>
      <c r="BD39" s="41"/>
      <c r="BK39" s="41"/>
      <c r="BR39" s="61"/>
      <c r="BS39" s="62"/>
      <c r="BY39" s="61"/>
      <c r="BZ39" s="62"/>
      <c r="CF39" s="61"/>
      <c r="CG39" s="213"/>
      <c r="CM39" s="61"/>
      <c r="CN39" s="62"/>
      <c r="CT39" s="41"/>
      <c r="DA39" s="364"/>
      <c r="DB39" s="362"/>
      <c r="DH39" s="61"/>
      <c r="DI39" s="62"/>
      <c r="DO39" s="41"/>
      <c r="DV39" s="61"/>
      <c r="DW39" s="213"/>
      <c r="EC39" s="475"/>
      <c r="ED39" s="474"/>
      <c r="EJ39" s="131"/>
      <c r="EK39" s="133"/>
      <c r="EQ39" s="41"/>
      <c r="EX39" s="41"/>
      <c r="FE39" s="41"/>
      <c r="FL39" s="41"/>
    </row>
    <row r="40" spans="1:173" s="36" customFormat="1" ht="18.75" customHeight="1" thickBot="1" x14ac:dyDescent="0.4">
      <c r="A40" s="42" t="s">
        <v>43</v>
      </c>
      <c r="J40" s="73"/>
      <c r="K40" s="606">
        <f>MEDIAN(N40:FM40)</f>
        <v>136000</v>
      </c>
      <c r="L40" s="607"/>
      <c r="M40" s="43"/>
      <c r="N40" s="604">
        <v>150000</v>
      </c>
      <c r="O40" s="605"/>
      <c r="U40" s="604">
        <v>250000</v>
      </c>
      <c r="V40" s="605"/>
      <c r="AB40" s="667"/>
      <c r="AC40" s="626"/>
      <c r="AI40" s="667"/>
      <c r="AJ40" s="626"/>
      <c r="AP40" s="667"/>
      <c r="AQ40" s="626"/>
      <c r="AW40" s="667"/>
      <c r="AX40" s="626"/>
      <c r="BD40" s="667"/>
      <c r="BE40" s="626"/>
      <c r="BK40" s="667"/>
      <c r="BL40" s="626"/>
      <c r="BR40" s="604">
        <v>136000</v>
      </c>
      <c r="BS40" s="605"/>
      <c r="BY40" s="604">
        <v>150000</v>
      </c>
      <c r="BZ40" s="605"/>
      <c r="CF40" s="604">
        <v>200</v>
      </c>
      <c r="CG40" s="605"/>
      <c r="CM40" s="604">
        <v>100000</v>
      </c>
      <c r="CN40" s="605"/>
      <c r="CT40" s="667"/>
      <c r="CU40" s="626"/>
      <c r="DA40" s="679">
        <v>135000</v>
      </c>
      <c r="DB40" s="680"/>
      <c r="DH40" s="604">
        <v>15000</v>
      </c>
      <c r="DI40" s="605"/>
      <c r="DO40" s="667"/>
      <c r="DP40" s="626"/>
      <c r="DV40" s="604">
        <v>150000</v>
      </c>
      <c r="DW40" s="605"/>
      <c r="EC40" s="679">
        <v>150000</v>
      </c>
      <c r="ED40" s="680"/>
      <c r="EJ40" s="681">
        <v>125000</v>
      </c>
      <c r="EK40" s="682"/>
      <c r="EQ40" s="667"/>
      <c r="ER40" s="626"/>
      <c r="EX40" s="667"/>
      <c r="EY40" s="626"/>
      <c r="FE40" s="667"/>
      <c r="FF40" s="626"/>
      <c r="FL40" s="667"/>
      <c r="FM40" s="626"/>
    </row>
    <row r="41" spans="1:173" ht="9.75" customHeight="1" thickBot="1" x14ac:dyDescent="0.4">
      <c r="J41" s="62"/>
      <c r="K41" s="61"/>
      <c r="L41" s="62"/>
      <c r="N41" s="62"/>
      <c r="O41" s="62"/>
      <c r="U41" s="36"/>
      <c r="V41" s="36"/>
      <c r="AB41" s="36"/>
      <c r="AC41" s="36"/>
      <c r="AI41" s="36"/>
      <c r="AJ41" s="36"/>
      <c r="AP41" s="36"/>
      <c r="AQ41" s="36"/>
      <c r="AW41" s="36"/>
      <c r="AX41" s="36"/>
      <c r="BD41" s="36"/>
      <c r="BE41" s="36"/>
      <c r="BK41" s="36"/>
      <c r="BL41" s="36"/>
      <c r="BR41" s="62"/>
      <c r="BS41" s="62"/>
      <c r="BY41" s="62"/>
      <c r="BZ41" s="62"/>
      <c r="CF41" s="213"/>
      <c r="CG41" s="213"/>
      <c r="CM41" s="62"/>
      <c r="CN41" s="62"/>
      <c r="CT41" s="36"/>
      <c r="CU41" s="36"/>
      <c r="DA41" s="362"/>
      <c r="DB41" s="362"/>
      <c r="DH41" s="62"/>
      <c r="DI41" s="62"/>
      <c r="DO41" s="36"/>
      <c r="DP41" s="36"/>
      <c r="DV41" s="213"/>
      <c r="DW41" s="213"/>
      <c r="EC41" s="473"/>
      <c r="ED41" s="473"/>
      <c r="EJ41" s="133"/>
      <c r="EK41" s="133"/>
      <c r="EQ41" s="36"/>
      <c r="ER41" s="36"/>
      <c r="EX41" s="36"/>
      <c r="EY41" s="36"/>
      <c r="FE41" s="36"/>
      <c r="FF41" s="36"/>
      <c r="FL41" s="36"/>
      <c r="FM41" s="36"/>
    </row>
    <row r="42" spans="1:173" ht="18" thickBot="1" x14ac:dyDescent="0.4">
      <c r="A42" s="42" t="s">
        <v>59</v>
      </c>
      <c r="B42" s="36"/>
      <c r="C42" s="36"/>
      <c r="D42" s="36"/>
      <c r="E42" s="36"/>
      <c r="F42" s="36"/>
      <c r="G42" s="36"/>
      <c r="H42" s="36"/>
      <c r="I42" s="36"/>
      <c r="J42" s="73"/>
      <c r="K42" s="606">
        <f>MEDIAN(N42:FM42)</f>
        <v>700000</v>
      </c>
      <c r="L42" s="607"/>
      <c r="M42" s="43"/>
      <c r="N42" s="604">
        <v>1000000</v>
      </c>
      <c r="O42" s="605"/>
      <c r="U42" s="604">
        <v>2000000</v>
      </c>
      <c r="V42" s="605"/>
      <c r="AB42" s="667"/>
      <c r="AC42" s="626"/>
      <c r="AI42" s="667"/>
      <c r="AJ42" s="626"/>
      <c r="AP42" s="667"/>
      <c r="AQ42" s="626"/>
      <c r="AW42" s="667"/>
      <c r="AX42" s="626"/>
      <c r="BD42" s="667"/>
      <c r="BE42" s="626"/>
      <c r="BK42" s="667"/>
      <c r="BL42" s="626"/>
      <c r="BR42" s="604">
        <v>2700000</v>
      </c>
      <c r="BS42" s="605"/>
      <c r="BY42" s="604">
        <v>1500000</v>
      </c>
      <c r="BZ42" s="605"/>
      <c r="CF42" s="604">
        <v>3000</v>
      </c>
      <c r="CG42" s="605"/>
      <c r="CM42" s="604">
        <v>350000</v>
      </c>
      <c r="CN42" s="605"/>
      <c r="CT42" s="667"/>
      <c r="CU42" s="626"/>
      <c r="DA42" s="679">
        <v>700000</v>
      </c>
      <c r="DB42" s="680"/>
      <c r="DH42" s="604">
        <v>50000</v>
      </c>
      <c r="DI42" s="605"/>
      <c r="DO42" s="667"/>
      <c r="DP42" s="626"/>
      <c r="DV42" s="604">
        <v>2000000</v>
      </c>
      <c r="DW42" s="605"/>
      <c r="EC42" s="679">
        <v>500000</v>
      </c>
      <c r="ED42" s="680"/>
      <c r="EJ42" s="681">
        <v>500000</v>
      </c>
      <c r="EK42" s="682"/>
      <c r="EQ42" s="667"/>
      <c r="ER42" s="626"/>
      <c r="EX42" s="667"/>
      <c r="EY42" s="626"/>
      <c r="FE42" s="667"/>
      <c r="FF42" s="626"/>
      <c r="FL42" s="667"/>
      <c r="FM42" s="626"/>
    </row>
    <row r="43" spans="1:173" ht="15" thickBot="1" x14ac:dyDescent="0.35">
      <c r="J43" s="62"/>
      <c r="K43" s="62"/>
      <c r="L43" s="62"/>
    </row>
    <row r="44" spans="1:173" ht="18" thickBot="1" x14ac:dyDescent="0.4">
      <c r="J44" s="41" t="s">
        <v>102</v>
      </c>
      <c r="K44" s="606">
        <f>SUM(N42:FM42)</f>
        <v>11303000</v>
      </c>
      <c r="L44" s="607"/>
    </row>
  </sheetData>
  <mergeCells count="151">
    <mergeCell ref="FL38:FM38"/>
    <mergeCell ref="FL40:FM40"/>
    <mergeCell ref="FL42:FM42"/>
    <mergeCell ref="DV8:EA8"/>
    <mergeCell ref="DV19:EA19"/>
    <mergeCell ref="FL8:FQ8"/>
    <mergeCell ref="FL19:FQ19"/>
    <mergeCell ref="FL28:FQ28"/>
    <mergeCell ref="EQ8:EV8"/>
    <mergeCell ref="EQ19:EV19"/>
    <mergeCell ref="EQ28:EV28"/>
    <mergeCell ref="EX8:FC8"/>
    <mergeCell ref="EX19:FC19"/>
    <mergeCell ref="EX28:FC28"/>
    <mergeCell ref="FE8:FJ8"/>
    <mergeCell ref="FE19:FJ19"/>
    <mergeCell ref="FE28:FJ28"/>
    <mergeCell ref="BR28:BW28"/>
    <mergeCell ref="BR8:BW8"/>
    <mergeCell ref="BR19:BW19"/>
    <mergeCell ref="BY8:CD8"/>
    <mergeCell ref="BY19:CD19"/>
    <mergeCell ref="BY28:CD28"/>
    <mergeCell ref="EC8:EH8"/>
    <mergeCell ref="EC19:EH19"/>
    <mergeCell ref="EC28:EH28"/>
    <mergeCell ref="DA8:DF8"/>
    <mergeCell ref="CF8:CK8"/>
    <mergeCell ref="CF19:CK19"/>
    <mergeCell ref="CF28:CK28"/>
    <mergeCell ref="CM8:CR8"/>
    <mergeCell ref="CM19:CR19"/>
    <mergeCell ref="CM28:CR28"/>
    <mergeCell ref="CT8:CY8"/>
    <mergeCell ref="CT19:CY19"/>
    <mergeCell ref="CT28:CY28"/>
    <mergeCell ref="N8:S8"/>
    <mergeCell ref="N19:S19"/>
    <mergeCell ref="N28:S28"/>
    <mergeCell ref="BK8:BP8"/>
    <mergeCell ref="BK19:BP19"/>
    <mergeCell ref="BK28:BP28"/>
    <mergeCell ref="AP8:AU8"/>
    <mergeCell ref="AP19:AU19"/>
    <mergeCell ref="AP28:AU28"/>
    <mergeCell ref="AW8:BB8"/>
    <mergeCell ref="AW19:BB19"/>
    <mergeCell ref="AW28:BB28"/>
    <mergeCell ref="BD8:BI8"/>
    <mergeCell ref="BD19:BI19"/>
    <mergeCell ref="BD28:BI28"/>
    <mergeCell ref="AB8:AG8"/>
    <mergeCell ref="AB19:AG19"/>
    <mergeCell ref="AB28:AG28"/>
    <mergeCell ref="AI8:AN8"/>
    <mergeCell ref="AI19:AN19"/>
    <mergeCell ref="AI28:AN28"/>
    <mergeCell ref="U8:Z8"/>
    <mergeCell ref="U19:Z19"/>
    <mergeCell ref="U28:Z28"/>
    <mergeCell ref="A21:A26"/>
    <mergeCell ref="A8:E8"/>
    <mergeCell ref="G8:L8"/>
    <mergeCell ref="A10:A17"/>
    <mergeCell ref="A19:E19"/>
    <mergeCell ref="G19:L19"/>
    <mergeCell ref="A28:E28"/>
    <mergeCell ref="G28:L28"/>
    <mergeCell ref="A30:A33"/>
    <mergeCell ref="K38:L38"/>
    <mergeCell ref="K40:L40"/>
    <mergeCell ref="K42:L42"/>
    <mergeCell ref="AW38:AX38"/>
    <mergeCell ref="AW40:AX40"/>
    <mergeCell ref="AW42:AX42"/>
    <mergeCell ref="BD38:BE38"/>
    <mergeCell ref="BD40:BE40"/>
    <mergeCell ref="BD42:BE42"/>
    <mergeCell ref="AI38:AJ38"/>
    <mergeCell ref="AI40:AJ40"/>
    <mergeCell ref="AI42:AJ42"/>
    <mergeCell ref="AP38:AQ38"/>
    <mergeCell ref="AP40:AQ40"/>
    <mergeCell ref="AP42:AQ42"/>
    <mergeCell ref="N38:O38"/>
    <mergeCell ref="N40:O40"/>
    <mergeCell ref="N42:O42"/>
    <mergeCell ref="U38:V38"/>
    <mergeCell ref="U40:V40"/>
    <mergeCell ref="U42:V42"/>
    <mergeCell ref="AB38:AC38"/>
    <mergeCell ref="AB40:AC40"/>
    <mergeCell ref="AB42:AC42"/>
    <mergeCell ref="BY38:BZ38"/>
    <mergeCell ref="BY40:BZ40"/>
    <mergeCell ref="BY42:BZ42"/>
    <mergeCell ref="CF38:CG38"/>
    <mergeCell ref="CF40:CG40"/>
    <mergeCell ref="CF42:CG42"/>
    <mergeCell ref="BK38:BL38"/>
    <mergeCell ref="BK40:BL40"/>
    <mergeCell ref="BK42:BL42"/>
    <mergeCell ref="BR38:BS38"/>
    <mergeCell ref="BR40:BS40"/>
    <mergeCell ref="BR42:BS42"/>
    <mergeCell ref="K44:L44"/>
    <mergeCell ref="EQ38:ER38"/>
    <mergeCell ref="EQ40:ER40"/>
    <mergeCell ref="EQ42:ER42"/>
    <mergeCell ref="EX38:EY38"/>
    <mergeCell ref="EX40:EY40"/>
    <mergeCell ref="EX42:EY42"/>
    <mergeCell ref="EJ38:EK38"/>
    <mergeCell ref="EJ40:EK40"/>
    <mergeCell ref="EJ42:EK42"/>
    <mergeCell ref="DO38:DP38"/>
    <mergeCell ref="DO40:DP40"/>
    <mergeCell ref="DO42:DP42"/>
    <mergeCell ref="DV38:DW38"/>
    <mergeCell ref="DV40:DW40"/>
    <mergeCell ref="DV42:DW42"/>
    <mergeCell ref="DH38:DI38"/>
    <mergeCell ref="DH40:DI40"/>
    <mergeCell ref="CM38:CN38"/>
    <mergeCell ref="CM40:CN40"/>
    <mergeCell ref="CM42:CN42"/>
    <mergeCell ref="CT38:CU38"/>
    <mergeCell ref="CT40:CU40"/>
    <mergeCell ref="CT42:CU42"/>
    <mergeCell ref="DA19:DF19"/>
    <mergeCell ref="DA28:DF28"/>
    <mergeCell ref="DA42:DB42"/>
    <mergeCell ref="DA38:DB38"/>
    <mergeCell ref="DA40:DB40"/>
    <mergeCell ref="FE38:FF38"/>
    <mergeCell ref="FE40:FF40"/>
    <mergeCell ref="FE42:FF42"/>
    <mergeCell ref="DH42:DI42"/>
    <mergeCell ref="EC42:ED42"/>
    <mergeCell ref="EC38:ED38"/>
    <mergeCell ref="EC40:ED40"/>
    <mergeCell ref="EJ8:EO8"/>
    <mergeCell ref="EJ19:EO19"/>
    <mergeCell ref="EJ28:EO28"/>
    <mergeCell ref="DH8:DM8"/>
    <mergeCell ref="DH19:DM19"/>
    <mergeCell ref="DH28:DM28"/>
    <mergeCell ref="DO8:DT8"/>
    <mergeCell ref="DO19:DT19"/>
    <mergeCell ref="DO28:DT28"/>
    <mergeCell ref="DV28:EA2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3:GW54"/>
  <sheetViews>
    <sheetView zoomScale="90" zoomScaleNormal="90" workbookViewId="0"/>
  </sheetViews>
  <sheetFormatPr defaultColWidth="9.109375" defaultRowHeight="14.4" x14ac:dyDescent="0.3"/>
  <cols>
    <col min="1" max="15" width="9.109375" style="36"/>
    <col min="16" max="22" width="9.5546875" style="36" customWidth="1"/>
    <col min="23" max="84" width="9.109375" style="36"/>
    <col min="85" max="85" width="9.6640625" style="36" bestFit="1" customWidth="1"/>
    <col min="86" max="86" width="9.6640625" style="36" customWidth="1"/>
    <col min="87" max="16384" width="9.109375" style="36"/>
  </cols>
  <sheetData>
    <row r="3" spans="1:205" x14ac:dyDescent="0.3">
      <c r="A3" s="14" t="s">
        <v>46</v>
      </c>
    </row>
    <row r="5" spans="1:205" x14ac:dyDescent="0.3">
      <c r="A5" s="13" t="s">
        <v>39</v>
      </c>
      <c r="Q5" s="13"/>
    </row>
    <row r="6" spans="1:205" x14ac:dyDescent="0.3">
      <c r="H6" s="19" t="s">
        <v>60</v>
      </c>
      <c r="P6" s="52" t="s">
        <v>61</v>
      </c>
      <c r="Q6" s="49"/>
      <c r="R6" s="49"/>
      <c r="S6" s="49"/>
      <c r="T6" s="49"/>
      <c r="U6" s="49"/>
      <c r="V6" s="49"/>
      <c r="W6" s="52"/>
      <c r="X6" s="52" t="s">
        <v>62</v>
      </c>
      <c r="Y6" s="49"/>
      <c r="Z6" s="49"/>
      <c r="AA6" s="49"/>
      <c r="AB6" s="49"/>
      <c r="AC6" s="49"/>
      <c r="AD6" s="49"/>
      <c r="AF6" s="52" t="s">
        <v>63</v>
      </c>
      <c r="AG6" s="49"/>
      <c r="AH6" s="49"/>
      <c r="AI6" s="49"/>
      <c r="AJ6" s="49"/>
      <c r="AK6" s="49"/>
      <c r="AL6" s="49"/>
      <c r="AN6" s="52" t="s">
        <v>64</v>
      </c>
      <c r="AO6" s="49"/>
      <c r="AP6" s="49"/>
      <c r="AQ6" s="49"/>
      <c r="AR6" s="49"/>
      <c r="AS6" s="49"/>
      <c r="AT6" s="49"/>
      <c r="AV6" s="52" t="s">
        <v>65</v>
      </c>
      <c r="AW6" s="49"/>
      <c r="AX6" s="49"/>
      <c r="AY6" s="49"/>
      <c r="AZ6" s="49"/>
      <c r="BA6" s="49"/>
      <c r="BB6" s="49"/>
      <c r="BD6" s="52" t="s">
        <v>66</v>
      </c>
      <c r="BE6" s="49"/>
      <c r="BF6" s="49"/>
      <c r="BG6" s="49"/>
      <c r="BH6" s="49"/>
      <c r="BI6" s="49"/>
      <c r="BJ6" s="49"/>
      <c r="BL6" s="52" t="s">
        <v>67</v>
      </c>
      <c r="BM6" s="49"/>
      <c r="BN6" s="49"/>
      <c r="BO6" s="49"/>
      <c r="BP6" s="49"/>
      <c r="BQ6" s="49"/>
      <c r="BR6" s="49"/>
      <c r="BT6" s="52" t="s">
        <v>68</v>
      </c>
      <c r="BU6" s="49"/>
      <c r="BV6" s="49"/>
      <c r="BW6" s="49"/>
      <c r="BX6" s="49"/>
      <c r="BY6" s="49"/>
      <c r="BZ6" s="49"/>
      <c r="CB6" s="52" t="s">
        <v>69</v>
      </c>
      <c r="CC6" s="49"/>
      <c r="CD6" s="49"/>
      <c r="CE6" s="49"/>
      <c r="CF6" s="49"/>
      <c r="CG6" s="49"/>
      <c r="CH6" s="49"/>
      <c r="CJ6" s="52" t="s">
        <v>70</v>
      </c>
      <c r="CK6" s="49"/>
      <c r="CL6" s="49"/>
      <c r="CM6" s="49"/>
      <c r="CN6" s="49"/>
      <c r="CO6" s="49"/>
      <c r="CP6" s="49"/>
      <c r="CR6" s="52" t="s">
        <v>71</v>
      </c>
      <c r="CS6" s="49"/>
      <c r="CT6" s="49"/>
      <c r="CU6" s="49"/>
      <c r="CV6" s="49"/>
      <c r="CW6" s="49"/>
      <c r="CX6" s="49"/>
      <c r="CZ6" s="52" t="s">
        <v>72</v>
      </c>
      <c r="DA6" s="49"/>
      <c r="DB6" s="49"/>
      <c r="DC6" s="49"/>
      <c r="DD6" s="49"/>
      <c r="DE6" s="49"/>
      <c r="DF6" s="49"/>
      <c r="DH6" s="52" t="s">
        <v>73</v>
      </c>
      <c r="DI6" s="49"/>
      <c r="DJ6" s="49"/>
      <c r="DK6" s="49"/>
      <c r="DL6" s="49"/>
      <c r="DM6" s="49"/>
      <c r="DN6" s="49"/>
      <c r="DP6" s="52" t="s">
        <v>74</v>
      </c>
      <c r="DQ6" s="49"/>
      <c r="DR6" s="49"/>
      <c r="DS6" s="49"/>
      <c r="DT6" s="49"/>
      <c r="DU6" s="49"/>
      <c r="DV6" s="49"/>
      <c r="DX6" s="52" t="s">
        <v>75</v>
      </c>
      <c r="DY6" s="49"/>
      <c r="DZ6" s="49"/>
      <c r="EA6" s="49"/>
      <c r="EB6" s="49"/>
      <c r="EC6" s="49"/>
      <c r="ED6" s="49"/>
      <c r="EF6" s="52" t="s">
        <v>76</v>
      </c>
      <c r="EG6" s="49"/>
      <c r="EH6" s="49"/>
      <c r="EI6" s="49"/>
      <c r="EJ6" s="49"/>
      <c r="EK6" s="49"/>
      <c r="EL6" s="49"/>
      <c r="EN6" s="52" t="s">
        <v>77</v>
      </c>
      <c r="EO6" s="49"/>
      <c r="EP6" s="49"/>
      <c r="EQ6" s="49"/>
      <c r="ER6" s="49"/>
      <c r="ES6" s="49"/>
      <c r="ET6" s="49"/>
      <c r="EV6" s="52" t="s">
        <v>78</v>
      </c>
      <c r="EW6" s="49"/>
      <c r="EX6" s="49"/>
      <c r="EY6" s="49"/>
      <c r="EZ6" s="49"/>
      <c r="FA6" s="49"/>
      <c r="FB6" s="49"/>
      <c r="FD6" s="52" t="s">
        <v>79</v>
      </c>
      <c r="FE6" s="49"/>
      <c r="FF6" s="49"/>
      <c r="FG6" s="49"/>
      <c r="FH6" s="49"/>
      <c r="FI6" s="49"/>
      <c r="FJ6" s="49"/>
      <c r="FL6" s="52" t="s">
        <v>80</v>
      </c>
      <c r="FM6" s="49"/>
      <c r="FN6" s="49"/>
      <c r="FO6" s="49"/>
      <c r="FP6" s="49"/>
      <c r="FQ6" s="49"/>
      <c r="FR6" s="49"/>
      <c r="FT6" s="52" t="s">
        <v>81</v>
      </c>
      <c r="FU6" s="49"/>
      <c r="FV6" s="49"/>
      <c r="FW6" s="49"/>
      <c r="FX6" s="49"/>
      <c r="FY6" s="49"/>
      <c r="FZ6" s="49"/>
      <c r="GB6" s="52" t="s">
        <v>95</v>
      </c>
      <c r="GJ6" s="36" t="s">
        <v>96</v>
      </c>
      <c r="GK6" s="49"/>
      <c r="GL6" s="49"/>
      <c r="GM6" s="49"/>
      <c r="GN6" s="49"/>
      <c r="GO6" s="52"/>
      <c r="GP6" s="49"/>
      <c r="GQ6" s="49"/>
      <c r="GR6" s="49"/>
      <c r="GS6" s="49"/>
      <c r="GT6" s="49"/>
      <c r="GU6" s="49"/>
      <c r="GV6" s="49"/>
      <c r="GW6" s="52"/>
    </row>
    <row r="8" spans="1:205" x14ac:dyDescent="0.3">
      <c r="A8" s="700" t="s">
        <v>10</v>
      </c>
      <c r="B8" s="700"/>
      <c r="C8" s="700"/>
      <c r="D8" s="700"/>
      <c r="E8" s="700"/>
      <c r="H8" s="701" t="s">
        <v>28</v>
      </c>
      <c r="I8" s="702"/>
      <c r="J8" s="702"/>
      <c r="K8" s="702"/>
      <c r="L8" s="702"/>
      <c r="M8" s="702"/>
      <c r="N8" s="702"/>
      <c r="P8" s="689" t="s">
        <v>28</v>
      </c>
      <c r="Q8" s="690"/>
      <c r="R8" s="690"/>
      <c r="S8" s="690"/>
      <c r="T8" s="690"/>
      <c r="U8" s="690"/>
      <c r="V8" s="691"/>
      <c r="X8" s="689" t="s">
        <v>28</v>
      </c>
      <c r="Y8" s="690"/>
      <c r="Z8" s="690"/>
      <c r="AA8" s="690"/>
      <c r="AB8" s="690"/>
      <c r="AC8" s="690"/>
      <c r="AD8" s="691"/>
      <c r="AF8" s="689" t="s">
        <v>28</v>
      </c>
      <c r="AG8" s="690"/>
      <c r="AH8" s="690"/>
      <c r="AI8" s="690"/>
      <c r="AJ8" s="690"/>
      <c r="AK8" s="691"/>
      <c r="AL8" s="96"/>
      <c r="AN8" s="689" t="s">
        <v>28</v>
      </c>
      <c r="AO8" s="690"/>
      <c r="AP8" s="690"/>
      <c r="AQ8" s="690"/>
      <c r="AR8" s="690"/>
      <c r="AS8" s="690"/>
      <c r="AT8" s="691"/>
      <c r="AV8" s="689" t="s">
        <v>28</v>
      </c>
      <c r="AW8" s="690"/>
      <c r="AX8" s="690"/>
      <c r="AY8" s="690"/>
      <c r="AZ8" s="690"/>
      <c r="BA8" s="690"/>
      <c r="BB8" s="691"/>
      <c r="BD8" s="689" t="s">
        <v>28</v>
      </c>
      <c r="BE8" s="690"/>
      <c r="BF8" s="690"/>
      <c r="BG8" s="690"/>
      <c r="BH8" s="690"/>
      <c r="BI8" s="691"/>
      <c r="BJ8" s="96"/>
      <c r="BL8" s="689" t="s">
        <v>28</v>
      </c>
      <c r="BM8" s="690"/>
      <c r="BN8" s="690"/>
      <c r="BO8" s="690"/>
      <c r="BP8" s="690"/>
      <c r="BQ8" s="691"/>
      <c r="BR8" s="96"/>
      <c r="BT8" s="689" t="s">
        <v>28</v>
      </c>
      <c r="BU8" s="690"/>
      <c r="BV8" s="690"/>
      <c r="BW8" s="690"/>
      <c r="BX8" s="690"/>
      <c r="BY8" s="690"/>
      <c r="BZ8" s="691"/>
      <c r="CB8" s="689" t="s">
        <v>28</v>
      </c>
      <c r="CC8" s="690"/>
      <c r="CD8" s="690"/>
      <c r="CE8" s="690"/>
      <c r="CF8" s="690"/>
      <c r="CG8" s="690"/>
      <c r="CH8" s="691"/>
      <c r="CJ8" s="689" t="s">
        <v>28</v>
      </c>
      <c r="CK8" s="690"/>
      <c r="CL8" s="690"/>
      <c r="CM8" s="690"/>
      <c r="CN8" s="690"/>
      <c r="CO8" s="690"/>
      <c r="CP8" s="691"/>
      <c r="CR8" s="689" t="s">
        <v>28</v>
      </c>
      <c r="CS8" s="690"/>
      <c r="CT8" s="690"/>
      <c r="CU8" s="690"/>
      <c r="CV8" s="690"/>
      <c r="CW8" s="690"/>
      <c r="CX8" s="691"/>
      <c r="CZ8" s="689" t="s">
        <v>28</v>
      </c>
      <c r="DA8" s="690"/>
      <c r="DB8" s="690"/>
      <c r="DC8" s="690"/>
      <c r="DD8" s="690"/>
      <c r="DE8" s="690"/>
      <c r="DF8" s="691"/>
      <c r="DH8" s="689" t="s">
        <v>28</v>
      </c>
      <c r="DI8" s="690"/>
      <c r="DJ8" s="690"/>
      <c r="DK8" s="690"/>
      <c r="DL8" s="690"/>
      <c r="DM8" s="691"/>
      <c r="DN8" s="96"/>
      <c r="DP8" s="689" t="s">
        <v>28</v>
      </c>
      <c r="DQ8" s="690"/>
      <c r="DR8" s="690"/>
      <c r="DS8" s="690"/>
      <c r="DT8" s="690"/>
      <c r="DU8" s="690"/>
      <c r="DV8" s="691"/>
      <c r="DX8" s="689" t="s">
        <v>28</v>
      </c>
      <c r="DY8" s="690"/>
      <c r="DZ8" s="690"/>
      <c r="EA8" s="690"/>
      <c r="EB8" s="690"/>
      <c r="EC8" s="690"/>
      <c r="ED8" s="691"/>
      <c r="EF8" s="689" t="s">
        <v>28</v>
      </c>
      <c r="EG8" s="690"/>
      <c r="EH8" s="690"/>
      <c r="EI8" s="690"/>
      <c r="EJ8" s="690"/>
      <c r="EK8" s="691"/>
      <c r="EL8" s="96"/>
      <c r="EN8" s="689" t="s">
        <v>28</v>
      </c>
      <c r="EO8" s="690"/>
      <c r="EP8" s="690"/>
      <c r="EQ8" s="690"/>
      <c r="ER8" s="690"/>
      <c r="ES8" s="690"/>
      <c r="ET8" s="691"/>
      <c r="EV8" s="689" t="s">
        <v>28</v>
      </c>
      <c r="EW8" s="690"/>
      <c r="EX8" s="690"/>
      <c r="EY8" s="690"/>
      <c r="EZ8" s="690"/>
      <c r="FA8" s="690"/>
      <c r="FB8" s="691"/>
      <c r="FD8" s="689" t="s">
        <v>28</v>
      </c>
      <c r="FE8" s="690"/>
      <c r="FF8" s="690"/>
      <c r="FG8" s="690"/>
      <c r="FH8" s="690"/>
      <c r="FI8" s="690"/>
      <c r="FJ8" s="691"/>
      <c r="FL8" s="689" t="s">
        <v>28</v>
      </c>
      <c r="FM8" s="690"/>
      <c r="FN8" s="690"/>
      <c r="FO8" s="690"/>
      <c r="FP8" s="690"/>
      <c r="FQ8" s="691"/>
      <c r="FR8" s="96"/>
      <c r="FT8" s="689" t="s">
        <v>28</v>
      </c>
      <c r="FU8" s="690"/>
      <c r="FV8" s="690"/>
      <c r="FW8" s="690"/>
      <c r="FX8" s="690"/>
      <c r="FY8" s="691"/>
      <c r="FZ8" s="96"/>
      <c r="GB8" s="689" t="s">
        <v>28</v>
      </c>
      <c r="GC8" s="690"/>
      <c r="GD8" s="690"/>
      <c r="GE8" s="690"/>
      <c r="GF8" s="690"/>
      <c r="GG8" s="690"/>
      <c r="GH8" s="691"/>
      <c r="GJ8" s="689" t="s">
        <v>28</v>
      </c>
      <c r="GK8" s="690"/>
      <c r="GL8" s="690"/>
      <c r="GM8" s="690"/>
      <c r="GN8" s="690"/>
      <c r="GO8" s="691"/>
      <c r="GP8" s="96"/>
    </row>
    <row r="9" spans="1:205" x14ac:dyDescent="0.3">
      <c r="A9" s="12"/>
      <c r="B9" s="51" t="s">
        <v>27</v>
      </c>
      <c r="C9" s="51" t="s">
        <v>3</v>
      </c>
      <c r="D9" s="51" t="s">
        <v>4</v>
      </c>
      <c r="E9" s="51" t="s">
        <v>5</v>
      </c>
      <c r="H9" s="51" t="s">
        <v>26</v>
      </c>
      <c r="I9" s="51" t="s">
        <v>12</v>
      </c>
      <c r="J9" s="51" t="s">
        <v>13</v>
      </c>
      <c r="K9" s="51" t="s">
        <v>14</v>
      </c>
      <c r="L9" s="51" t="s">
        <v>15</v>
      </c>
      <c r="M9" s="51" t="s">
        <v>16</v>
      </c>
      <c r="N9" s="51" t="s">
        <v>97</v>
      </c>
      <c r="P9" s="51" t="s">
        <v>26</v>
      </c>
      <c r="Q9" s="51" t="s">
        <v>12</v>
      </c>
      <c r="R9" s="51" t="s">
        <v>13</v>
      </c>
      <c r="S9" s="51" t="s">
        <v>14</v>
      </c>
      <c r="T9" s="51" t="s">
        <v>15</v>
      </c>
      <c r="U9" s="51" t="s">
        <v>16</v>
      </c>
      <c r="V9" s="51" t="s">
        <v>97</v>
      </c>
      <c r="X9" s="177" t="s">
        <v>26</v>
      </c>
      <c r="Y9" s="177" t="s">
        <v>12</v>
      </c>
      <c r="Z9" s="177" t="s">
        <v>13</v>
      </c>
      <c r="AA9" s="177" t="s">
        <v>14</v>
      </c>
      <c r="AB9" s="177" t="s">
        <v>15</v>
      </c>
      <c r="AC9" s="177" t="s">
        <v>16</v>
      </c>
      <c r="AD9" s="177" t="s">
        <v>97</v>
      </c>
      <c r="AF9" s="51" t="s">
        <v>26</v>
      </c>
      <c r="AG9" s="51" t="s">
        <v>12</v>
      </c>
      <c r="AH9" s="51" t="s">
        <v>13</v>
      </c>
      <c r="AI9" s="51" t="s">
        <v>14</v>
      </c>
      <c r="AJ9" s="51" t="s">
        <v>15</v>
      </c>
      <c r="AK9" s="51" t="s">
        <v>16</v>
      </c>
      <c r="AL9" s="51" t="s">
        <v>97</v>
      </c>
      <c r="AN9" s="51" t="s">
        <v>26</v>
      </c>
      <c r="AO9" s="51" t="s">
        <v>12</v>
      </c>
      <c r="AP9" s="51" t="s">
        <v>13</v>
      </c>
      <c r="AQ9" s="51" t="s">
        <v>14</v>
      </c>
      <c r="AR9" s="51" t="s">
        <v>15</v>
      </c>
      <c r="AS9" s="51" t="s">
        <v>16</v>
      </c>
      <c r="AT9" s="51" t="s">
        <v>97</v>
      </c>
      <c r="AV9" s="51" t="s">
        <v>26</v>
      </c>
      <c r="AW9" s="51" t="s">
        <v>12</v>
      </c>
      <c r="AX9" s="51" t="s">
        <v>13</v>
      </c>
      <c r="AY9" s="51" t="s">
        <v>14</v>
      </c>
      <c r="AZ9" s="51" t="s">
        <v>15</v>
      </c>
      <c r="BA9" s="51" t="s">
        <v>16</v>
      </c>
      <c r="BB9" s="51" t="s">
        <v>97</v>
      </c>
      <c r="BD9" s="51" t="s">
        <v>26</v>
      </c>
      <c r="BE9" s="51" t="s">
        <v>12</v>
      </c>
      <c r="BF9" s="51" t="s">
        <v>13</v>
      </c>
      <c r="BG9" s="51" t="s">
        <v>14</v>
      </c>
      <c r="BH9" s="51" t="s">
        <v>15</v>
      </c>
      <c r="BI9" s="51" t="s">
        <v>16</v>
      </c>
      <c r="BJ9" s="51" t="s">
        <v>97</v>
      </c>
      <c r="BL9" s="51" t="s">
        <v>26</v>
      </c>
      <c r="BM9" s="51" t="s">
        <v>12</v>
      </c>
      <c r="BN9" s="51" t="s">
        <v>13</v>
      </c>
      <c r="BO9" s="51" t="s">
        <v>14</v>
      </c>
      <c r="BP9" s="51" t="s">
        <v>15</v>
      </c>
      <c r="BQ9" s="51" t="s">
        <v>16</v>
      </c>
      <c r="BR9" s="51" t="s">
        <v>97</v>
      </c>
      <c r="BT9" s="51" t="s">
        <v>26</v>
      </c>
      <c r="BU9" s="51" t="s">
        <v>12</v>
      </c>
      <c r="BV9" s="51" t="s">
        <v>13</v>
      </c>
      <c r="BW9" s="51" t="s">
        <v>14</v>
      </c>
      <c r="BX9" s="51" t="s">
        <v>15</v>
      </c>
      <c r="BY9" s="51" t="s">
        <v>16</v>
      </c>
      <c r="BZ9" s="51" t="s">
        <v>97</v>
      </c>
      <c r="CB9" s="205" t="s">
        <v>26</v>
      </c>
      <c r="CC9" s="205" t="s">
        <v>12</v>
      </c>
      <c r="CD9" s="205" t="s">
        <v>13</v>
      </c>
      <c r="CE9" s="205" t="s">
        <v>14</v>
      </c>
      <c r="CF9" s="205" t="s">
        <v>15</v>
      </c>
      <c r="CG9" s="205" t="s">
        <v>16</v>
      </c>
      <c r="CH9" s="205" t="s">
        <v>97</v>
      </c>
      <c r="CJ9" s="266" t="s">
        <v>26</v>
      </c>
      <c r="CK9" s="266" t="s">
        <v>12</v>
      </c>
      <c r="CL9" s="266" t="s">
        <v>13</v>
      </c>
      <c r="CM9" s="266" t="s">
        <v>14</v>
      </c>
      <c r="CN9" s="266" t="s">
        <v>15</v>
      </c>
      <c r="CO9" s="266" t="s">
        <v>16</v>
      </c>
      <c r="CP9" s="266" t="s">
        <v>97</v>
      </c>
      <c r="CR9" s="316" t="s">
        <v>26</v>
      </c>
      <c r="CS9" s="316" t="s">
        <v>12</v>
      </c>
      <c r="CT9" s="316" t="s">
        <v>13</v>
      </c>
      <c r="CU9" s="316" t="s">
        <v>14</v>
      </c>
      <c r="CV9" s="316" t="s">
        <v>15</v>
      </c>
      <c r="CW9" s="316" t="s">
        <v>16</v>
      </c>
      <c r="CX9" s="316" t="s">
        <v>97</v>
      </c>
      <c r="CZ9" s="51" t="s">
        <v>26</v>
      </c>
      <c r="DA9" s="51" t="s">
        <v>12</v>
      </c>
      <c r="DB9" s="51" t="s">
        <v>13</v>
      </c>
      <c r="DC9" s="51" t="s">
        <v>14</v>
      </c>
      <c r="DD9" s="51" t="s">
        <v>15</v>
      </c>
      <c r="DE9" s="51" t="s">
        <v>16</v>
      </c>
      <c r="DF9" s="51" t="s">
        <v>97</v>
      </c>
      <c r="DH9" s="51" t="s">
        <v>26</v>
      </c>
      <c r="DI9" s="51" t="s">
        <v>12</v>
      </c>
      <c r="DJ9" s="51" t="s">
        <v>13</v>
      </c>
      <c r="DK9" s="51" t="s">
        <v>14</v>
      </c>
      <c r="DL9" s="51" t="s">
        <v>15</v>
      </c>
      <c r="DM9" s="51" t="s">
        <v>16</v>
      </c>
      <c r="DN9" s="51" t="s">
        <v>97</v>
      </c>
      <c r="DP9" s="367" t="s">
        <v>26</v>
      </c>
      <c r="DQ9" s="367" t="s">
        <v>12</v>
      </c>
      <c r="DR9" s="367" t="s">
        <v>13</v>
      </c>
      <c r="DS9" s="367" t="s">
        <v>14</v>
      </c>
      <c r="DT9" s="367" t="s">
        <v>15</v>
      </c>
      <c r="DU9" s="367" t="s">
        <v>16</v>
      </c>
      <c r="DV9" s="367" t="s">
        <v>97</v>
      </c>
      <c r="DX9" s="51" t="s">
        <v>26</v>
      </c>
      <c r="DY9" s="51" t="s">
        <v>12</v>
      </c>
      <c r="DZ9" s="51" t="s">
        <v>13</v>
      </c>
      <c r="EA9" s="51" t="s">
        <v>14</v>
      </c>
      <c r="EB9" s="51" t="s">
        <v>15</v>
      </c>
      <c r="EC9" s="51" t="s">
        <v>16</v>
      </c>
      <c r="ED9" s="51" t="s">
        <v>97</v>
      </c>
      <c r="EF9" s="51" t="s">
        <v>26</v>
      </c>
      <c r="EG9" s="51" t="s">
        <v>12</v>
      </c>
      <c r="EH9" s="51" t="s">
        <v>13</v>
      </c>
      <c r="EI9" s="51" t="s">
        <v>14</v>
      </c>
      <c r="EJ9" s="51" t="s">
        <v>15</v>
      </c>
      <c r="EK9" s="51" t="s">
        <v>16</v>
      </c>
      <c r="EL9" s="51" t="s">
        <v>97</v>
      </c>
      <c r="EN9" s="443" t="s">
        <v>26</v>
      </c>
      <c r="EO9" s="443" t="s">
        <v>12</v>
      </c>
      <c r="EP9" s="443" t="s">
        <v>13</v>
      </c>
      <c r="EQ9" s="443" t="s">
        <v>14</v>
      </c>
      <c r="ER9" s="443" t="s">
        <v>15</v>
      </c>
      <c r="ES9" s="443" t="s">
        <v>16</v>
      </c>
      <c r="ET9" s="443" t="s">
        <v>97</v>
      </c>
      <c r="EV9" s="478" t="s">
        <v>26</v>
      </c>
      <c r="EW9" s="478" t="s">
        <v>12</v>
      </c>
      <c r="EX9" s="478" t="s">
        <v>13</v>
      </c>
      <c r="EY9" s="478" t="s">
        <v>14</v>
      </c>
      <c r="EZ9" s="478" t="s">
        <v>15</v>
      </c>
      <c r="FA9" s="478" t="s">
        <v>16</v>
      </c>
      <c r="FB9" s="478" t="s">
        <v>97</v>
      </c>
      <c r="FD9" s="51" t="s">
        <v>26</v>
      </c>
      <c r="FE9" s="51" t="s">
        <v>12</v>
      </c>
      <c r="FF9" s="51" t="s">
        <v>13</v>
      </c>
      <c r="FG9" s="51" t="s">
        <v>14</v>
      </c>
      <c r="FH9" s="51" t="s">
        <v>15</v>
      </c>
      <c r="FI9" s="51" t="s">
        <v>16</v>
      </c>
      <c r="FJ9" s="51" t="s">
        <v>97</v>
      </c>
      <c r="FL9" s="51" t="s">
        <v>26</v>
      </c>
      <c r="FM9" s="51" t="s">
        <v>12</v>
      </c>
      <c r="FN9" s="51" t="s">
        <v>13</v>
      </c>
      <c r="FO9" s="51" t="s">
        <v>14</v>
      </c>
      <c r="FP9" s="51" t="s">
        <v>15</v>
      </c>
      <c r="FQ9" s="51" t="s">
        <v>16</v>
      </c>
      <c r="FR9" s="51" t="s">
        <v>97</v>
      </c>
      <c r="FT9" s="51" t="s">
        <v>26</v>
      </c>
      <c r="FU9" s="51" t="s">
        <v>12</v>
      </c>
      <c r="FV9" s="51" t="s">
        <v>13</v>
      </c>
      <c r="FW9" s="51" t="s">
        <v>14</v>
      </c>
      <c r="FX9" s="51" t="s">
        <v>15</v>
      </c>
      <c r="FY9" s="51" t="s">
        <v>16</v>
      </c>
      <c r="FZ9" s="51" t="s">
        <v>97</v>
      </c>
      <c r="GB9" s="538" t="s">
        <v>26</v>
      </c>
      <c r="GC9" s="538" t="s">
        <v>12</v>
      </c>
      <c r="GD9" s="538" t="s">
        <v>13</v>
      </c>
      <c r="GE9" s="538" t="s">
        <v>14</v>
      </c>
      <c r="GF9" s="538" t="s">
        <v>15</v>
      </c>
      <c r="GG9" s="538" t="s">
        <v>16</v>
      </c>
      <c r="GH9" s="538" t="s">
        <v>97</v>
      </c>
      <c r="GJ9" s="51" t="s">
        <v>26</v>
      </c>
      <c r="GK9" s="51" t="s">
        <v>12</v>
      </c>
      <c r="GL9" s="51" t="s">
        <v>13</v>
      </c>
      <c r="GM9" s="51" t="s">
        <v>14</v>
      </c>
      <c r="GN9" s="51" t="s">
        <v>15</v>
      </c>
      <c r="GO9" s="51" t="s">
        <v>16</v>
      </c>
      <c r="GP9" s="51" t="s">
        <v>97</v>
      </c>
    </row>
    <row r="10" spans="1:205" ht="15" customHeight="1" x14ac:dyDescent="0.3">
      <c r="A10" s="694" t="s">
        <v>57</v>
      </c>
      <c r="B10" s="2">
        <v>2</v>
      </c>
      <c r="C10" s="2"/>
      <c r="D10" s="2"/>
      <c r="E10" s="2"/>
      <c r="H10" s="37">
        <f>MEDIAN(P10,X10,AF10,AN10,AV10,BD10,BL10,BT10,CB10,CJ10,CR10,CZ10,DH10,DP10,DX10,EF10,EN10,EV10,FD10,FL10,FT10,GB10,GJ10)</f>
        <v>6.25</v>
      </c>
      <c r="I10" s="37">
        <f t="shared" ref="I10:I17" si="0">MEDIAN(Q10,Y10,AG10,AO10,AW10,BE10,BM10,BU10,CC10,CK10,CS10,DA10,DI10,DQ10,DY10,EG10,EO10,EW10,FE10,FM10,FU10,GC10,GK10)</f>
        <v>11.53125</v>
      </c>
      <c r="J10" s="37">
        <f t="shared" ref="J10:J17" si="1">MEDIAN(R10,Z10,AH10,AP10,AX10,BF10,BN10,BV10,CD10,CL10,CT10,DB10,DJ10,DR10,DZ10,EH10,EP10,EX10,FF10,FN10,FV10,GD10,GL10)</f>
        <v>15.9375</v>
      </c>
      <c r="K10" s="37">
        <f t="shared" ref="K10:K17" si="2">MEDIAN(S10,AA10,AI10,AQ10,AY10,BG10,BO10,BW10,CE10,CM10,CU10,DC10,DK10,DS10,EA10,EI10,EQ10,EY10,FG10,FO10,FW10,GE10,GM10)</f>
        <v>26.78125</v>
      </c>
      <c r="L10" s="37">
        <f t="shared" ref="L10:L17" si="3">MEDIAN(T10,AB10,AJ10,AR10,AZ10,BH10,BP10,BX10,CF10,CN10,CV10,DD10,DL10,DT10,EB10,EJ10,ER10,EZ10,FH10,FP10,FX10,GF10,GN10)</f>
        <v>45</v>
      </c>
      <c r="M10" s="37">
        <f t="shared" ref="M10:M17" si="4">MEDIAN(U10,AC10,AK10,AS10,BA10,BI10,BQ10,BY10,CG10,CO10,CW10,DE10,DM10,DU10,EC10,EK10,ES10,FA10,FI10,FQ10,FY10,GG10,GO10)</f>
        <v>90</v>
      </c>
      <c r="N10" s="37">
        <f t="shared" ref="N10:N17" si="5">MEDIAN(V10,AD10,AL10,AT10,BB10,BJ10,BR10,BZ10,CH10,CP10,CX10,DF10,DN10,DV10,ED10,EL10,ET10,FB10,FJ10,FR10,FZ10,GH10,GP10)</f>
        <v>150</v>
      </c>
      <c r="P10" s="37">
        <v>3</v>
      </c>
      <c r="Q10" s="37">
        <v>7</v>
      </c>
      <c r="R10" s="37">
        <v>10</v>
      </c>
      <c r="S10" s="37">
        <v>20</v>
      </c>
      <c r="T10" s="37">
        <v>40</v>
      </c>
      <c r="U10" s="37">
        <v>80</v>
      </c>
      <c r="V10" s="37">
        <v>160</v>
      </c>
      <c r="X10" s="175">
        <v>10</v>
      </c>
      <c r="Y10" s="175">
        <v>20</v>
      </c>
      <c r="Z10" s="175">
        <v>30</v>
      </c>
      <c r="AA10" s="175">
        <v>40</v>
      </c>
      <c r="AB10" s="175">
        <v>50</v>
      </c>
      <c r="AC10" s="175">
        <v>100</v>
      </c>
      <c r="AD10" s="175">
        <v>150</v>
      </c>
      <c r="AF10" s="37"/>
      <c r="AG10" s="37"/>
      <c r="AH10" s="37"/>
      <c r="AI10" s="37"/>
      <c r="AJ10" s="37"/>
      <c r="AK10" s="37"/>
      <c r="AL10" s="37"/>
      <c r="AN10" s="37">
        <v>4</v>
      </c>
      <c r="AO10" s="37">
        <v>6</v>
      </c>
      <c r="AP10" s="37">
        <v>8</v>
      </c>
      <c r="AQ10" s="37">
        <v>14</v>
      </c>
      <c r="AR10" s="37">
        <v>20</v>
      </c>
      <c r="AS10" s="37">
        <v>40</v>
      </c>
      <c r="AT10" s="37">
        <v>60</v>
      </c>
      <c r="AV10" s="37">
        <v>4</v>
      </c>
      <c r="AW10" s="37">
        <v>6</v>
      </c>
      <c r="AX10" s="37">
        <v>7</v>
      </c>
      <c r="AY10" s="37">
        <v>10</v>
      </c>
      <c r="AZ10" s="37">
        <v>25</v>
      </c>
      <c r="BA10" s="37">
        <v>55</v>
      </c>
      <c r="BB10" s="37"/>
      <c r="BD10" s="37"/>
      <c r="BE10" s="37"/>
      <c r="BF10" s="37"/>
      <c r="BG10" s="37"/>
      <c r="BH10" s="37"/>
      <c r="BI10" s="37"/>
      <c r="BJ10" s="37"/>
      <c r="BL10" s="37"/>
      <c r="BM10" s="37"/>
      <c r="BN10" s="37"/>
      <c r="BO10" s="37"/>
      <c r="BP10" s="37"/>
      <c r="BQ10" s="37"/>
      <c r="BR10" s="37"/>
      <c r="BT10" s="37"/>
      <c r="BU10" s="37"/>
      <c r="BV10" s="37"/>
      <c r="BW10" s="37"/>
      <c r="BX10" s="37"/>
      <c r="BY10" s="37"/>
      <c r="BZ10" s="37"/>
      <c r="CB10" s="597">
        <v>6.25</v>
      </c>
      <c r="CC10" s="597">
        <v>12.5</v>
      </c>
      <c r="CD10" s="597">
        <v>25</v>
      </c>
      <c r="CE10" s="597">
        <v>50</v>
      </c>
      <c r="CF10" s="597">
        <v>100</v>
      </c>
      <c r="CG10" s="597">
        <v>200</v>
      </c>
      <c r="CH10" s="597">
        <v>300</v>
      </c>
      <c r="CJ10" s="597">
        <v>50</v>
      </c>
      <c r="CK10" s="597">
        <v>100</v>
      </c>
      <c r="CL10" s="597">
        <v>200</v>
      </c>
      <c r="CM10" s="597">
        <v>210</v>
      </c>
      <c r="CN10" s="597">
        <v>245</v>
      </c>
      <c r="CO10" s="597">
        <v>280</v>
      </c>
      <c r="CP10" s="597">
        <v>315</v>
      </c>
      <c r="CR10" s="312">
        <v>6.25</v>
      </c>
      <c r="CS10" s="312">
        <v>11.0625</v>
      </c>
      <c r="CT10" s="312">
        <v>15.875</v>
      </c>
      <c r="CU10" s="312">
        <v>23.5625</v>
      </c>
      <c r="CV10" s="312">
        <v>38.9375</v>
      </c>
      <c r="CW10" s="312">
        <v>54.8125</v>
      </c>
      <c r="CX10" s="312">
        <v>66.4140625</v>
      </c>
      <c r="CZ10" s="37">
        <v>5</v>
      </c>
      <c r="DA10" s="37">
        <v>7</v>
      </c>
      <c r="DB10" s="37">
        <v>12</v>
      </c>
      <c r="DC10" s="37">
        <v>30</v>
      </c>
      <c r="DD10" s="37">
        <v>65</v>
      </c>
      <c r="DE10" s="37">
        <v>105</v>
      </c>
      <c r="DF10" s="37">
        <v>137</v>
      </c>
      <c r="DH10" s="37"/>
      <c r="DI10" s="37"/>
      <c r="DJ10" s="37"/>
      <c r="DK10" s="37"/>
      <c r="DL10" s="37"/>
      <c r="DM10" s="37"/>
      <c r="DN10" s="37"/>
      <c r="DP10" s="365">
        <v>8</v>
      </c>
      <c r="DQ10" s="365">
        <v>12</v>
      </c>
      <c r="DR10" s="365">
        <v>20</v>
      </c>
      <c r="DS10" s="365">
        <v>35</v>
      </c>
      <c r="DT10" s="365">
        <v>80</v>
      </c>
      <c r="DU10" s="365">
        <v>140</v>
      </c>
      <c r="DV10" s="365"/>
      <c r="DX10" s="37">
        <v>8</v>
      </c>
      <c r="DY10" s="37">
        <v>12</v>
      </c>
      <c r="DZ10" s="37">
        <v>16</v>
      </c>
      <c r="EA10" s="37">
        <v>20</v>
      </c>
      <c r="EB10" s="37">
        <v>30</v>
      </c>
      <c r="EC10" s="37">
        <v>45</v>
      </c>
      <c r="ED10" s="37">
        <v>55</v>
      </c>
      <c r="EF10" s="37"/>
      <c r="EG10" s="37"/>
      <c r="EH10" s="37"/>
      <c r="EI10" s="37"/>
      <c r="EJ10" s="37"/>
      <c r="EK10" s="37"/>
      <c r="EL10" s="37"/>
      <c r="EN10" s="441">
        <v>10</v>
      </c>
      <c r="EO10" s="441">
        <v>20</v>
      </c>
      <c r="EP10" s="441">
        <v>25</v>
      </c>
      <c r="EQ10" s="441">
        <v>40</v>
      </c>
      <c r="ER10" s="441">
        <v>80</v>
      </c>
      <c r="ES10" s="441">
        <v>120</v>
      </c>
      <c r="ET10" s="441">
        <v>150</v>
      </c>
      <c r="EV10" s="476">
        <v>5</v>
      </c>
      <c r="EW10" s="476">
        <v>10</v>
      </c>
      <c r="EX10" s="476">
        <v>15</v>
      </c>
      <c r="EY10" s="476">
        <v>22</v>
      </c>
      <c r="EZ10" s="476">
        <v>35</v>
      </c>
      <c r="FA10" s="476">
        <v>65</v>
      </c>
      <c r="FB10" s="476">
        <v>120</v>
      </c>
      <c r="FD10" s="597">
        <v>20</v>
      </c>
      <c r="FE10" s="597">
        <v>30</v>
      </c>
      <c r="FF10" s="597">
        <v>50</v>
      </c>
      <c r="FG10" s="597">
        <v>100</v>
      </c>
      <c r="FH10" s="597">
        <v>250</v>
      </c>
      <c r="FI10" s="597">
        <v>500</v>
      </c>
      <c r="FJ10" s="597">
        <v>600</v>
      </c>
      <c r="FL10" s="37"/>
      <c r="FM10" s="37"/>
      <c r="FN10" s="37"/>
      <c r="FO10" s="37"/>
      <c r="FP10" s="37"/>
      <c r="FQ10" s="37"/>
      <c r="FR10" s="37"/>
      <c r="FT10" s="37"/>
      <c r="FU10" s="37"/>
      <c r="FV10" s="37"/>
      <c r="FW10" s="37"/>
      <c r="FX10" s="37"/>
      <c r="FY10" s="37"/>
      <c r="FZ10" s="37"/>
      <c r="GB10" s="539">
        <v>2</v>
      </c>
      <c r="GC10" s="539">
        <v>4</v>
      </c>
      <c r="GD10" s="539">
        <v>7</v>
      </c>
      <c r="GE10" s="539">
        <v>16</v>
      </c>
      <c r="GF10" s="539">
        <v>30</v>
      </c>
      <c r="GG10" s="539">
        <v>60</v>
      </c>
      <c r="GH10" s="539"/>
      <c r="GJ10" s="37"/>
      <c r="GK10" s="37"/>
      <c r="GL10" s="37"/>
      <c r="GM10" s="37"/>
      <c r="GN10" s="37"/>
      <c r="GO10" s="37"/>
      <c r="GP10" s="37"/>
    </row>
    <row r="11" spans="1:205" x14ac:dyDescent="0.3">
      <c r="A11" s="695"/>
      <c r="B11" s="3"/>
      <c r="C11" s="3">
        <v>2</v>
      </c>
      <c r="D11" s="3"/>
      <c r="E11" s="3"/>
      <c r="H11" s="38">
        <f t="shared" ref="H11:H17" si="6">MEDIAN(P11,X11,AF11,AN11,AV11,BD11,BL11,BT11,CB11,CJ11,CR11,CZ11,DH11,DP11,DX11,EF11,EN11,EV11,FD11,FL11,FT11,GB11,GJ11)</f>
        <v>6.25</v>
      </c>
      <c r="I11" s="38">
        <f t="shared" si="0"/>
        <v>11.53125</v>
      </c>
      <c r="J11" s="38">
        <f t="shared" si="1"/>
        <v>16.9375</v>
      </c>
      <c r="K11" s="38">
        <f t="shared" si="2"/>
        <v>27.5</v>
      </c>
      <c r="L11" s="38">
        <f t="shared" si="3"/>
        <v>50</v>
      </c>
      <c r="M11" s="38">
        <f t="shared" si="4"/>
        <v>100</v>
      </c>
      <c r="N11" s="38">
        <f t="shared" si="5"/>
        <v>150</v>
      </c>
      <c r="P11" s="38">
        <v>4</v>
      </c>
      <c r="Q11" s="38">
        <v>7</v>
      </c>
      <c r="R11" s="38">
        <v>15</v>
      </c>
      <c r="S11" s="38">
        <v>25</v>
      </c>
      <c r="T11" s="38">
        <v>50</v>
      </c>
      <c r="U11" s="38">
        <v>100</v>
      </c>
      <c r="V11" s="38">
        <v>200</v>
      </c>
      <c r="X11" s="176">
        <v>10</v>
      </c>
      <c r="Y11" s="176">
        <v>20</v>
      </c>
      <c r="Z11" s="176">
        <v>30</v>
      </c>
      <c r="AA11" s="176">
        <v>40</v>
      </c>
      <c r="AB11" s="176">
        <v>50</v>
      </c>
      <c r="AC11" s="176">
        <v>100</v>
      </c>
      <c r="AD11" s="176">
        <v>150</v>
      </c>
      <c r="AF11" s="38"/>
      <c r="AG11" s="38"/>
      <c r="AH11" s="38"/>
      <c r="AI11" s="38"/>
      <c r="AJ11" s="38"/>
      <c r="AK11" s="38"/>
      <c r="AL11" s="38"/>
      <c r="AN11" s="38">
        <v>6</v>
      </c>
      <c r="AO11" s="38">
        <v>9</v>
      </c>
      <c r="AP11" s="38">
        <v>12</v>
      </c>
      <c r="AQ11" s="38">
        <v>21</v>
      </c>
      <c r="AR11" s="38">
        <v>30</v>
      </c>
      <c r="AS11" s="38">
        <v>60</v>
      </c>
      <c r="AT11" s="38">
        <v>80</v>
      </c>
      <c r="AV11" s="38">
        <v>4</v>
      </c>
      <c r="AW11" s="38">
        <v>7</v>
      </c>
      <c r="AX11" s="38">
        <v>8</v>
      </c>
      <c r="AY11" s="38">
        <v>12</v>
      </c>
      <c r="AZ11" s="38">
        <v>35</v>
      </c>
      <c r="BA11" s="38">
        <v>70</v>
      </c>
      <c r="BB11" s="38"/>
      <c r="BD11" s="38"/>
      <c r="BE11" s="38"/>
      <c r="BF11" s="38"/>
      <c r="BG11" s="38"/>
      <c r="BH11" s="38"/>
      <c r="BI11" s="38"/>
      <c r="BJ11" s="38"/>
      <c r="BL11" s="38"/>
      <c r="BM11" s="38"/>
      <c r="BN11" s="38"/>
      <c r="BO11" s="38"/>
      <c r="BP11" s="38"/>
      <c r="BQ11" s="38"/>
      <c r="BR11" s="38"/>
      <c r="BT11" s="38"/>
      <c r="BU11" s="38"/>
      <c r="BV11" s="38"/>
      <c r="BW11" s="38"/>
      <c r="BX11" s="38"/>
      <c r="BY11" s="38"/>
      <c r="BZ11" s="38"/>
      <c r="CB11" s="597">
        <v>6.25</v>
      </c>
      <c r="CC11" s="597">
        <v>12.5</v>
      </c>
      <c r="CD11" s="597">
        <v>25</v>
      </c>
      <c r="CE11" s="597">
        <v>50</v>
      </c>
      <c r="CF11" s="597">
        <v>100</v>
      </c>
      <c r="CG11" s="597">
        <v>200</v>
      </c>
      <c r="CH11" s="597">
        <v>300</v>
      </c>
      <c r="CJ11" s="597">
        <v>50</v>
      </c>
      <c r="CK11" s="597">
        <v>100</v>
      </c>
      <c r="CL11" s="597">
        <v>200</v>
      </c>
      <c r="CM11" s="597">
        <v>249</v>
      </c>
      <c r="CN11" s="597">
        <v>291</v>
      </c>
      <c r="CO11" s="597">
        <v>332</v>
      </c>
      <c r="CP11" s="597">
        <v>374</v>
      </c>
      <c r="CR11" s="313">
        <v>6.25</v>
      </c>
      <c r="CS11" s="313">
        <v>11.0625</v>
      </c>
      <c r="CT11" s="313">
        <v>15.875</v>
      </c>
      <c r="CU11" s="313">
        <v>23.5625</v>
      </c>
      <c r="CV11" s="313">
        <v>38.9375</v>
      </c>
      <c r="CW11" s="313">
        <v>54.8125</v>
      </c>
      <c r="CX11" s="313">
        <v>66.4140625</v>
      </c>
      <c r="CZ11" s="38">
        <v>5</v>
      </c>
      <c r="DA11" s="38">
        <v>7</v>
      </c>
      <c r="DB11" s="38">
        <v>12</v>
      </c>
      <c r="DC11" s="38">
        <v>30</v>
      </c>
      <c r="DD11" s="38">
        <v>65</v>
      </c>
      <c r="DE11" s="38">
        <v>105</v>
      </c>
      <c r="DF11" s="38">
        <v>137</v>
      </c>
      <c r="DH11" s="38"/>
      <c r="DI11" s="38"/>
      <c r="DJ11" s="38"/>
      <c r="DK11" s="38"/>
      <c r="DL11" s="38"/>
      <c r="DM11" s="38"/>
      <c r="DN11" s="38"/>
      <c r="DP11" s="366">
        <v>8</v>
      </c>
      <c r="DQ11" s="366">
        <v>12</v>
      </c>
      <c r="DR11" s="366">
        <v>20</v>
      </c>
      <c r="DS11" s="366">
        <v>35</v>
      </c>
      <c r="DT11" s="366">
        <v>80</v>
      </c>
      <c r="DU11" s="366">
        <v>140</v>
      </c>
      <c r="DV11" s="366"/>
      <c r="DX11" s="38">
        <v>12</v>
      </c>
      <c r="DY11" s="38">
        <v>15</v>
      </c>
      <c r="DZ11" s="38">
        <v>18</v>
      </c>
      <c r="EA11" s="38">
        <v>25</v>
      </c>
      <c r="EB11" s="38">
        <v>35</v>
      </c>
      <c r="EC11" s="38">
        <v>50</v>
      </c>
      <c r="ED11" s="38">
        <v>60</v>
      </c>
      <c r="EF11" s="38"/>
      <c r="EG11" s="38"/>
      <c r="EH11" s="38"/>
      <c r="EI11" s="38"/>
      <c r="EJ11" s="38"/>
      <c r="EK11" s="38"/>
      <c r="EL11" s="38"/>
      <c r="EN11" s="442">
        <v>15</v>
      </c>
      <c r="EO11" s="442">
        <v>25</v>
      </c>
      <c r="EP11" s="442">
        <v>30</v>
      </c>
      <c r="EQ11" s="442">
        <v>50</v>
      </c>
      <c r="ER11" s="442">
        <v>100</v>
      </c>
      <c r="ES11" s="442">
        <v>150</v>
      </c>
      <c r="ET11" s="442">
        <v>200</v>
      </c>
      <c r="EV11" s="477">
        <v>5</v>
      </c>
      <c r="EW11" s="477">
        <v>10</v>
      </c>
      <c r="EX11" s="477">
        <v>15</v>
      </c>
      <c r="EY11" s="477">
        <v>22</v>
      </c>
      <c r="EZ11" s="477">
        <v>35</v>
      </c>
      <c r="FA11" s="477">
        <v>65</v>
      </c>
      <c r="FB11" s="477">
        <v>120</v>
      </c>
      <c r="FD11" s="597">
        <v>20</v>
      </c>
      <c r="FE11" s="597">
        <v>30</v>
      </c>
      <c r="FF11" s="597">
        <v>50</v>
      </c>
      <c r="FG11" s="597">
        <v>100</v>
      </c>
      <c r="FH11" s="597">
        <v>250</v>
      </c>
      <c r="FI11" s="597">
        <v>500</v>
      </c>
      <c r="FJ11" s="597">
        <v>600</v>
      </c>
      <c r="FL11" s="38"/>
      <c r="FM11" s="38"/>
      <c r="FN11" s="38"/>
      <c r="FO11" s="38"/>
      <c r="FP11" s="38"/>
      <c r="FQ11" s="38"/>
      <c r="FR11" s="38"/>
      <c r="FT11" s="38"/>
      <c r="FU11" s="38"/>
      <c r="FV11" s="38"/>
      <c r="FW11" s="38"/>
      <c r="FX11" s="38"/>
      <c r="FY11" s="38"/>
      <c r="FZ11" s="38"/>
      <c r="GB11" s="540">
        <v>2</v>
      </c>
      <c r="GC11" s="540">
        <v>4</v>
      </c>
      <c r="GD11" s="540">
        <v>7</v>
      </c>
      <c r="GE11" s="540">
        <v>16</v>
      </c>
      <c r="GF11" s="540">
        <v>30</v>
      </c>
      <c r="GG11" s="540">
        <v>60</v>
      </c>
      <c r="GH11" s="540"/>
      <c r="GJ11" s="38"/>
      <c r="GK11" s="38"/>
      <c r="GL11" s="38"/>
      <c r="GM11" s="38"/>
      <c r="GN11" s="38"/>
      <c r="GO11" s="38"/>
      <c r="GP11" s="38"/>
    </row>
    <row r="12" spans="1:205" x14ac:dyDescent="0.3">
      <c r="A12" s="695"/>
      <c r="B12" s="2"/>
      <c r="C12" s="2"/>
      <c r="D12" s="2">
        <v>2</v>
      </c>
      <c r="E12" s="2"/>
      <c r="H12" s="37">
        <f t="shared" si="6"/>
        <v>7.5625</v>
      </c>
      <c r="I12" s="37">
        <f t="shared" si="0"/>
        <v>15</v>
      </c>
      <c r="J12" s="37">
        <f t="shared" si="1"/>
        <v>25</v>
      </c>
      <c r="K12" s="37">
        <f t="shared" si="2"/>
        <v>39</v>
      </c>
      <c r="L12" s="37">
        <f t="shared" si="3"/>
        <v>60</v>
      </c>
      <c r="M12" s="37">
        <f t="shared" si="4"/>
        <v>120</v>
      </c>
      <c r="N12" s="37">
        <f t="shared" si="5"/>
        <v>234</v>
      </c>
      <c r="P12" s="37">
        <v>6</v>
      </c>
      <c r="Q12" s="37">
        <v>8</v>
      </c>
      <c r="R12" s="37">
        <v>20</v>
      </c>
      <c r="S12" s="37">
        <v>30</v>
      </c>
      <c r="T12" s="37">
        <v>60</v>
      </c>
      <c r="U12" s="37">
        <v>120</v>
      </c>
      <c r="V12" s="37">
        <v>240</v>
      </c>
      <c r="X12" s="175">
        <v>12</v>
      </c>
      <c r="Y12" s="175">
        <v>24</v>
      </c>
      <c r="Z12" s="175">
        <v>36</v>
      </c>
      <c r="AA12" s="175">
        <v>48</v>
      </c>
      <c r="AB12" s="175">
        <v>60</v>
      </c>
      <c r="AC12" s="175">
        <v>120</v>
      </c>
      <c r="AD12" s="175">
        <v>180</v>
      </c>
      <c r="AF12" s="37"/>
      <c r="AG12" s="37"/>
      <c r="AH12" s="37"/>
      <c r="AI12" s="37"/>
      <c r="AJ12" s="37"/>
      <c r="AK12" s="37"/>
      <c r="AL12" s="37"/>
      <c r="AN12" s="37">
        <v>8</v>
      </c>
      <c r="AO12" s="37">
        <v>12</v>
      </c>
      <c r="AP12" s="37">
        <v>16</v>
      </c>
      <c r="AQ12" s="37">
        <v>28</v>
      </c>
      <c r="AR12" s="37">
        <v>40</v>
      </c>
      <c r="AS12" s="37">
        <v>80</v>
      </c>
      <c r="AT12" s="37">
        <v>100</v>
      </c>
      <c r="AV12" s="37">
        <v>5</v>
      </c>
      <c r="AW12" s="37">
        <v>9</v>
      </c>
      <c r="AX12" s="37">
        <v>10</v>
      </c>
      <c r="AY12" s="37">
        <v>15</v>
      </c>
      <c r="AZ12" s="37">
        <v>40</v>
      </c>
      <c r="BA12" s="37">
        <v>80</v>
      </c>
      <c r="BB12" s="37"/>
      <c r="BD12" s="37"/>
      <c r="BE12" s="37"/>
      <c r="BF12" s="37"/>
      <c r="BG12" s="37"/>
      <c r="BH12" s="37"/>
      <c r="BI12" s="37"/>
      <c r="BJ12" s="37"/>
      <c r="BL12" s="37"/>
      <c r="BM12" s="37"/>
      <c r="BN12" s="37"/>
      <c r="BO12" s="37"/>
      <c r="BP12" s="37"/>
      <c r="BQ12" s="37"/>
      <c r="BR12" s="37"/>
      <c r="BT12" s="37"/>
      <c r="BU12" s="37"/>
      <c r="BV12" s="37"/>
      <c r="BW12" s="37"/>
      <c r="BX12" s="37"/>
      <c r="BY12" s="37"/>
      <c r="BZ12" s="37"/>
      <c r="CB12" s="597">
        <v>6.8750000000000009</v>
      </c>
      <c r="CC12" s="597">
        <v>13.750000000000002</v>
      </c>
      <c r="CD12" s="597">
        <v>27.500000000000004</v>
      </c>
      <c r="CE12" s="597">
        <v>55.000000000000007</v>
      </c>
      <c r="CF12" s="597">
        <v>110.00000000000001</v>
      </c>
      <c r="CG12" s="597">
        <v>220.00000000000003</v>
      </c>
      <c r="CH12" s="597">
        <v>330</v>
      </c>
      <c r="CJ12" s="597">
        <v>60</v>
      </c>
      <c r="CK12" s="597">
        <v>120</v>
      </c>
      <c r="CL12" s="597">
        <v>240</v>
      </c>
      <c r="CM12" s="597">
        <v>285</v>
      </c>
      <c r="CN12" s="597">
        <v>333</v>
      </c>
      <c r="CO12" s="597">
        <v>380</v>
      </c>
      <c r="CP12" s="597">
        <v>428</v>
      </c>
      <c r="CR12" s="312">
        <v>7.125</v>
      </c>
      <c r="CS12" s="312">
        <v>12.218750000000002</v>
      </c>
      <c r="CT12" s="312">
        <v>17.3125</v>
      </c>
      <c r="CU12" s="312">
        <v>25.96875</v>
      </c>
      <c r="CV12" s="312">
        <v>42.781250000000007</v>
      </c>
      <c r="CW12" s="312">
        <v>60.09375</v>
      </c>
      <c r="CX12" s="312">
        <v>73.10546875</v>
      </c>
      <c r="CZ12" s="37">
        <v>9</v>
      </c>
      <c r="DA12" s="37">
        <v>15</v>
      </c>
      <c r="DB12" s="37">
        <v>25</v>
      </c>
      <c r="DC12" s="37">
        <v>50</v>
      </c>
      <c r="DD12" s="37">
        <v>110</v>
      </c>
      <c r="DE12" s="37">
        <v>180</v>
      </c>
      <c r="DF12" s="37">
        <v>234</v>
      </c>
      <c r="DH12" s="37"/>
      <c r="DI12" s="37"/>
      <c r="DJ12" s="37"/>
      <c r="DK12" s="37"/>
      <c r="DL12" s="37"/>
      <c r="DM12" s="37"/>
      <c r="DN12" s="37"/>
      <c r="DP12" s="365">
        <v>7</v>
      </c>
      <c r="DQ12" s="365">
        <v>15</v>
      </c>
      <c r="DR12" s="365">
        <v>30</v>
      </c>
      <c r="DS12" s="365">
        <v>50</v>
      </c>
      <c r="DT12" s="365">
        <v>120</v>
      </c>
      <c r="DU12" s="365">
        <v>200</v>
      </c>
      <c r="DV12" s="365"/>
      <c r="DX12" s="37">
        <v>15</v>
      </c>
      <c r="DY12" s="37">
        <v>20</v>
      </c>
      <c r="DZ12" s="37">
        <v>25</v>
      </c>
      <c r="EA12" s="37">
        <v>30</v>
      </c>
      <c r="EB12" s="37">
        <v>40</v>
      </c>
      <c r="EC12" s="37">
        <v>60</v>
      </c>
      <c r="ED12" s="37">
        <v>70</v>
      </c>
      <c r="EF12" s="37"/>
      <c r="EG12" s="37"/>
      <c r="EH12" s="37"/>
      <c r="EI12" s="37"/>
      <c r="EJ12" s="37"/>
      <c r="EK12" s="37"/>
      <c r="EL12" s="37"/>
      <c r="EN12" s="441">
        <v>20</v>
      </c>
      <c r="EO12" s="441">
        <v>35</v>
      </c>
      <c r="EP12" s="441">
        <v>50</v>
      </c>
      <c r="EQ12" s="441">
        <v>80</v>
      </c>
      <c r="ER12" s="441">
        <v>180</v>
      </c>
      <c r="ES12" s="441">
        <v>300</v>
      </c>
      <c r="ET12" s="441">
        <v>400</v>
      </c>
      <c r="EV12" s="476">
        <v>5</v>
      </c>
      <c r="EW12" s="476">
        <v>15</v>
      </c>
      <c r="EX12" s="476">
        <v>22</v>
      </c>
      <c r="EY12" s="476">
        <v>30</v>
      </c>
      <c r="EZ12" s="476">
        <v>45</v>
      </c>
      <c r="FA12" s="476">
        <v>75</v>
      </c>
      <c r="FB12" s="476">
        <v>150</v>
      </c>
      <c r="FD12" s="597">
        <v>20</v>
      </c>
      <c r="FE12" s="597">
        <v>30</v>
      </c>
      <c r="FF12" s="597">
        <v>50</v>
      </c>
      <c r="FG12" s="597">
        <v>100</v>
      </c>
      <c r="FH12" s="597">
        <v>250</v>
      </c>
      <c r="FI12" s="597">
        <v>500</v>
      </c>
      <c r="FJ12" s="597">
        <v>600</v>
      </c>
      <c r="FL12" s="37"/>
      <c r="FM12" s="37"/>
      <c r="FN12" s="37"/>
      <c r="FO12" s="37"/>
      <c r="FP12" s="37"/>
      <c r="FQ12" s="37"/>
      <c r="FR12" s="37"/>
      <c r="FT12" s="37"/>
      <c r="FU12" s="37"/>
      <c r="FV12" s="37"/>
      <c r="FW12" s="37"/>
      <c r="FX12" s="37"/>
      <c r="FY12" s="37"/>
      <c r="FZ12" s="37"/>
      <c r="GB12" s="539">
        <v>3</v>
      </c>
      <c r="GC12" s="539">
        <v>5</v>
      </c>
      <c r="GD12" s="539">
        <v>8</v>
      </c>
      <c r="GE12" s="539">
        <v>27</v>
      </c>
      <c r="GF12" s="539">
        <v>40</v>
      </c>
      <c r="GG12" s="539">
        <v>80</v>
      </c>
      <c r="GH12" s="539"/>
      <c r="GJ12" s="37"/>
      <c r="GK12" s="37"/>
      <c r="GL12" s="37"/>
      <c r="GM12" s="37"/>
      <c r="GN12" s="37"/>
      <c r="GO12" s="37"/>
      <c r="GP12" s="37"/>
    </row>
    <row r="13" spans="1:205" x14ac:dyDescent="0.3">
      <c r="A13" s="695"/>
      <c r="B13" s="3"/>
      <c r="C13" s="3"/>
      <c r="D13" s="3"/>
      <c r="E13" s="3">
        <v>2</v>
      </c>
      <c r="H13" s="38">
        <f t="shared" si="6"/>
        <v>10</v>
      </c>
      <c r="I13" s="38">
        <f t="shared" si="0"/>
        <v>20.375</v>
      </c>
      <c r="J13" s="38">
        <f t="shared" si="1"/>
        <v>32.5</v>
      </c>
      <c r="K13" s="38">
        <f t="shared" si="2"/>
        <v>64</v>
      </c>
      <c r="L13" s="38">
        <f t="shared" si="3"/>
        <v>103</v>
      </c>
      <c r="M13" s="38">
        <f t="shared" si="4"/>
        <v>188.5</v>
      </c>
      <c r="N13" s="38">
        <f t="shared" si="5"/>
        <v>280</v>
      </c>
      <c r="P13" s="38">
        <v>12</v>
      </c>
      <c r="Q13" s="38">
        <v>25</v>
      </c>
      <c r="R13" s="38">
        <v>35</v>
      </c>
      <c r="S13" s="38">
        <v>70</v>
      </c>
      <c r="T13" s="38">
        <v>140</v>
      </c>
      <c r="U13" s="38">
        <v>210</v>
      </c>
      <c r="V13" s="38">
        <v>280</v>
      </c>
      <c r="X13" s="176">
        <v>18</v>
      </c>
      <c r="Y13" s="176">
        <v>36</v>
      </c>
      <c r="Z13" s="176">
        <v>54</v>
      </c>
      <c r="AA13" s="176">
        <v>72</v>
      </c>
      <c r="AB13" s="176">
        <v>90</v>
      </c>
      <c r="AC13" s="176">
        <v>180</v>
      </c>
      <c r="AD13" s="176">
        <v>270</v>
      </c>
      <c r="AF13" s="38"/>
      <c r="AG13" s="38"/>
      <c r="AH13" s="38"/>
      <c r="AI13" s="38"/>
      <c r="AJ13" s="38"/>
      <c r="AK13" s="38"/>
      <c r="AL13" s="38"/>
      <c r="AN13" s="38">
        <v>10</v>
      </c>
      <c r="AO13" s="38">
        <v>15</v>
      </c>
      <c r="AP13" s="38">
        <v>20</v>
      </c>
      <c r="AQ13" s="38">
        <v>35</v>
      </c>
      <c r="AR13" s="38">
        <v>50</v>
      </c>
      <c r="AS13" s="38">
        <v>100</v>
      </c>
      <c r="AT13" s="38">
        <v>120</v>
      </c>
      <c r="AV13" s="38">
        <v>7</v>
      </c>
      <c r="AW13" s="38">
        <v>13</v>
      </c>
      <c r="AX13" s="38">
        <v>14</v>
      </c>
      <c r="AY13" s="38">
        <v>18</v>
      </c>
      <c r="AZ13" s="38">
        <v>60</v>
      </c>
      <c r="BA13" s="38">
        <v>100</v>
      </c>
      <c r="BB13" s="38"/>
      <c r="BD13" s="38"/>
      <c r="BE13" s="38"/>
      <c r="BF13" s="38"/>
      <c r="BG13" s="38"/>
      <c r="BH13" s="38"/>
      <c r="BI13" s="38"/>
      <c r="BJ13" s="38"/>
      <c r="BL13" s="38"/>
      <c r="BM13" s="38"/>
      <c r="BN13" s="38"/>
      <c r="BO13" s="38"/>
      <c r="BP13" s="38"/>
      <c r="BQ13" s="38"/>
      <c r="BR13" s="38"/>
      <c r="BT13" s="38"/>
      <c r="BU13" s="38"/>
      <c r="BV13" s="38"/>
      <c r="BW13" s="38"/>
      <c r="BX13" s="38"/>
      <c r="BY13" s="38"/>
      <c r="BZ13" s="38"/>
      <c r="CB13" s="597">
        <v>9.375</v>
      </c>
      <c r="CC13" s="597">
        <v>18.75</v>
      </c>
      <c r="CD13" s="597">
        <v>37.5</v>
      </c>
      <c r="CE13" s="597">
        <v>75</v>
      </c>
      <c r="CF13" s="597">
        <v>150</v>
      </c>
      <c r="CG13" s="597">
        <v>300</v>
      </c>
      <c r="CH13" s="597">
        <v>450</v>
      </c>
      <c r="CJ13" s="597">
        <v>70</v>
      </c>
      <c r="CK13" s="597">
        <v>140</v>
      </c>
      <c r="CL13" s="597">
        <v>280</v>
      </c>
      <c r="CM13" s="597">
        <v>285</v>
      </c>
      <c r="CN13" s="597">
        <v>333</v>
      </c>
      <c r="CO13" s="597">
        <v>380</v>
      </c>
      <c r="CP13" s="597">
        <v>428</v>
      </c>
      <c r="CR13" s="313">
        <v>7.5375000000000005</v>
      </c>
      <c r="CS13" s="313">
        <v>13.440625000000001</v>
      </c>
      <c r="CT13" s="313">
        <v>18.84375</v>
      </c>
      <c r="CU13" s="313">
        <v>28.515625000000004</v>
      </c>
      <c r="CV13" s="313">
        <v>47.359375000000007</v>
      </c>
      <c r="CW13" s="313">
        <v>66.203125</v>
      </c>
      <c r="CX13" s="313">
        <v>80.666015625</v>
      </c>
      <c r="CZ13" s="38">
        <v>10</v>
      </c>
      <c r="DA13" s="38">
        <v>17</v>
      </c>
      <c r="DB13" s="38">
        <v>29</v>
      </c>
      <c r="DC13" s="38">
        <v>58</v>
      </c>
      <c r="DD13" s="38">
        <v>116</v>
      </c>
      <c r="DE13" s="38">
        <v>197</v>
      </c>
      <c r="DF13" s="38">
        <v>334</v>
      </c>
      <c r="DH13" s="38"/>
      <c r="DI13" s="38"/>
      <c r="DJ13" s="38"/>
      <c r="DK13" s="38"/>
      <c r="DL13" s="38"/>
      <c r="DM13" s="38"/>
      <c r="DN13" s="38"/>
      <c r="DP13" s="366">
        <v>10</v>
      </c>
      <c r="DQ13" s="366">
        <v>25</v>
      </c>
      <c r="DR13" s="366">
        <v>50</v>
      </c>
      <c r="DS13" s="366">
        <v>90</v>
      </c>
      <c r="DT13" s="366">
        <v>200</v>
      </c>
      <c r="DU13" s="366">
        <v>300</v>
      </c>
      <c r="DV13" s="366"/>
      <c r="DX13" s="38">
        <v>18</v>
      </c>
      <c r="DY13" s="38">
        <v>22</v>
      </c>
      <c r="DZ13" s="38">
        <v>30</v>
      </c>
      <c r="EA13" s="38">
        <v>40</v>
      </c>
      <c r="EB13" s="38">
        <v>50</v>
      </c>
      <c r="EC13" s="38">
        <v>70</v>
      </c>
      <c r="ED13" s="38">
        <v>85</v>
      </c>
      <c r="EF13" s="38"/>
      <c r="EG13" s="38"/>
      <c r="EH13" s="38"/>
      <c r="EI13" s="38"/>
      <c r="EJ13" s="38"/>
      <c r="EK13" s="38"/>
      <c r="EL13" s="38"/>
      <c r="EN13" s="442">
        <v>30</v>
      </c>
      <c r="EO13" s="442">
        <v>50</v>
      </c>
      <c r="EP13" s="442">
        <v>70</v>
      </c>
      <c r="EQ13" s="442">
        <v>125</v>
      </c>
      <c r="ER13" s="442">
        <v>280</v>
      </c>
      <c r="ES13" s="442">
        <v>450</v>
      </c>
      <c r="ET13" s="442">
        <v>550</v>
      </c>
      <c r="EV13" s="477">
        <v>5</v>
      </c>
      <c r="EW13" s="477">
        <v>15</v>
      </c>
      <c r="EX13" s="477">
        <v>22</v>
      </c>
      <c r="EY13" s="477">
        <v>30</v>
      </c>
      <c r="EZ13" s="477">
        <v>45</v>
      </c>
      <c r="FA13" s="477">
        <v>75</v>
      </c>
      <c r="FB13" s="477">
        <v>150</v>
      </c>
      <c r="FD13" s="597">
        <v>20</v>
      </c>
      <c r="FE13" s="597">
        <v>30</v>
      </c>
      <c r="FF13" s="597">
        <v>50</v>
      </c>
      <c r="FG13" s="597">
        <v>100</v>
      </c>
      <c r="FH13" s="597">
        <v>250</v>
      </c>
      <c r="FI13" s="597">
        <v>500</v>
      </c>
      <c r="FJ13" s="597">
        <v>600</v>
      </c>
      <c r="FL13" s="38"/>
      <c r="FM13" s="38"/>
      <c r="FN13" s="38"/>
      <c r="FO13" s="38"/>
      <c r="FP13" s="38"/>
      <c r="FQ13" s="38"/>
      <c r="FR13" s="38"/>
      <c r="FT13" s="38"/>
      <c r="FU13" s="38"/>
      <c r="FV13" s="38"/>
      <c r="FW13" s="38"/>
      <c r="FX13" s="38"/>
      <c r="FY13" s="38"/>
      <c r="FZ13" s="38"/>
      <c r="GB13" s="540">
        <v>3</v>
      </c>
      <c r="GC13" s="540">
        <v>5</v>
      </c>
      <c r="GD13" s="540">
        <v>8</v>
      </c>
      <c r="GE13" s="540">
        <v>27</v>
      </c>
      <c r="GF13" s="540">
        <v>40</v>
      </c>
      <c r="GG13" s="540">
        <v>80</v>
      </c>
      <c r="GH13" s="540"/>
      <c r="GJ13" s="38"/>
      <c r="GK13" s="38"/>
      <c r="GL13" s="38"/>
      <c r="GM13" s="38"/>
      <c r="GN13" s="38"/>
      <c r="GO13" s="38"/>
      <c r="GP13" s="38"/>
    </row>
    <row r="14" spans="1:205" x14ac:dyDescent="0.3">
      <c r="A14" s="695"/>
      <c r="B14" s="2">
        <v>-2</v>
      </c>
      <c r="C14" s="2"/>
      <c r="D14" s="2"/>
      <c r="E14" s="2"/>
      <c r="H14" s="37">
        <f t="shared" si="6"/>
        <v>6.03125</v>
      </c>
      <c r="I14" s="37">
        <f t="shared" si="0"/>
        <v>10</v>
      </c>
      <c r="J14" s="37">
        <f t="shared" si="1"/>
        <v>15.203125</v>
      </c>
      <c r="K14" s="37">
        <f t="shared" si="2"/>
        <v>30</v>
      </c>
      <c r="L14" s="37">
        <f t="shared" si="3"/>
        <v>55</v>
      </c>
      <c r="M14" s="37">
        <f t="shared" si="4"/>
        <v>100</v>
      </c>
      <c r="N14" s="37">
        <f t="shared" si="5"/>
        <v>150</v>
      </c>
      <c r="P14" s="37">
        <v>4</v>
      </c>
      <c r="Q14" s="37">
        <v>8</v>
      </c>
      <c r="R14" s="37">
        <v>15</v>
      </c>
      <c r="S14" s="37">
        <v>30</v>
      </c>
      <c r="T14" s="37">
        <v>60</v>
      </c>
      <c r="U14" s="37">
        <v>100</v>
      </c>
      <c r="V14" s="37">
        <v>200</v>
      </c>
      <c r="X14" s="175">
        <v>10</v>
      </c>
      <c r="Y14" s="175">
        <v>20</v>
      </c>
      <c r="Z14" s="175">
        <v>30</v>
      </c>
      <c r="AA14" s="175">
        <v>40</v>
      </c>
      <c r="AB14" s="175">
        <v>50</v>
      </c>
      <c r="AC14" s="175">
        <v>100</v>
      </c>
      <c r="AD14" s="175">
        <v>150</v>
      </c>
      <c r="AF14" s="37"/>
      <c r="AG14" s="37"/>
      <c r="AH14" s="37"/>
      <c r="AI14" s="37"/>
      <c r="AJ14" s="37"/>
      <c r="AK14" s="37"/>
      <c r="AL14" s="37"/>
      <c r="AN14" s="37">
        <v>4</v>
      </c>
      <c r="AO14" s="37">
        <v>6</v>
      </c>
      <c r="AP14" s="37">
        <v>8</v>
      </c>
      <c r="AQ14" s="37">
        <v>14</v>
      </c>
      <c r="AR14" s="37">
        <v>20</v>
      </c>
      <c r="AS14" s="37">
        <v>40</v>
      </c>
      <c r="AT14" s="37">
        <v>60</v>
      </c>
      <c r="AV14" s="37">
        <v>4</v>
      </c>
      <c r="AW14" s="37">
        <v>6</v>
      </c>
      <c r="AX14" s="37">
        <v>7</v>
      </c>
      <c r="AY14" s="37">
        <v>10</v>
      </c>
      <c r="AZ14" s="37">
        <v>25</v>
      </c>
      <c r="BA14" s="37">
        <v>55</v>
      </c>
      <c r="BB14" s="37"/>
      <c r="BD14" s="37"/>
      <c r="BE14" s="37"/>
      <c r="BF14" s="37"/>
      <c r="BG14" s="37"/>
      <c r="BH14" s="37"/>
      <c r="BI14" s="37"/>
      <c r="BJ14" s="37"/>
      <c r="BL14" s="37"/>
      <c r="BM14" s="37"/>
      <c r="BN14" s="37"/>
      <c r="BO14" s="37"/>
      <c r="BP14" s="37"/>
      <c r="BQ14" s="37"/>
      <c r="BR14" s="37"/>
      <c r="BT14" s="37"/>
      <c r="BU14" s="37"/>
      <c r="BV14" s="37"/>
      <c r="BW14" s="37"/>
      <c r="BX14" s="37"/>
      <c r="BY14" s="37"/>
      <c r="BZ14" s="37"/>
      <c r="CB14" s="597">
        <v>6.25</v>
      </c>
      <c r="CC14" s="597">
        <v>12.5</v>
      </c>
      <c r="CD14" s="597">
        <v>25</v>
      </c>
      <c r="CE14" s="597">
        <v>50</v>
      </c>
      <c r="CF14" s="597">
        <v>100</v>
      </c>
      <c r="CG14" s="597">
        <v>200</v>
      </c>
      <c r="CH14" s="597">
        <v>300</v>
      </c>
      <c r="CJ14" s="597">
        <v>50</v>
      </c>
      <c r="CK14" s="597">
        <v>100</v>
      </c>
      <c r="CL14" s="597">
        <v>200</v>
      </c>
      <c r="CM14" s="597">
        <v>279</v>
      </c>
      <c r="CN14" s="597">
        <v>326</v>
      </c>
      <c r="CO14" s="597">
        <v>372</v>
      </c>
      <c r="CP14" s="597">
        <v>419</v>
      </c>
      <c r="CR14" s="312">
        <v>6.0625</v>
      </c>
      <c r="CS14" s="312">
        <v>10.734375</v>
      </c>
      <c r="CT14" s="312">
        <v>15.40625</v>
      </c>
      <c r="CU14" s="312">
        <v>22.859375</v>
      </c>
      <c r="CV14" s="312">
        <v>37.765625</v>
      </c>
      <c r="CW14" s="312">
        <v>53.171875</v>
      </c>
      <c r="CX14" s="312">
        <v>64.568359375</v>
      </c>
      <c r="CZ14" s="37">
        <v>5</v>
      </c>
      <c r="DA14" s="37">
        <v>7</v>
      </c>
      <c r="DB14" s="37">
        <v>12</v>
      </c>
      <c r="DC14" s="37">
        <v>30</v>
      </c>
      <c r="DD14" s="37">
        <v>65</v>
      </c>
      <c r="DE14" s="37">
        <v>105</v>
      </c>
      <c r="DF14" s="37">
        <v>137</v>
      </c>
      <c r="DH14" s="37"/>
      <c r="DI14" s="37"/>
      <c r="DJ14" s="37"/>
      <c r="DK14" s="37"/>
      <c r="DL14" s="37"/>
      <c r="DM14" s="37"/>
      <c r="DN14" s="37"/>
      <c r="DP14" s="365">
        <v>6</v>
      </c>
      <c r="DQ14" s="365">
        <v>8</v>
      </c>
      <c r="DR14" s="365">
        <v>20</v>
      </c>
      <c r="DS14" s="365">
        <v>35</v>
      </c>
      <c r="DT14" s="365">
        <v>80</v>
      </c>
      <c r="DU14" s="365">
        <v>140</v>
      </c>
      <c r="DV14" s="365"/>
      <c r="DX14" s="37">
        <v>7.5</v>
      </c>
      <c r="DY14" s="37">
        <v>10</v>
      </c>
      <c r="DZ14" s="37">
        <v>15</v>
      </c>
      <c r="EA14" s="37">
        <v>20</v>
      </c>
      <c r="EB14" s="37">
        <v>30</v>
      </c>
      <c r="EC14" s="37">
        <v>45</v>
      </c>
      <c r="ED14" s="37">
        <v>55</v>
      </c>
      <c r="EF14" s="37"/>
      <c r="EG14" s="37"/>
      <c r="EH14" s="37"/>
      <c r="EI14" s="37"/>
      <c r="EJ14" s="37"/>
      <c r="EK14" s="37"/>
      <c r="EL14" s="37"/>
      <c r="EN14" s="441">
        <v>10</v>
      </c>
      <c r="EO14" s="441">
        <v>20</v>
      </c>
      <c r="EP14" s="441">
        <v>25</v>
      </c>
      <c r="EQ14" s="441">
        <v>40</v>
      </c>
      <c r="ER14" s="441">
        <v>80</v>
      </c>
      <c r="ES14" s="441">
        <v>120</v>
      </c>
      <c r="ET14" s="441">
        <v>150</v>
      </c>
      <c r="EV14" s="476">
        <v>5</v>
      </c>
      <c r="EW14" s="476">
        <v>10</v>
      </c>
      <c r="EX14" s="476">
        <v>15</v>
      </c>
      <c r="EY14" s="476">
        <v>22</v>
      </c>
      <c r="EZ14" s="476">
        <v>35</v>
      </c>
      <c r="FA14" s="476">
        <v>65</v>
      </c>
      <c r="FB14" s="476">
        <v>120</v>
      </c>
      <c r="FD14" s="597">
        <v>20</v>
      </c>
      <c r="FE14" s="597">
        <v>30</v>
      </c>
      <c r="FF14" s="597">
        <v>50</v>
      </c>
      <c r="FG14" s="597">
        <v>100</v>
      </c>
      <c r="FH14" s="597">
        <v>250</v>
      </c>
      <c r="FI14" s="597">
        <v>500</v>
      </c>
      <c r="FJ14" s="597">
        <v>600</v>
      </c>
      <c r="FL14" s="37"/>
      <c r="FM14" s="37"/>
      <c r="FN14" s="37"/>
      <c r="FO14" s="37"/>
      <c r="FP14" s="37"/>
      <c r="FQ14" s="37"/>
      <c r="FR14" s="37"/>
      <c r="FT14" s="37"/>
      <c r="FU14" s="37"/>
      <c r="FV14" s="37"/>
      <c r="FW14" s="37"/>
      <c r="FX14" s="37"/>
      <c r="FY14" s="37"/>
      <c r="FZ14" s="37"/>
      <c r="GB14" s="539">
        <v>3</v>
      </c>
      <c r="GC14" s="539">
        <v>6</v>
      </c>
      <c r="GD14" s="539">
        <v>11</v>
      </c>
      <c r="GE14" s="539">
        <v>25</v>
      </c>
      <c r="GF14" s="539">
        <v>40</v>
      </c>
      <c r="GG14" s="539">
        <v>80</v>
      </c>
      <c r="GH14" s="539"/>
      <c r="GJ14" s="37"/>
      <c r="GK14" s="37"/>
      <c r="GL14" s="37"/>
      <c r="GM14" s="37"/>
      <c r="GN14" s="37"/>
      <c r="GO14" s="37"/>
      <c r="GP14" s="37"/>
    </row>
    <row r="15" spans="1:205" x14ac:dyDescent="0.3">
      <c r="A15" s="695"/>
      <c r="B15" s="3"/>
      <c r="C15" s="3">
        <v>-2</v>
      </c>
      <c r="D15" s="3"/>
      <c r="E15" s="3"/>
      <c r="H15" s="38">
        <f t="shared" si="6"/>
        <v>6.15625</v>
      </c>
      <c r="I15" s="38">
        <f t="shared" si="0"/>
        <v>10.3671875</v>
      </c>
      <c r="J15" s="38">
        <f t="shared" si="1"/>
        <v>18.75</v>
      </c>
      <c r="K15" s="38">
        <f t="shared" si="2"/>
        <v>32.5</v>
      </c>
      <c r="L15" s="38">
        <f t="shared" si="3"/>
        <v>57.5</v>
      </c>
      <c r="M15" s="38">
        <f t="shared" si="4"/>
        <v>102.5</v>
      </c>
      <c r="N15" s="38">
        <f t="shared" si="5"/>
        <v>150</v>
      </c>
      <c r="P15" s="38">
        <v>9</v>
      </c>
      <c r="Q15" s="38">
        <v>10</v>
      </c>
      <c r="R15" s="38">
        <v>20</v>
      </c>
      <c r="S15" s="38">
        <v>35</v>
      </c>
      <c r="T15" s="38">
        <v>70</v>
      </c>
      <c r="U15" s="38">
        <v>140</v>
      </c>
      <c r="V15" s="38">
        <v>280</v>
      </c>
      <c r="X15" s="176">
        <v>10</v>
      </c>
      <c r="Y15" s="176">
        <v>20</v>
      </c>
      <c r="Z15" s="176">
        <v>30</v>
      </c>
      <c r="AA15" s="176">
        <v>40</v>
      </c>
      <c r="AB15" s="176">
        <v>50</v>
      </c>
      <c r="AC15" s="176">
        <v>100</v>
      </c>
      <c r="AD15" s="176">
        <v>150</v>
      </c>
      <c r="AF15" s="38"/>
      <c r="AG15" s="38"/>
      <c r="AH15" s="38"/>
      <c r="AI15" s="38"/>
      <c r="AJ15" s="38"/>
      <c r="AK15" s="38"/>
      <c r="AL15" s="38"/>
      <c r="AN15" s="38">
        <v>6</v>
      </c>
      <c r="AO15" s="38">
        <v>9</v>
      </c>
      <c r="AP15" s="38">
        <v>12</v>
      </c>
      <c r="AQ15" s="38">
        <v>21</v>
      </c>
      <c r="AR15" s="38">
        <v>30</v>
      </c>
      <c r="AS15" s="38">
        <v>60</v>
      </c>
      <c r="AT15" s="38">
        <v>80</v>
      </c>
      <c r="AV15" s="38">
        <v>4</v>
      </c>
      <c r="AW15" s="38">
        <v>7</v>
      </c>
      <c r="AX15" s="38">
        <v>8</v>
      </c>
      <c r="AY15" s="38">
        <v>12</v>
      </c>
      <c r="AZ15" s="38">
        <v>35</v>
      </c>
      <c r="BA15" s="38">
        <v>70</v>
      </c>
      <c r="BB15" s="38"/>
      <c r="BD15" s="38"/>
      <c r="BE15" s="38"/>
      <c r="BF15" s="38"/>
      <c r="BG15" s="38"/>
      <c r="BH15" s="38"/>
      <c r="BI15" s="38"/>
      <c r="BJ15" s="38"/>
      <c r="BL15" s="38"/>
      <c r="BM15" s="38"/>
      <c r="BN15" s="38"/>
      <c r="BO15" s="38"/>
      <c r="BP15" s="38"/>
      <c r="BQ15" s="38"/>
      <c r="BR15" s="38"/>
      <c r="BT15" s="38"/>
      <c r="BU15" s="38"/>
      <c r="BV15" s="38"/>
      <c r="BW15" s="38"/>
      <c r="BX15" s="38"/>
      <c r="BY15" s="38"/>
      <c r="BZ15" s="38"/>
      <c r="CB15" s="597">
        <v>6.25</v>
      </c>
      <c r="CC15" s="597">
        <v>12.5</v>
      </c>
      <c r="CD15" s="597">
        <v>25</v>
      </c>
      <c r="CE15" s="597">
        <v>50</v>
      </c>
      <c r="CF15" s="597">
        <v>100</v>
      </c>
      <c r="CG15" s="597">
        <v>200</v>
      </c>
      <c r="CH15" s="597">
        <v>300</v>
      </c>
      <c r="CJ15" s="597">
        <v>50</v>
      </c>
      <c r="CK15" s="597">
        <v>100</v>
      </c>
      <c r="CL15" s="597">
        <v>200</v>
      </c>
      <c r="CM15" s="597">
        <v>330</v>
      </c>
      <c r="CN15" s="597">
        <v>385</v>
      </c>
      <c r="CO15" s="597">
        <v>440</v>
      </c>
      <c r="CP15" s="597">
        <v>495</v>
      </c>
      <c r="CR15" s="313">
        <v>6.0625</v>
      </c>
      <c r="CS15" s="313">
        <v>10.734375</v>
      </c>
      <c r="CT15" s="313">
        <v>15.40625</v>
      </c>
      <c r="CU15" s="313">
        <v>22.859375</v>
      </c>
      <c r="CV15" s="313">
        <v>37.765625</v>
      </c>
      <c r="CW15" s="313">
        <v>53.171875</v>
      </c>
      <c r="CX15" s="313">
        <v>64.568359375</v>
      </c>
      <c r="CZ15" s="38">
        <v>5</v>
      </c>
      <c r="DA15" s="38">
        <v>7</v>
      </c>
      <c r="DB15" s="38">
        <v>12</v>
      </c>
      <c r="DC15" s="38">
        <v>30</v>
      </c>
      <c r="DD15" s="38">
        <v>65</v>
      </c>
      <c r="DE15" s="38">
        <v>105</v>
      </c>
      <c r="DF15" s="38">
        <v>137</v>
      </c>
      <c r="DH15" s="38"/>
      <c r="DI15" s="38"/>
      <c r="DJ15" s="38"/>
      <c r="DK15" s="38"/>
      <c r="DL15" s="38"/>
      <c r="DM15" s="38"/>
      <c r="DN15" s="38"/>
      <c r="DP15" s="366">
        <v>6</v>
      </c>
      <c r="DQ15" s="366">
        <v>8</v>
      </c>
      <c r="DR15" s="366">
        <v>30</v>
      </c>
      <c r="DS15" s="366">
        <v>35</v>
      </c>
      <c r="DT15" s="366">
        <v>80</v>
      </c>
      <c r="DU15" s="366">
        <v>140</v>
      </c>
      <c r="DV15" s="366"/>
      <c r="DX15" s="38">
        <v>12</v>
      </c>
      <c r="DY15" s="38">
        <v>12.5</v>
      </c>
      <c r="DZ15" s="38">
        <v>17.5</v>
      </c>
      <c r="EA15" s="38">
        <v>25</v>
      </c>
      <c r="EB15" s="38">
        <v>35</v>
      </c>
      <c r="EC15" s="38">
        <v>50</v>
      </c>
      <c r="ED15" s="38">
        <v>60</v>
      </c>
      <c r="EF15" s="38"/>
      <c r="EG15" s="38"/>
      <c r="EH15" s="38"/>
      <c r="EI15" s="38"/>
      <c r="EJ15" s="38"/>
      <c r="EK15" s="38"/>
      <c r="EL15" s="38"/>
      <c r="EN15" s="442">
        <v>15</v>
      </c>
      <c r="EO15" s="442">
        <v>25</v>
      </c>
      <c r="EP15" s="442">
        <v>30</v>
      </c>
      <c r="EQ15" s="442">
        <v>50</v>
      </c>
      <c r="ER15" s="442">
        <v>100</v>
      </c>
      <c r="ES15" s="442">
        <v>150</v>
      </c>
      <c r="ET15" s="442">
        <v>200</v>
      </c>
      <c r="EV15" s="477">
        <v>5</v>
      </c>
      <c r="EW15" s="477">
        <v>10</v>
      </c>
      <c r="EX15" s="477">
        <v>15</v>
      </c>
      <c r="EY15" s="477">
        <v>22</v>
      </c>
      <c r="EZ15" s="477">
        <v>35</v>
      </c>
      <c r="FA15" s="477">
        <v>65</v>
      </c>
      <c r="FB15" s="477">
        <v>120</v>
      </c>
      <c r="FD15" s="597">
        <v>20</v>
      </c>
      <c r="FE15" s="597">
        <v>30</v>
      </c>
      <c r="FF15" s="597">
        <v>50</v>
      </c>
      <c r="FG15" s="597">
        <v>100</v>
      </c>
      <c r="FH15" s="597">
        <v>250</v>
      </c>
      <c r="FI15" s="597">
        <v>500</v>
      </c>
      <c r="FJ15" s="597">
        <v>600</v>
      </c>
      <c r="FL15" s="38"/>
      <c r="FM15" s="38"/>
      <c r="FN15" s="38"/>
      <c r="FO15" s="38"/>
      <c r="FP15" s="38"/>
      <c r="FQ15" s="38"/>
      <c r="FR15" s="38"/>
      <c r="FT15" s="38"/>
      <c r="FU15" s="38"/>
      <c r="FV15" s="38"/>
      <c r="FW15" s="38"/>
      <c r="FX15" s="38"/>
      <c r="FY15" s="38"/>
      <c r="FZ15" s="38"/>
      <c r="GB15" s="540">
        <v>3</v>
      </c>
      <c r="GC15" s="540">
        <v>6</v>
      </c>
      <c r="GD15" s="540">
        <v>11</v>
      </c>
      <c r="GE15" s="540">
        <v>25</v>
      </c>
      <c r="GF15" s="540">
        <v>40</v>
      </c>
      <c r="GG15" s="540">
        <v>80</v>
      </c>
      <c r="GH15" s="540"/>
      <c r="GJ15" s="38"/>
      <c r="GK15" s="38"/>
      <c r="GL15" s="38"/>
      <c r="GM15" s="38"/>
      <c r="GN15" s="38"/>
      <c r="GO15" s="38"/>
      <c r="GP15" s="38"/>
    </row>
    <row r="16" spans="1:205" x14ac:dyDescent="0.3">
      <c r="A16" s="695"/>
      <c r="B16" s="2"/>
      <c r="C16" s="2"/>
      <c r="D16" s="2">
        <v>-2</v>
      </c>
      <c r="E16" s="2"/>
      <c r="H16" s="37">
        <f t="shared" si="6"/>
        <v>8</v>
      </c>
      <c r="I16" s="37">
        <f t="shared" si="0"/>
        <v>14.375</v>
      </c>
      <c r="J16" s="37">
        <f t="shared" si="1"/>
        <v>25</v>
      </c>
      <c r="K16" s="37">
        <f t="shared" si="2"/>
        <v>41.5</v>
      </c>
      <c r="L16" s="37">
        <f t="shared" si="3"/>
        <v>65</v>
      </c>
      <c r="M16" s="37">
        <f t="shared" si="4"/>
        <v>130</v>
      </c>
      <c r="N16" s="37">
        <f t="shared" si="5"/>
        <v>234</v>
      </c>
      <c r="P16" s="37">
        <v>8</v>
      </c>
      <c r="Q16" s="37">
        <v>11</v>
      </c>
      <c r="R16" s="37">
        <v>15</v>
      </c>
      <c r="S16" s="37">
        <v>35</v>
      </c>
      <c r="T16" s="37">
        <v>70</v>
      </c>
      <c r="U16" s="37">
        <v>140</v>
      </c>
      <c r="V16" s="37">
        <v>280</v>
      </c>
      <c r="X16" s="175">
        <v>12</v>
      </c>
      <c r="Y16" s="175">
        <v>24</v>
      </c>
      <c r="Z16" s="175">
        <v>36</v>
      </c>
      <c r="AA16" s="175">
        <v>48</v>
      </c>
      <c r="AB16" s="175">
        <v>60</v>
      </c>
      <c r="AC16" s="175">
        <v>120</v>
      </c>
      <c r="AD16" s="175">
        <v>180</v>
      </c>
      <c r="AF16" s="37"/>
      <c r="AG16" s="37"/>
      <c r="AH16" s="37"/>
      <c r="AI16" s="37"/>
      <c r="AJ16" s="37"/>
      <c r="AK16" s="37"/>
      <c r="AL16" s="37"/>
      <c r="AN16" s="37">
        <v>8</v>
      </c>
      <c r="AO16" s="37">
        <v>12</v>
      </c>
      <c r="AP16" s="37">
        <v>16</v>
      </c>
      <c r="AQ16" s="37">
        <v>28</v>
      </c>
      <c r="AR16" s="37">
        <v>40</v>
      </c>
      <c r="AS16" s="37">
        <v>80</v>
      </c>
      <c r="AT16" s="37">
        <v>100</v>
      </c>
      <c r="AV16" s="37">
        <v>5</v>
      </c>
      <c r="AW16" s="37">
        <v>9</v>
      </c>
      <c r="AX16" s="37">
        <v>10</v>
      </c>
      <c r="AY16" s="37">
        <v>15</v>
      </c>
      <c r="AZ16" s="37">
        <v>40</v>
      </c>
      <c r="BA16" s="37">
        <v>80</v>
      </c>
      <c r="BB16" s="37"/>
      <c r="BD16" s="37"/>
      <c r="BE16" s="37"/>
      <c r="BF16" s="37"/>
      <c r="BG16" s="37"/>
      <c r="BH16" s="37"/>
      <c r="BI16" s="37"/>
      <c r="BJ16" s="37"/>
      <c r="BL16" s="37"/>
      <c r="BM16" s="37"/>
      <c r="BN16" s="37"/>
      <c r="BO16" s="37"/>
      <c r="BP16" s="37"/>
      <c r="BQ16" s="37"/>
      <c r="BR16" s="37"/>
      <c r="BT16" s="37"/>
      <c r="BU16" s="37"/>
      <c r="BV16" s="37"/>
      <c r="BW16" s="37"/>
      <c r="BX16" s="37"/>
      <c r="BY16" s="37"/>
      <c r="BZ16" s="37"/>
      <c r="CB16" s="597">
        <v>6.8750000000000009</v>
      </c>
      <c r="CC16" s="597">
        <v>13.750000000000002</v>
      </c>
      <c r="CD16" s="597">
        <v>27.500000000000004</v>
      </c>
      <c r="CE16" s="597">
        <v>55.000000000000007</v>
      </c>
      <c r="CF16" s="597">
        <v>110.00000000000001</v>
      </c>
      <c r="CG16" s="597">
        <v>220.00000000000003</v>
      </c>
      <c r="CH16" s="597">
        <v>330</v>
      </c>
      <c r="CJ16" s="597">
        <v>60</v>
      </c>
      <c r="CK16" s="597">
        <v>120</v>
      </c>
      <c r="CL16" s="597">
        <v>240</v>
      </c>
      <c r="CM16" s="597">
        <v>369</v>
      </c>
      <c r="CN16" s="597">
        <v>431</v>
      </c>
      <c r="CO16" s="597">
        <v>492</v>
      </c>
      <c r="CP16" s="597">
        <v>554</v>
      </c>
      <c r="CR16" s="312">
        <v>6.9187499999999993</v>
      </c>
      <c r="CS16" s="312">
        <v>11.857812500000001</v>
      </c>
      <c r="CT16" s="312">
        <v>16.796875</v>
      </c>
      <c r="CU16" s="312">
        <v>25.1953125</v>
      </c>
      <c r="CV16" s="312">
        <v>41.492187500000007</v>
      </c>
      <c r="CW16" s="312">
        <v>58.289062499999993</v>
      </c>
      <c r="CX16" s="312">
        <v>71.0751953125</v>
      </c>
      <c r="CZ16" s="37">
        <v>9</v>
      </c>
      <c r="DA16" s="37">
        <v>15</v>
      </c>
      <c r="DB16" s="37">
        <v>25</v>
      </c>
      <c r="DC16" s="37">
        <v>50</v>
      </c>
      <c r="DD16" s="37">
        <v>110</v>
      </c>
      <c r="DE16" s="37">
        <v>180</v>
      </c>
      <c r="DF16" s="37">
        <v>234</v>
      </c>
      <c r="DH16" s="37"/>
      <c r="DI16" s="37"/>
      <c r="DJ16" s="37"/>
      <c r="DK16" s="37"/>
      <c r="DL16" s="37"/>
      <c r="DM16" s="37"/>
      <c r="DN16" s="37"/>
      <c r="DP16" s="365">
        <v>7</v>
      </c>
      <c r="DQ16" s="365">
        <v>10</v>
      </c>
      <c r="DR16" s="365">
        <v>40</v>
      </c>
      <c r="DS16" s="365">
        <v>50</v>
      </c>
      <c r="DT16" s="365">
        <v>120</v>
      </c>
      <c r="DU16" s="365">
        <v>200</v>
      </c>
      <c r="DV16" s="365"/>
      <c r="DX16" s="37">
        <v>15</v>
      </c>
      <c r="DY16" s="37">
        <v>15</v>
      </c>
      <c r="DZ16" s="37">
        <v>25</v>
      </c>
      <c r="EA16" s="37">
        <v>30</v>
      </c>
      <c r="EB16" s="37">
        <v>40</v>
      </c>
      <c r="EC16" s="37">
        <v>60</v>
      </c>
      <c r="ED16" s="37">
        <v>70</v>
      </c>
      <c r="EF16" s="37"/>
      <c r="EG16" s="37"/>
      <c r="EH16" s="37"/>
      <c r="EI16" s="37"/>
      <c r="EJ16" s="37"/>
      <c r="EK16" s="37"/>
      <c r="EL16" s="37"/>
      <c r="EN16" s="441">
        <v>20</v>
      </c>
      <c r="EO16" s="441">
        <v>35</v>
      </c>
      <c r="EP16" s="441">
        <v>50</v>
      </c>
      <c r="EQ16" s="441">
        <v>80</v>
      </c>
      <c r="ER16" s="441">
        <v>180</v>
      </c>
      <c r="ES16" s="441">
        <v>300</v>
      </c>
      <c r="ET16" s="441">
        <v>400</v>
      </c>
      <c r="EV16" s="476">
        <v>5</v>
      </c>
      <c r="EW16" s="476">
        <v>15</v>
      </c>
      <c r="EX16" s="476">
        <v>22</v>
      </c>
      <c r="EY16" s="476">
        <v>30</v>
      </c>
      <c r="EZ16" s="476">
        <v>45</v>
      </c>
      <c r="FA16" s="476">
        <v>75</v>
      </c>
      <c r="FB16" s="476">
        <v>150</v>
      </c>
      <c r="FD16" s="597">
        <v>20</v>
      </c>
      <c r="FE16" s="597">
        <v>30</v>
      </c>
      <c r="FF16" s="597">
        <v>50</v>
      </c>
      <c r="FG16" s="597">
        <v>100</v>
      </c>
      <c r="FH16" s="597">
        <v>250</v>
      </c>
      <c r="FI16" s="597">
        <v>500</v>
      </c>
      <c r="FJ16" s="597">
        <v>600</v>
      </c>
      <c r="FL16" s="37"/>
      <c r="FM16" s="37"/>
      <c r="FN16" s="37"/>
      <c r="FO16" s="37"/>
      <c r="FP16" s="37"/>
      <c r="FQ16" s="37"/>
      <c r="FR16" s="37"/>
      <c r="FT16" s="37"/>
      <c r="FU16" s="37"/>
      <c r="FV16" s="37"/>
      <c r="FW16" s="37"/>
      <c r="FX16" s="37"/>
      <c r="FY16" s="37"/>
      <c r="FZ16" s="37"/>
      <c r="GB16" s="539">
        <v>5</v>
      </c>
      <c r="GC16" s="539">
        <v>7</v>
      </c>
      <c r="GD16" s="539">
        <v>13</v>
      </c>
      <c r="GE16" s="539">
        <v>29</v>
      </c>
      <c r="GF16" s="539">
        <v>45</v>
      </c>
      <c r="GG16" s="539">
        <v>90</v>
      </c>
      <c r="GH16" s="539"/>
      <c r="GJ16" s="37"/>
      <c r="GK16" s="37"/>
      <c r="GL16" s="37"/>
      <c r="GM16" s="37"/>
      <c r="GN16" s="37"/>
      <c r="GO16" s="37"/>
      <c r="GP16" s="37"/>
    </row>
    <row r="17" spans="1:198" x14ac:dyDescent="0.3">
      <c r="A17" s="696"/>
      <c r="B17" s="3"/>
      <c r="C17" s="3"/>
      <c r="D17" s="3"/>
      <c r="E17" s="3">
        <v>-2</v>
      </c>
      <c r="H17" s="38">
        <f t="shared" si="6"/>
        <v>10</v>
      </c>
      <c r="I17" s="38">
        <f t="shared" si="0"/>
        <v>19.375</v>
      </c>
      <c r="J17" s="38">
        <f t="shared" si="1"/>
        <v>33.75</v>
      </c>
      <c r="K17" s="38">
        <f t="shared" si="2"/>
        <v>54</v>
      </c>
      <c r="L17" s="38">
        <f t="shared" si="3"/>
        <v>95</v>
      </c>
      <c r="M17" s="38">
        <f t="shared" si="4"/>
        <v>180</v>
      </c>
      <c r="N17" s="38">
        <f t="shared" si="5"/>
        <v>334</v>
      </c>
      <c r="P17" s="38">
        <v>15</v>
      </c>
      <c r="Q17" s="38">
        <v>25</v>
      </c>
      <c r="R17" s="38">
        <v>40</v>
      </c>
      <c r="S17" s="38">
        <v>50</v>
      </c>
      <c r="T17" s="38">
        <v>100</v>
      </c>
      <c r="U17" s="38">
        <v>180</v>
      </c>
      <c r="V17" s="38">
        <v>350</v>
      </c>
      <c r="X17" s="176">
        <v>18</v>
      </c>
      <c r="Y17" s="176">
        <v>36</v>
      </c>
      <c r="Z17" s="176">
        <v>54</v>
      </c>
      <c r="AA17" s="176">
        <v>72</v>
      </c>
      <c r="AB17" s="176">
        <v>90</v>
      </c>
      <c r="AC17" s="176">
        <v>180</v>
      </c>
      <c r="AD17" s="176">
        <v>270</v>
      </c>
      <c r="AF17" s="38"/>
      <c r="AG17" s="38"/>
      <c r="AH17" s="38"/>
      <c r="AI17" s="38"/>
      <c r="AJ17" s="38"/>
      <c r="AK17" s="38"/>
      <c r="AL17" s="38"/>
      <c r="AN17" s="38">
        <v>10</v>
      </c>
      <c r="AO17" s="38">
        <v>15</v>
      </c>
      <c r="AP17" s="38">
        <v>20</v>
      </c>
      <c r="AQ17" s="38">
        <v>35</v>
      </c>
      <c r="AR17" s="38">
        <v>50</v>
      </c>
      <c r="AS17" s="38">
        <v>100</v>
      </c>
      <c r="AT17" s="38">
        <v>120</v>
      </c>
      <c r="AV17" s="38">
        <v>7</v>
      </c>
      <c r="AW17" s="38">
        <v>13</v>
      </c>
      <c r="AX17" s="38">
        <v>14</v>
      </c>
      <c r="AY17" s="38">
        <v>18</v>
      </c>
      <c r="AZ17" s="38">
        <v>60</v>
      </c>
      <c r="BA17" s="38">
        <v>100</v>
      </c>
      <c r="BB17" s="38"/>
      <c r="BD17" s="38"/>
      <c r="BE17" s="38"/>
      <c r="BF17" s="38"/>
      <c r="BG17" s="38"/>
      <c r="BH17" s="38"/>
      <c r="BI17" s="38"/>
      <c r="BJ17" s="38"/>
      <c r="BL17" s="38"/>
      <c r="BM17" s="38"/>
      <c r="BN17" s="38"/>
      <c r="BO17" s="38"/>
      <c r="BP17" s="38"/>
      <c r="BQ17" s="38"/>
      <c r="BR17" s="38"/>
      <c r="BT17" s="38"/>
      <c r="BU17" s="38"/>
      <c r="BV17" s="38"/>
      <c r="BW17" s="38"/>
      <c r="BX17" s="38"/>
      <c r="BY17" s="38"/>
      <c r="BZ17" s="38"/>
      <c r="CB17" s="597">
        <v>9.375</v>
      </c>
      <c r="CC17" s="597">
        <v>18.75</v>
      </c>
      <c r="CD17" s="597">
        <v>37.5</v>
      </c>
      <c r="CE17" s="597">
        <v>75</v>
      </c>
      <c r="CF17" s="597">
        <v>150</v>
      </c>
      <c r="CG17" s="597">
        <v>300</v>
      </c>
      <c r="CH17" s="597">
        <v>450</v>
      </c>
      <c r="CJ17" s="597">
        <v>70</v>
      </c>
      <c r="CK17" s="597">
        <v>140</v>
      </c>
      <c r="CL17" s="597">
        <v>280</v>
      </c>
      <c r="CM17" s="597">
        <v>375</v>
      </c>
      <c r="CN17" s="597">
        <v>438</v>
      </c>
      <c r="CO17" s="597">
        <v>500</v>
      </c>
      <c r="CP17" s="597">
        <v>563</v>
      </c>
      <c r="CR17" s="313">
        <v>7.3106249999999999</v>
      </c>
      <c r="CS17" s="313">
        <v>13.043593750000001</v>
      </c>
      <c r="CT17" s="313">
        <v>18.276562500000001</v>
      </c>
      <c r="CU17" s="313">
        <v>27.664843750000003</v>
      </c>
      <c r="CV17" s="313">
        <v>45.941406250000007</v>
      </c>
      <c r="CW17" s="313">
        <v>64.217968750000011</v>
      </c>
      <c r="CX17" s="313">
        <v>78.432714843750006</v>
      </c>
      <c r="CZ17" s="38">
        <v>10</v>
      </c>
      <c r="DA17" s="38">
        <v>17</v>
      </c>
      <c r="DB17" s="38">
        <v>29</v>
      </c>
      <c r="DC17" s="38">
        <v>58</v>
      </c>
      <c r="DD17" s="38">
        <v>116</v>
      </c>
      <c r="DE17" s="38">
        <v>197</v>
      </c>
      <c r="DF17" s="38">
        <v>334</v>
      </c>
      <c r="DH17" s="38"/>
      <c r="DI17" s="38"/>
      <c r="DJ17" s="38"/>
      <c r="DK17" s="38"/>
      <c r="DL17" s="38"/>
      <c r="DM17" s="38"/>
      <c r="DN17" s="38"/>
      <c r="DP17" s="366">
        <v>10</v>
      </c>
      <c r="DQ17" s="366">
        <v>20</v>
      </c>
      <c r="DR17" s="366">
        <v>50</v>
      </c>
      <c r="DS17" s="366">
        <v>90</v>
      </c>
      <c r="DT17" s="366">
        <v>200</v>
      </c>
      <c r="DU17" s="366">
        <v>300</v>
      </c>
      <c r="DV17" s="366"/>
      <c r="DX17" s="38">
        <v>18</v>
      </c>
      <c r="DY17" s="38">
        <v>22</v>
      </c>
      <c r="DZ17" s="38">
        <v>30</v>
      </c>
      <c r="EA17" s="38">
        <v>40</v>
      </c>
      <c r="EB17" s="38">
        <v>50</v>
      </c>
      <c r="EC17" s="38">
        <v>70</v>
      </c>
      <c r="ED17" s="38">
        <v>85</v>
      </c>
      <c r="EF17" s="38"/>
      <c r="EG17" s="38"/>
      <c r="EH17" s="38"/>
      <c r="EI17" s="38"/>
      <c r="EJ17" s="38"/>
      <c r="EK17" s="38"/>
      <c r="EL17" s="38"/>
      <c r="EN17" s="442">
        <v>30</v>
      </c>
      <c r="EO17" s="442">
        <v>50</v>
      </c>
      <c r="EP17" s="442">
        <v>70</v>
      </c>
      <c r="EQ17" s="442">
        <v>125</v>
      </c>
      <c r="ER17" s="442">
        <v>280</v>
      </c>
      <c r="ES17" s="442">
        <v>450</v>
      </c>
      <c r="ET17" s="442">
        <v>550</v>
      </c>
      <c r="EV17" s="477">
        <v>5</v>
      </c>
      <c r="EW17" s="477">
        <v>15</v>
      </c>
      <c r="EX17" s="477">
        <v>22</v>
      </c>
      <c r="EY17" s="477">
        <v>30</v>
      </c>
      <c r="EZ17" s="477">
        <v>45</v>
      </c>
      <c r="FA17" s="477">
        <v>75</v>
      </c>
      <c r="FB17" s="477">
        <v>150</v>
      </c>
      <c r="FD17" s="597">
        <v>20</v>
      </c>
      <c r="FE17" s="597">
        <v>30</v>
      </c>
      <c r="FF17" s="597">
        <v>50</v>
      </c>
      <c r="FG17" s="597">
        <v>100</v>
      </c>
      <c r="FH17" s="597">
        <v>250</v>
      </c>
      <c r="FI17" s="597">
        <v>500</v>
      </c>
      <c r="FJ17" s="597">
        <v>600</v>
      </c>
      <c r="FL17" s="38"/>
      <c r="FM17" s="38"/>
      <c r="FN17" s="38"/>
      <c r="FO17" s="38"/>
      <c r="FP17" s="38"/>
      <c r="FQ17" s="38"/>
      <c r="FR17" s="38"/>
      <c r="FT17" s="38"/>
      <c r="FU17" s="38"/>
      <c r="FV17" s="38"/>
      <c r="FW17" s="38"/>
      <c r="FX17" s="38"/>
      <c r="FY17" s="38"/>
      <c r="FZ17" s="38"/>
      <c r="GB17" s="540">
        <v>5</v>
      </c>
      <c r="GC17" s="540">
        <v>7</v>
      </c>
      <c r="GD17" s="540">
        <v>13</v>
      </c>
      <c r="GE17" s="540">
        <v>29</v>
      </c>
      <c r="GF17" s="540">
        <v>45</v>
      </c>
      <c r="GG17" s="540">
        <v>90</v>
      </c>
      <c r="GH17" s="540"/>
      <c r="GJ17" s="38"/>
      <c r="GK17" s="38"/>
      <c r="GL17" s="38"/>
      <c r="GM17" s="38"/>
      <c r="GN17" s="38"/>
      <c r="GO17" s="38"/>
      <c r="GP17" s="38"/>
    </row>
    <row r="18" spans="1:198" x14ac:dyDescent="0.3">
      <c r="X18" s="170"/>
      <c r="Y18" s="170"/>
      <c r="Z18" s="170"/>
      <c r="AA18" s="170"/>
      <c r="AB18" s="170"/>
      <c r="AC18" s="170"/>
      <c r="AD18" s="170"/>
      <c r="CB18" s="196"/>
      <c r="CC18" s="196"/>
      <c r="CD18" s="196"/>
      <c r="CE18" s="196"/>
      <c r="CF18" s="196"/>
      <c r="CG18" s="196"/>
      <c r="CH18" s="196"/>
      <c r="CJ18" s="261"/>
      <c r="CK18" s="261"/>
      <c r="CL18" s="261"/>
      <c r="CM18" s="261"/>
      <c r="CN18" s="261"/>
      <c r="CO18" s="261"/>
      <c r="CP18" s="261"/>
      <c r="CR18" s="309"/>
      <c r="CS18" s="309"/>
      <c r="CT18" s="309"/>
      <c r="CU18" s="309"/>
      <c r="CV18" s="309"/>
      <c r="CW18" s="309"/>
      <c r="CX18" s="309"/>
      <c r="DP18" s="363"/>
      <c r="DQ18" s="363"/>
      <c r="DR18" s="363"/>
      <c r="DS18" s="363"/>
      <c r="DT18" s="363"/>
      <c r="DU18" s="363"/>
      <c r="DV18" s="363"/>
      <c r="EN18" s="437"/>
      <c r="EO18" s="437"/>
      <c r="EP18" s="437"/>
      <c r="EQ18" s="437"/>
      <c r="ER18" s="437"/>
      <c r="ES18" s="437"/>
      <c r="ET18" s="437"/>
      <c r="EV18" s="474"/>
      <c r="EW18" s="474"/>
      <c r="EX18" s="474"/>
      <c r="EY18" s="474"/>
      <c r="EZ18" s="474"/>
      <c r="FA18" s="474"/>
      <c r="FB18" s="474"/>
      <c r="GB18" s="536"/>
      <c r="GC18" s="536"/>
      <c r="GD18" s="536"/>
      <c r="GE18" s="536"/>
      <c r="GF18" s="536"/>
      <c r="GG18" s="536"/>
      <c r="GH18" s="536"/>
    </row>
    <row r="19" spans="1:198" x14ac:dyDescent="0.3">
      <c r="A19" s="700" t="s">
        <v>11</v>
      </c>
      <c r="B19" s="700"/>
      <c r="C19" s="700"/>
      <c r="D19" s="700"/>
      <c r="E19" s="700"/>
      <c r="H19" s="703" t="s">
        <v>28</v>
      </c>
      <c r="I19" s="704"/>
      <c r="J19" s="704"/>
      <c r="K19" s="704"/>
      <c r="L19" s="704"/>
      <c r="M19" s="704"/>
      <c r="N19" s="704"/>
      <c r="P19" s="689" t="s">
        <v>28</v>
      </c>
      <c r="Q19" s="690"/>
      <c r="R19" s="690"/>
      <c r="S19" s="690"/>
      <c r="T19" s="690"/>
      <c r="U19" s="690"/>
      <c r="V19" s="691"/>
      <c r="X19" s="689" t="s">
        <v>28</v>
      </c>
      <c r="Y19" s="690"/>
      <c r="Z19" s="690"/>
      <c r="AA19" s="690"/>
      <c r="AB19" s="690"/>
      <c r="AC19" s="690"/>
      <c r="AD19" s="691"/>
      <c r="AF19" s="689"/>
      <c r="AG19" s="690"/>
      <c r="AH19" s="690"/>
      <c r="AI19" s="690"/>
      <c r="AJ19" s="690"/>
      <c r="AK19" s="691"/>
      <c r="AL19" s="96"/>
      <c r="AN19" s="689" t="s">
        <v>28</v>
      </c>
      <c r="AO19" s="690"/>
      <c r="AP19" s="690"/>
      <c r="AQ19" s="690"/>
      <c r="AR19" s="690"/>
      <c r="AS19" s="690"/>
      <c r="AT19" s="691"/>
      <c r="AV19" s="689" t="s">
        <v>28</v>
      </c>
      <c r="AW19" s="690"/>
      <c r="AX19" s="690"/>
      <c r="AY19" s="690"/>
      <c r="AZ19" s="690"/>
      <c r="BA19" s="690"/>
      <c r="BB19" s="691"/>
      <c r="BD19" s="689"/>
      <c r="BE19" s="690"/>
      <c r="BF19" s="690"/>
      <c r="BG19" s="690"/>
      <c r="BH19" s="690"/>
      <c r="BI19" s="691"/>
      <c r="BJ19" s="96"/>
      <c r="BL19" s="689"/>
      <c r="BM19" s="690"/>
      <c r="BN19" s="690"/>
      <c r="BO19" s="690"/>
      <c r="BP19" s="690"/>
      <c r="BQ19" s="691"/>
      <c r="BR19" s="96"/>
      <c r="BT19" s="689" t="s">
        <v>28</v>
      </c>
      <c r="BU19" s="690"/>
      <c r="BV19" s="690"/>
      <c r="BW19" s="690"/>
      <c r="BX19" s="690"/>
      <c r="BY19" s="690"/>
      <c r="BZ19" s="691"/>
      <c r="CB19" s="689" t="s">
        <v>28</v>
      </c>
      <c r="CC19" s="690"/>
      <c r="CD19" s="690"/>
      <c r="CE19" s="690"/>
      <c r="CF19" s="690"/>
      <c r="CG19" s="690"/>
      <c r="CH19" s="691"/>
      <c r="CJ19" s="689" t="s">
        <v>28</v>
      </c>
      <c r="CK19" s="690"/>
      <c r="CL19" s="690"/>
      <c r="CM19" s="690"/>
      <c r="CN19" s="690"/>
      <c r="CO19" s="690"/>
      <c r="CP19" s="691"/>
      <c r="CR19" s="689" t="s">
        <v>28</v>
      </c>
      <c r="CS19" s="690"/>
      <c r="CT19" s="690"/>
      <c r="CU19" s="690"/>
      <c r="CV19" s="690"/>
      <c r="CW19" s="690"/>
      <c r="CX19" s="691"/>
      <c r="CZ19" s="689" t="s">
        <v>28</v>
      </c>
      <c r="DA19" s="690"/>
      <c r="DB19" s="690"/>
      <c r="DC19" s="690"/>
      <c r="DD19" s="690"/>
      <c r="DE19" s="690"/>
      <c r="DF19" s="691"/>
      <c r="DH19" s="689"/>
      <c r="DI19" s="690"/>
      <c r="DJ19" s="690"/>
      <c r="DK19" s="690"/>
      <c r="DL19" s="690"/>
      <c r="DM19" s="691"/>
      <c r="DN19" s="96"/>
      <c r="DP19" s="689" t="s">
        <v>28</v>
      </c>
      <c r="DQ19" s="690"/>
      <c r="DR19" s="690"/>
      <c r="DS19" s="690"/>
      <c r="DT19" s="690"/>
      <c r="DU19" s="690"/>
      <c r="DV19" s="691"/>
      <c r="DX19" s="689" t="s">
        <v>28</v>
      </c>
      <c r="DY19" s="690"/>
      <c r="DZ19" s="690"/>
      <c r="EA19" s="690"/>
      <c r="EB19" s="690"/>
      <c r="EC19" s="690"/>
      <c r="ED19" s="691"/>
      <c r="EF19" s="689"/>
      <c r="EG19" s="690"/>
      <c r="EH19" s="690"/>
      <c r="EI19" s="690"/>
      <c r="EJ19" s="690"/>
      <c r="EK19" s="691"/>
      <c r="EL19" s="96"/>
      <c r="EN19" s="689" t="s">
        <v>28</v>
      </c>
      <c r="EO19" s="690"/>
      <c r="EP19" s="690"/>
      <c r="EQ19" s="690"/>
      <c r="ER19" s="690"/>
      <c r="ES19" s="690"/>
      <c r="ET19" s="691"/>
      <c r="EV19" s="689" t="s">
        <v>28</v>
      </c>
      <c r="EW19" s="690"/>
      <c r="EX19" s="690"/>
      <c r="EY19" s="690"/>
      <c r="EZ19" s="690"/>
      <c r="FA19" s="690"/>
      <c r="FB19" s="691"/>
      <c r="FD19" s="689" t="s">
        <v>28</v>
      </c>
      <c r="FE19" s="690"/>
      <c r="FF19" s="690"/>
      <c r="FG19" s="690"/>
      <c r="FH19" s="690"/>
      <c r="FI19" s="690"/>
      <c r="FJ19" s="691"/>
      <c r="FL19" s="689"/>
      <c r="FM19" s="690"/>
      <c r="FN19" s="690"/>
      <c r="FO19" s="690"/>
      <c r="FP19" s="690"/>
      <c r="FQ19" s="691"/>
      <c r="FR19" s="96"/>
      <c r="FT19" s="689"/>
      <c r="FU19" s="690"/>
      <c r="FV19" s="690"/>
      <c r="FW19" s="690"/>
      <c r="FX19" s="690"/>
      <c r="FY19" s="691"/>
      <c r="FZ19" s="96"/>
      <c r="GB19" s="689" t="s">
        <v>28</v>
      </c>
      <c r="GC19" s="690"/>
      <c r="GD19" s="690"/>
      <c r="GE19" s="690"/>
      <c r="GF19" s="690"/>
      <c r="GG19" s="690"/>
      <c r="GH19" s="691"/>
      <c r="GJ19" s="689"/>
      <c r="GK19" s="690"/>
      <c r="GL19" s="690"/>
      <c r="GM19" s="690"/>
      <c r="GN19" s="690"/>
      <c r="GO19" s="691"/>
      <c r="GP19" s="96"/>
    </row>
    <row r="20" spans="1:198" x14ac:dyDescent="0.3">
      <c r="A20" s="12"/>
      <c r="B20" s="51" t="s">
        <v>27</v>
      </c>
      <c r="C20" s="51" t="s">
        <v>3</v>
      </c>
      <c r="D20" s="51" t="s">
        <v>4</v>
      </c>
      <c r="E20" s="51" t="s">
        <v>5</v>
      </c>
      <c r="H20" s="51" t="s">
        <v>26</v>
      </c>
      <c r="I20" s="51" t="s">
        <v>12</v>
      </c>
      <c r="J20" s="51" t="s">
        <v>13</v>
      </c>
      <c r="K20" s="51" t="s">
        <v>14</v>
      </c>
      <c r="L20" s="51" t="s">
        <v>15</v>
      </c>
      <c r="M20" s="51" t="s">
        <v>16</v>
      </c>
      <c r="N20" s="51" t="s">
        <v>97</v>
      </c>
      <c r="P20" s="51" t="s">
        <v>26</v>
      </c>
      <c r="Q20" s="51" t="s">
        <v>12</v>
      </c>
      <c r="R20" s="51" t="s">
        <v>13</v>
      </c>
      <c r="S20" s="51" t="s">
        <v>14</v>
      </c>
      <c r="T20" s="51" t="s">
        <v>15</v>
      </c>
      <c r="U20" s="51" t="s">
        <v>16</v>
      </c>
      <c r="V20" s="51" t="s">
        <v>97</v>
      </c>
      <c r="X20" s="177" t="s">
        <v>26</v>
      </c>
      <c r="Y20" s="177" t="s">
        <v>12</v>
      </c>
      <c r="Z20" s="177" t="s">
        <v>13</v>
      </c>
      <c r="AA20" s="177" t="s">
        <v>14</v>
      </c>
      <c r="AB20" s="177" t="s">
        <v>15</v>
      </c>
      <c r="AC20" s="177" t="s">
        <v>16</v>
      </c>
      <c r="AD20" s="177" t="s">
        <v>97</v>
      </c>
      <c r="AF20" s="51" t="s">
        <v>26</v>
      </c>
      <c r="AG20" s="51" t="s">
        <v>12</v>
      </c>
      <c r="AH20" s="51" t="s">
        <v>13</v>
      </c>
      <c r="AI20" s="51" t="s">
        <v>14</v>
      </c>
      <c r="AJ20" s="51" t="s">
        <v>15</v>
      </c>
      <c r="AK20" s="51" t="s">
        <v>16</v>
      </c>
      <c r="AL20" s="51" t="s">
        <v>97</v>
      </c>
      <c r="AN20" s="51" t="s">
        <v>26</v>
      </c>
      <c r="AO20" s="51" t="s">
        <v>12</v>
      </c>
      <c r="AP20" s="51" t="s">
        <v>13</v>
      </c>
      <c r="AQ20" s="51" t="s">
        <v>14</v>
      </c>
      <c r="AR20" s="51" t="s">
        <v>15</v>
      </c>
      <c r="AS20" s="51" t="s">
        <v>16</v>
      </c>
      <c r="AT20" s="51" t="s">
        <v>97</v>
      </c>
      <c r="AV20" s="51" t="s">
        <v>26</v>
      </c>
      <c r="AW20" s="51" t="s">
        <v>12</v>
      </c>
      <c r="AX20" s="51" t="s">
        <v>13</v>
      </c>
      <c r="AY20" s="51" t="s">
        <v>14</v>
      </c>
      <c r="AZ20" s="51" t="s">
        <v>15</v>
      </c>
      <c r="BA20" s="51" t="s">
        <v>16</v>
      </c>
      <c r="BB20" s="51" t="s">
        <v>97</v>
      </c>
      <c r="BD20" s="51" t="s">
        <v>26</v>
      </c>
      <c r="BE20" s="51" t="s">
        <v>12</v>
      </c>
      <c r="BF20" s="51" t="s">
        <v>13</v>
      </c>
      <c r="BG20" s="51" t="s">
        <v>14</v>
      </c>
      <c r="BH20" s="51" t="s">
        <v>15</v>
      </c>
      <c r="BI20" s="51" t="s">
        <v>16</v>
      </c>
      <c r="BJ20" s="51" t="s">
        <v>97</v>
      </c>
      <c r="BL20" s="51" t="s">
        <v>26</v>
      </c>
      <c r="BM20" s="51" t="s">
        <v>12</v>
      </c>
      <c r="BN20" s="51" t="s">
        <v>13</v>
      </c>
      <c r="BO20" s="51" t="s">
        <v>14</v>
      </c>
      <c r="BP20" s="51" t="s">
        <v>15</v>
      </c>
      <c r="BQ20" s="51" t="s">
        <v>16</v>
      </c>
      <c r="BR20" s="51" t="s">
        <v>97</v>
      </c>
      <c r="BT20" s="51" t="s">
        <v>26</v>
      </c>
      <c r="BU20" s="51" t="s">
        <v>12</v>
      </c>
      <c r="BV20" s="51" t="s">
        <v>13</v>
      </c>
      <c r="BW20" s="51" t="s">
        <v>14</v>
      </c>
      <c r="BX20" s="51" t="s">
        <v>15</v>
      </c>
      <c r="BY20" s="51" t="s">
        <v>16</v>
      </c>
      <c r="BZ20" s="51" t="s">
        <v>97</v>
      </c>
      <c r="CB20" s="205" t="s">
        <v>26</v>
      </c>
      <c r="CC20" s="205" t="s">
        <v>12</v>
      </c>
      <c r="CD20" s="205" t="s">
        <v>13</v>
      </c>
      <c r="CE20" s="205" t="s">
        <v>14</v>
      </c>
      <c r="CF20" s="205" t="s">
        <v>15</v>
      </c>
      <c r="CG20" s="205" t="s">
        <v>16</v>
      </c>
      <c r="CH20" s="205" t="s">
        <v>97</v>
      </c>
      <c r="CJ20" s="266" t="s">
        <v>26</v>
      </c>
      <c r="CK20" s="266" t="s">
        <v>12</v>
      </c>
      <c r="CL20" s="266" t="s">
        <v>13</v>
      </c>
      <c r="CM20" s="266" t="s">
        <v>14</v>
      </c>
      <c r="CN20" s="266" t="s">
        <v>15</v>
      </c>
      <c r="CO20" s="266" t="s">
        <v>16</v>
      </c>
      <c r="CP20" s="266" t="s">
        <v>97</v>
      </c>
      <c r="CR20" s="316" t="s">
        <v>26</v>
      </c>
      <c r="CS20" s="316" t="s">
        <v>12</v>
      </c>
      <c r="CT20" s="316" t="s">
        <v>13</v>
      </c>
      <c r="CU20" s="316" t="s">
        <v>14</v>
      </c>
      <c r="CV20" s="316" t="s">
        <v>15</v>
      </c>
      <c r="CW20" s="316" t="s">
        <v>16</v>
      </c>
      <c r="CX20" s="316" t="s">
        <v>97</v>
      </c>
      <c r="CZ20" s="51" t="s">
        <v>26</v>
      </c>
      <c r="DA20" s="51" t="s">
        <v>12</v>
      </c>
      <c r="DB20" s="51" t="s">
        <v>13</v>
      </c>
      <c r="DC20" s="51" t="s">
        <v>14</v>
      </c>
      <c r="DD20" s="51" t="s">
        <v>15</v>
      </c>
      <c r="DE20" s="51" t="s">
        <v>16</v>
      </c>
      <c r="DF20" s="51" t="s">
        <v>97</v>
      </c>
      <c r="DH20" s="51" t="s">
        <v>26</v>
      </c>
      <c r="DI20" s="51" t="s">
        <v>12</v>
      </c>
      <c r="DJ20" s="51" t="s">
        <v>13</v>
      </c>
      <c r="DK20" s="51" t="s">
        <v>14</v>
      </c>
      <c r="DL20" s="51" t="s">
        <v>15</v>
      </c>
      <c r="DM20" s="51" t="s">
        <v>16</v>
      </c>
      <c r="DN20" s="51" t="s">
        <v>97</v>
      </c>
      <c r="DP20" s="367" t="s">
        <v>26</v>
      </c>
      <c r="DQ20" s="367" t="s">
        <v>12</v>
      </c>
      <c r="DR20" s="367" t="s">
        <v>13</v>
      </c>
      <c r="DS20" s="367" t="s">
        <v>14</v>
      </c>
      <c r="DT20" s="367" t="s">
        <v>15</v>
      </c>
      <c r="DU20" s="367" t="s">
        <v>16</v>
      </c>
      <c r="DV20" s="367" t="s">
        <v>97</v>
      </c>
      <c r="DX20" s="51" t="s">
        <v>26</v>
      </c>
      <c r="DY20" s="51" t="s">
        <v>12</v>
      </c>
      <c r="DZ20" s="51" t="s">
        <v>13</v>
      </c>
      <c r="EA20" s="51" t="s">
        <v>14</v>
      </c>
      <c r="EB20" s="51" t="s">
        <v>15</v>
      </c>
      <c r="EC20" s="51" t="s">
        <v>16</v>
      </c>
      <c r="ED20" s="51" t="s">
        <v>97</v>
      </c>
      <c r="EF20" s="51" t="s">
        <v>26</v>
      </c>
      <c r="EG20" s="51" t="s">
        <v>12</v>
      </c>
      <c r="EH20" s="51" t="s">
        <v>13</v>
      </c>
      <c r="EI20" s="51" t="s">
        <v>14</v>
      </c>
      <c r="EJ20" s="51" t="s">
        <v>15</v>
      </c>
      <c r="EK20" s="51" t="s">
        <v>16</v>
      </c>
      <c r="EL20" s="51" t="s">
        <v>97</v>
      </c>
      <c r="EN20" s="443" t="s">
        <v>26</v>
      </c>
      <c r="EO20" s="443" t="s">
        <v>12</v>
      </c>
      <c r="EP20" s="443" t="s">
        <v>13</v>
      </c>
      <c r="EQ20" s="443" t="s">
        <v>14</v>
      </c>
      <c r="ER20" s="443" t="s">
        <v>15</v>
      </c>
      <c r="ES20" s="443" t="s">
        <v>16</v>
      </c>
      <c r="ET20" s="443" t="s">
        <v>97</v>
      </c>
      <c r="EV20" s="478" t="s">
        <v>26</v>
      </c>
      <c r="EW20" s="478" t="s">
        <v>12</v>
      </c>
      <c r="EX20" s="478" t="s">
        <v>13</v>
      </c>
      <c r="EY20" s="478" t="s">
        <v>14</v>
      </c>
      <c r="EZ20" s="478" t="s">
        <v>15</v>
      </c>
      <c r="FA20" s="478" t="s">
        <v>16</v>
      </c>
      <c r="FB20" s="478" t="s">
        <v>97</v>
      </c>
      <c r="FD20" s="51" t="s">
        <v>26</v>
      </c>
      <c r="FE20" s="51" t="s">
        <v>12</v>
      </c>
      <c r="FF20" s="51" t="s">
        <v>13</v>
      </c>
      <c r="FG20" s="51" t="s">
        <v>14</v>
      </c>
      <c r="FH20" s="51" t="s">
        <v>15</v>
      </c>
      <c r="FI20" s="51" t="s">
        <v>16</v>
      </c>
      <c r="FJ20" s="51" t="s">
        <v>97</v>
      </c>
      <c r="FL20" s="51" t="s">
        <v>26</v>
      </c>
      <c r="FM20" s="51" t="s">
        <v>12</v>
      </c>
      <c r="FN20" s="51" t="s">
        <v>13</v>
      </c>
      <c r="FO20" s="51" t="s">
        <v>14</v>
      </c>
      <c r="FP20" s="51" t="s">
        <v>15</v>
      </c>
      <c r="FQ20" s="51" t="s">
        <v>16</v>
      </c>
      <c r="FR20" s="51" t="s">
        <v>97</v>
      </c>
      <c r="FT20" s="51" t="s">
        <v>26</v>
      </c>
      <c r="FU20" s="51" t="s">
        <v>12</v>
      </c>
      <c r="FV20" s="51" t="s">
        <v>13</v>
      </c>
      <c r="FW20" s="51" t="s">
        <v>14</v>
      </c>
      <c r="FX20" s="51" t="s">
        <v>15</v>
      </c>
      <c r="FY20" s="51" t="s">
        <v>16</v>
      </c>
      <c r="FZ20" s="51" t="s">
        <v>97</v>
      </c>
      <c r="GB20" s="538" t="s">
        <v>26</v>
      </c>
      <c r="GC20" s="538" t="s">
        <v>12</v>
      </c>
      <c r="GD20" s="538" t="s">
        <v>13</v>
      </c>
      <c r="GE20" s="538" t="s">
        <v>14</v>
      </c>
      <c r="GF20" s="538" t="s">
        <v>15</v>
      </c>
      <c r="GG20" s="538" t="s">
        <v>16</v>
      </c>
      <c r="GH20" s="538" t="s">
        <v>97</v>
      </c>
      <c r="GJ20" s="51" t="s">
        <v>26</v>
      </c>
      <c r="GK20" s="51" t="s">
        <v>12</v>
      </c>
      <c r="GL20" s="51" t="s">
        <v>13</v>
      </c>
      <c r="GM20" s="51" t="s">
        <v>14</v>
      </c>
      <c r="GN20" s="51" t="s">
        <v>15</v>
      </c>
      <c r="GO20" s="51" t="s">
        <v>16</v>
      </c>
      <c r="GP20" s="51" t="s">
        <v>97</v>
      </c>
    </row>
    <row r="21" spans="1:198" ht="15" customHeight="1" x14ac:dyDescent="0.3">
      <c r="A21" s="694" t="s">
        <v>57</v>
      </c>
      <c r="B21" s="2">
        <v>2</v>
      </c>
      <c r="C21" s="2">
        <v>-2</v>
      </c>
      <c r="D21" s="2"/>
      <c r="E21" s="2"/>
      <c r="H21" s="37">
        <f t="shared" ref="H21:H26" si="7">MEDIAN(P21,X21,AF21,AN21,AV21,BD21,BL21,BT21,CB21,CJ21,CR21,CZ21,DH21,DP21,DX21,EF21,EN21,EV21,FD21,FL21,FT21,GB21,GJ21)</f>
        <v>5</v>
      </c>
      <c r="I21" s="37">
        <f t="shared" ref="I21:I26" si="8">MEDIAN(Q21,Y21,AG21,AO21,AW21,BE21,BM21,BU21,CC21,CK21,CS21,DA21,DI21,DQ21,DY21,EG21,EO21,EW21,FE21,FM21,FU21,GC21,GK21)</f>
        <v>8</v>
      </c>
      <c r="J21" s="37">
        <f t="shared" ref="J21:J26" si="9">MEDIAN(R21,Z21,AH21,AP21,AX21,BF21,BN21,BV21,CD21,CL21,CT21,DB21,DJ21,DR21,DZ21,EH21,EP21,EX21,FF21,FN21,FV21,GD21,GL21)</f>
        <v>13.5</v>
      </c>
      <c r="K21" s="37">
        <f t="shared" ref="K21:K26" si="10">MEDIAN(S21,AA21,AI21,AQ21,AY21,BG21,BO21,BW21,CE21,CM21,CU21,DC21,DK21,DS21,EA21,EI21,EQ21,EY21,FG21,FO21,FW21,GE21,GM21)</f>
        <v>20</v>
      </c>
      <c r="L21" s="37">
        <f t="shared" ref="L21:L26" si="11">MEDIAN(T21,AB21,AJ21,AR21,AZ21,BH21,BP21,BX21,CF21,CN21,CV21,DD21,DL21,DT21,EB21,EJ21,ER21,EZ21,FH21,FP21,FX21,GF21,GN21)</f>
        <v>28.122</v>
      </c>
      <c r="M21" s="37">
        <f t="shared" ref="M21:M26" si="12">MEDIAN(U21,AC21,AK21,AS21,BA21,BI21,BQ21,BY21,CG21,CO21,CW21,DE21,DM21,DU21,EC21,EK21,ES21,FA21,FI21,FQ21,FY21,GG21,GO21)</f>
        <v>51.244</v>
      </c>
      <c r="N21" s="37">
        <f t="shared" ref="N21:N26" si="13">MEDIAN(V21,AD21,AL21,AT21,BB21,BJ21,BR21,BZ21,CH21,CP21,CX21,DF21,DN21,DV21,ED21,EL21,ET21,FB21,FJ21,FR21,FZ21,GH21,GP21)</f>
        <v>70</v>
      </c>
      <c r="P21" s="37">
        <v>2</v>
      </c>
      <c r="Q21" s="37">
        <v>4</v>
      </c>
      <c r="R21" s="37">
        <v>7</v>
      </c>
      <c r="S21" s="37">
        <v>10</v>
      </c>
      <c r="T21" s="37">
        <v>20</v>
      </c>
      <c r="U21" s="37">
        <v>50</v>
      </c>
      <c r="V21" s="37">
        <v>100</v>
      </c>
      <c r="X21" s="175">
        <v>5</v>
      </c>
      <c r="Y21" s="175">
        <v>8</v>
      </c>
      <c r="Z21" s="175">
        <v>12</v>
      </c>
      <c r="AA21" s="175">
        <v>15</v>
      </c>
      <c r="AB21" s="175">
        <v>20</v>
      </c>
      <c r="AC21" s="175">
        <v>25</v>
      </c>
      <c r="AD21" s="175">
        <v>35</v>
      </c>
      <c r="AF21" s="37"/>
      <c r="AG21" s="37"/>
      <c r="AH21" s="37"/>
      <c r="AI21" s="37"/>
      <c r="AJ21" s="37"/>
      <c r="AK21" s="37"/>
      <c r="AL21" s="37"/>
      <c r="AN21" s="37">
        <v>4</v>
      </c>
      <c r="AO21" s="37">
        <v>6</v>
      </c>
      <c r="AP21" s="37">
        <v>5</v>
      </c>
      <c r="AQ21" s="37">
        <v>8.75</v>
      </c>
      <c r="AR21" s="37">
        <v>6</v>
      </c>
      <c r="AS21" s="37">
        <v>12</v>
      </c>
      <c r="AT21" s="37">
        <v>14</v>
      </c>
      <c r="AV21" s="37">
        <v>3</v>
      </c>
      <c r="AW21" s="37">
        <v>4</v>
      </c>
      <c r="AX21" s="37">
        <v>5</v>
      </c>
      <c r="AY21" s="37">
        <v>7</v>
      </c>
      <c r="AZ21" s="37">
        <v>14</v>
      </c>
      <c r="BA21" s="37">
        <v>30</v>
      </c>
      <c r="BB21" s="37"/>
      <c r="BD21" s="37"/>
      <c r="BE21" s="37"/>
      <c r="BF21" s="37"/>
      <c r="BG21" s="37"/>
      <c r="BH21" s="37"/>
      <c r="BI21" s="37"/>
      <c r="BJ21" s="37"/>
      <c r="BL21" s="37"/>
      <c r="BM21" s="37"/>
      <c r="BN21" s="37"/>
      <c r="BO21" s="37"/>
      <c r="BP21" s="37"/>
      <c r="BQ21" s="37"/>
      <c r="BR21" s="37"/>
      <c r="BT21" s="37"/>
      <c r="BU21" s="37"/>
      <c r="BV21" s="37"/>
      <c r="BW21" s="37"/>
      <c r="BX21" s="37"/>
      <c r="BY21" s="37"/>
      <c r="BZ21" s="37"/>
      <c r="CB21" s="597">
        <v>6.25</v>
      </c>
      <c r="CC21" s="597">
        <v>12.5</v>
      </c>
      <c r="CD21" s="597">
        <v>25</v>
      </c>
      <c r="CE21" s="597">
        <v>50</v>
      </c>
      <c r="CF21" s="597">
        <v>100</v>
      </c>
      <c r="CG21" s="597">
        <v>200</v>
      </c>
      <c r="CH21" s="597">
        <v>300</v>
      </c>
      <c r="CJ21" s="597">
        <v>50</v>
      </c>
      <c r="CK21" s="597">
        <v>100</v>
      </c>
      <c r="CL21" s="597">
        <v>200</v>
      </c>
      <c r="CM21" s="597">
        <v>330</v>
      </c>
      <c r="CN21" s="597">
        <v>385</v>
      </c>
      <c r="CO21" s="597">
        <v>440</v>
      </c>
      <c r="CP21" s="597">
        <v>495</v>
      </c>
      <c r="CR21" s="312">
        <v>3.2958984375</v>
      </c>
      <c r="CS21" s="312">
        <v>4.39453125</v>
      </c>
      <c r="CT21" s="312">
        <v>6.4453125</v>
      </c>
      <c r="CU21" s="312">
        <v>9.6679687500000018</v>
      </c>
      <c r="CV21" s="312">
        <v>12.890625</v>
      </c>
      <c r="CW21" s="312">
        <v>22.55859375</v>
      </c>
      <c r="CX21" s="312">
        <v>27.72705078125</v>
      </c>
      <c r="CZ21" s="37">
        <v>3</v>
      </c>
      <c r="DA21" s="37">
        <f>CZ21*1.8</f>
        <v>5.4</v>
      </c>
      <c r="DB21" s="37">
        <f t="shared" ref="DB21:DC21" si="14">DA21*1.8</f>
        <v>9.7200000000000006</v>
      </c>
      <c r="DC21" s="37">
        <f t="shared" si="14"/>
        <v>17.496000000000002</v>
      </c>
      <c r="DD21" s="37">
        <f>DC21*1.5</f>
        <v>26.244000000000003</v>
      </c>
      <c r="DE21" s="37">
        <f>DD21*2</f>
        <v>52.488000000000007</v>
      </c>
      <c r="DF21" s="37">
        <f t="shared" ref="DF21:DF26" si="15">DE21*2</f>
        <v>104.97600000000001</v>
      </c>
      <c r="DH21" s="37"/>
      <c r="DI21" s="37"/>
      <c r="DJ21" s="37"/>
      <c r="DK21" s="37"/>
      <c r="DL21" s="37"/>
      <c r="DM21" s="37"/>
      <c r="DN21" s="37"/>
      <c r="DP21" s="365">
        <v>6</v>
      </c>
      <c r="DQ21" s="365">
        <v>10</v>
      </c>
      <c r="DR21" s="365">
        <v>15</v>
      </c>
      <c r="DS21" s="365">
        <v>30</v>
      </c>
      <c r="DT21" s="365">
        <v>50</v>
      </c>
      <c r="DU21" s="365">
        <v>100</v>
      </c>
      <c r="DV21" s="365"/>
      <c r="DX21" s="37">
        <v>8</v>
      </c>
      <c r="DY21" s="37">
        <v>12</v>
      </c>
      <c r="DZ21" s="37">
        <v>15</v>
      </c>
      <c r="EA21" s="37">
        <v>20</v>
      </c>
      <c r="EB21" s="37">
        <v>25</v>
      </c>
      <c r="EC21" s="37">
        <v>30</v>
      </c>
      <c r="ED21" s="37">
        <v>35</v>
      </c>
      <c r="EF21" s="37"/>
      <c r="EG21" s="37"/>
      <c r="EH21" s="37"/>
      <c r="EI21" s="37"/>
      <c r="EJ21" s="37"/>
      <c r="EK21" s="37"/>
      <c r="EL21" s="37"/>
      <c r="EN21" s="441">
        <v>10</v>
      </c>
      <c r="EO21" s="441">
        <v>10</v>
      </c>
      <c r="EP21" s="441">
        <v>15</v>
      </c>
      <c r="EQ21" s="441">
        <v>25</v>
      </c>
      <c r="ER21" s="441">
        <v>40</v>
      </c>
      <c r="ES21" s="441">
        <v>60</v>
      </c>
      <c r="ET21" s="441">
        <v>70</v>
      </c>
      <c r="EV21" s="476">
        <v>5</v>
      </c>
      <c r="EW21" s="476">
        <v>8</v>
      </c>
      <c r="EX21" s="476">
        <v>15</v>
      </c>
      <c r="EY21" s="476">
        <v>20</v>
      </c>
      <c r="EZ21" s="476">
        <v>32</v>
      </c>
      <c r="FA21" s="476">
        <v>60</v>
      </c>
      <c r="FB21" s="476">
        <v>100</v>
      </c>
      <c r="FD21" s="37">
        <v>10</v>
      </c>
      <c r="FE21" s="37">
        <v>15</v>
      </c>
      <c r="FF21" s="37">
        <v>40</v>
      </c>
      <c r="FG21" s="37">
        <v>40</v>
      </c>
      <c r="FH21" s="37">
        <v>40</v>
      </c>
      <c r="FI21" s="37">
        <v>40</v>
      </c>
      <c r="FJ21" s="37">
        <v>40</v>
      </c>
      <c r="FL21" s="37"/>
      <c r="FM21" s="37"/>
      <c r="FN21" s="37"/>
      <c r="FO21" s="37"/>
      <c r="FP21" s="37"/>
      <c r="FQ21" s="37"/>
      <c r="FR21" s="37"/>
      <c r="FT21" s="37"/>
      <c r="FU21" s="37"/>
      <c r="FV21" s="37"/>
      <c r="FW21" s="37"/>
      <c r="FX21" s="37"/>
      <c r="FY21" s="37"/>
      <c r="FZ21" s="37"/>
      <c r="GB21" s="539">
        <v>2</v>
      </c>
      <c r="GC21" s="539">
        <v>4</v>
      </c>
      <c r="GD21" s="539">
        <v>6</v>
      </c>
      <c r="GE21" s="539">
        <v>20</v>
      </c>
      <c r="GF21" s="539">
        <v>30</v>
      </c>
      <c r="GG21" s="539">
        <v>60</v>
      </c>
      <c r="GH21" s="539"/>
      <c r="GJ21" s="37"/>
      <c r="GK21" s="37"/>
      <c r="GL21" s="37"/>
      <c r="GM21" s="37"/>
      <c r="GN21" s="37"/>
      <c r="GO21" s="37"/>
      <c r="GP21" s="37"/>
    </row>
    <row r="22" spans="1:198" x14ac:dyDescent="0.3">
      <c r="A22" s="695"/>
      <c r="B22" s="3">
        <v>2</v>
      </c>
      <c r="C22" s="3"/>
      <c r="D22" s="3">
        <v>-2</v>
      </c>
      <c r="E22" s="3"/>
      <c r="H22" s="38">
        <f t="shared" si="7"/>
        <v>6</v>
      </c>
      <c r="I22" s="38">
        <f t="shared" si="8"/>
        <v>11.4</v>
      </c>
      <c r="J22" s="38">
        <f t="shared" si="9"/>
        <v>18.47</v>
      </c>
      <c r="K22" s="38">
        <f t="shared" si="10"/>
        <v>25</v>
      </c>
      <c r="L22" s="38">
        <f t="shared" si="11"/>
        <v>42.5</v>
      </c>
      <c r="M22" s="38">
        <f t="shared" si="12"/>
        <v>77.5</v>
      </c>
      <c r="N22" s="38">
        <f t="shared" si="13"/>
        <v>100</v>
      </c>
      <c r="P22" s="38">
        <v>3</v>
      </c>
      <c r="Q22" s="38">
        <v>5</v>
      </c>
      <c r="R22" s="38">
        <v>8</v>
      </c>
      <c r="S22" s="38">
        <v>12</v>
      </c>
      <c r="T22" s="38">
        <v>25</v>
      </c>
      <c r="U22" s="38">
        <v>50</v>
      </c>
      <c r="V22" s="38">
        <v>100</v>
      </c>
      <c r="X22" s="176">
        <v>6</v>
      </c>
      <c r="Y22" s="176">
        <v>9.6</v>
      </c>
      <c r="Z22" s="176">
        <v>14.399999999999999</v>
      </c>
      <c r="AA22" s="176">
        <v>18</v>
      </c>
      <c r="AB22" s="176">
        <v>24</v>
      </c>
      <c r="AC22" s="176">
        <v>30</v>
      </c>
      <c r="AD22" s="176">
        <v>42</v>
      </c>
      <c r="AF22" s="38"/>
      <c r="AG22" s="38"/>
      <c r="AH22" s="38"/>
      <c r="AI22" s="38"/>
      <c r="AJ22" s="38"/>
      <c r="AK22" s="38"/>
      <c r="AL22" s="38"/>
      <c r="AN22" s="38">
        <v>6</v>
      </c>
      <c r="AO22" s="38">
        <v>9</v>
      </c>
      <c r="AP22" s="38">
        <v>12</v>
      </c>
      <c r="AQ22" s="38">
        <v>18</v>
      </c>
      <c r="AR22" s="38">
        <v>25.714285714285715</v>
      </c>
      <c r="AS22" s="38">
        <v>51.428571428571431</v>
      </c>
      <c r="AT22" s="38">
        <v>60</v>
      </c>
      <c r="AV22" s="38">
        <v>4</v>
      </c>
      <c r="AW22" s="38">
        <v>5</v>
      </c>
      <c r="AX22" s="38">
        <v>7</v>
      </c>
      <c r="AY22" s="38">
        <v>9</v>
      </c>
      <c r="AZ22" s="38">
        <v>20</v>
      </c>
      <c r="BA22" s="38">
        <v>40</v>
      </c>
      <c r="BB22" s="38"/>
      <c r="BD22" s="38"/>
      <c r="BE22" s="38"/>
      <c r="BF22" s="38"/>
      <c r="BG22" s="38"/>
      <c r="BH22" s="38"/>
      <c r="BI22" s="38"/>
      <c r="BJ22" s="38"/>
      <c r="BL22" s="38"/>
      <c r="BM22" s="38"/>
      <c r="BN22" s="38"/>
      <c r="BO22" s="38"/>
      <c r="BP22" s="38"/>
      <c r="BQ22" s="38"/>
      <c r="BR22" s="38"/>
      <c r="BT22" s="38"/>
      <c r="BU22" s="38"/>
      <c r="BV22" s="38"/>
      <c r="BW22" s="38"/>
      <c r="BX22" s="38"/>
      <c r="BY22" s="38"/>
      <c r="BZ22" s="38"/>
      <c r="CB22" s="597">
        <v>6.25</v>
      </c>
      <c r="CC22" s="597">
        <v>12.5</v>
      </c>
      <c r="CD22" s="597">
        <v>25</v>
      </c>
      <c r="CE22" s="597">
        <v>50</v>
      </c>
      <c r="CF22" s="597">
        <v>100</v>
      </c>
      <c r="CG22" s="597">
        <v>200</v>
      </c>
      <c r="CH22" s="597">
        <v>300</v>
      </c>
      <c r="CJ22" s="597">
        <v>60</v>
      </c>
      <c r="CK22" s="597">
        <v>120</v>
      </c>
      <c r="CL22" s="597">
        <v>240</v>
      </c>
      <c r="CM22" s="597">
        <v>369</v>
      </c>
      <c r="CN22" s="597">
        <v>431</v>
      </c>
      <c r="CO22" s="597">
        <v>492</v>
      </c>
      <c r="CP22" s="597">
        <v>554</v>
      </c>
      <c r="CR22" s="313">
        <v>4.39453125</v>
      </c>
      <c r="CS22" s="313">
        <v>5.859375</v>
      </c>
      <c r="CT22" s="313">
        <v>9.765625</v>
      </c>
      <c r="CU22" s="313">
        <v>13.020833333333334</v>
      </c>
      <c r="CV22" s="313">
        <v>19.53125</v>
      </c>
      <c r="CW22" s="313">
        <v>35.807291666666664</v>
      </c>
      <c r="CX22" s="313">
        <v>43.725477430555557</v>
      </c>
      <c r="CZ22" s="38">
        <v>6</v>
      </c>
      <c r="DA22" s="38">
        <f t="shared" ref="DA22:DC26" si="16">CZ22*1.8</f>
        <v>10.8</v>
      </c>
      <c r="DB22" s="38">
        <f t="shared" si="16"/>
        <v>19.440000000000001</v>
      </c>
      <c r="DC22" s="38">
        <f t="shared" si="16"/>
        <v>34.992000000000004</v>
      </c>
      <c r="DD22" s="38">
        <f t="shared" ref="DD22:DD26" si="17">DC22*1.5</f>
        <v>52.488000000000007</v>
      </c>
      <c r="DE22" s="38">
        <f t="shared" ref="DE22:DE26" si="18">DD22*2</f>
        <v>104.97600000000001</v>
      </c>
      <c r="DF22" s="38">
        <f t="shared" si="15"/>
        <v>209.95200000000003</v>
      </c>
      <c r="DH22" s="38"/>
      <c r="DI22" s="38"/>
      <c r="DJ22" s="38"/>
      <c r="DK22" s="38"/>
      <c r="DL22" s="38"/>
      <c r="DM22" s="38"/>
      <c r="DN22" s="38"/>
      <c r="DP22" s="366">
        <v>8</v>
      </c>
      <c r="DQ22" s="366">
        <v>12</v>
      </c>
      <c r="DR22" s="366">
        <v>20</v>
      </c>
      <c r="DS22" s="366">
        <v>35</v>
      </c>
      <c r="DT22" s="366">
        <v>80</v>
      </c>
      <c r="DU22" s="366">
        <v>140</v>
      </c>
      <c r="DV22" s="366"/>
      <c r="DX22" s="38">
        <v>10</v>
      </c>
      <c r="DY22" s="38">
        <v>15</v>
      </c>
      <c r="DZ22" s="38">
        <v>17.5</v>
      </c>
      <c r="EA22" s="38">
        <v>25</v>
      </c>
      <c r="EB22" s="38">
        <v>30</v>
      </c>
      <c r="EC22" s="38">
        <v>45</v>
      </c>
      <c r="ED22" s="38">
        <v>55</v>
      </c>
      <c r="EF22" s="38"/>
      <c r="EG22" s="38"/>
      <c r="EH22" s="38"/>
      <c r="EI22" s="38"/>
      <c r="EJ22" s="38"/>
      <c r="EK22" s="38"/>
      <c r="EL22" s="38"/>
      <c r="EN22" s="442">
        <v>15</v>
      </c>
      <c r="EO22" s="442">
        <v>20</v>
      </c>
      <c r="EP22" s="442">
        <v>25</v>
      </c>
      <c r="EQ22" s="442">
        <v>35</v>
      </c>
      <c r="ER22" s="442">
        <v>60</v>
      </c>
      <c r="ES22" s="442">
        <v>90</v>
      </c>
      <c r="ET22" s="442">
        <v>100</v>
      </c>
      <c r="EV22" s="477">
        <v>5</v>
      </c>
      <c r="EW22" s="477">
        <v>12</v>
      </c>
      <c r="EX22" s="477">
        <v>20</v>
      </c>
      <c r="EY22" s="477">
        <v>25</v>
      </c>
      <c r="EZ22" s="477">
        <v>45</v>
      </c>
      <c r="FA22" s="477">
        <v>75</v>
      </c>
      <c r="FB22" s="477">
        <v>150</v>
      </c>
      <c r="FD22" s="38">
        <v>20</v>
      </c>
      <c r="FE22" s="38">
        <v>30</v>
      </c>
      <c r="FF22" s="38">
        <v>80</v>
      </c>
      <c r="FG22" s="38">
        <v>80</v>
      </c>
      <c r="FH22" s="38">
        <v>80</v>
      </c>
      <c r="FI22" s="38">
        <v>80</v>
      </c>
      <c r="FJ22" s="38">
        <v>80</v>
      </c>
      <c r="FL22" s="38"/>
      <c r="FM22" s="38"/>
      <c r="FN22" s="38"/>
      <c r="FO22" s="38"/>
      <c r="FP22" s="38"/>
      <c r="FQ22" s="38"/>
      <c r="FR22" s="38"/>
      <c r="FT22" s="38"/>
      <c r="FU22" s="38"/>
      <c r="FV22" s="38"/>
      <c r="FW22" s="38"/>
      <c r="FX22" s="38"/>
      <c r="FY22" s="38"/>
      <c r="FZ22" s="38"/>
      <c r="GB22" s="540">
        <v>4</v>
      </c>
      <c r="GC22" s="540">
        <v>4</v>
      </c>
      <c r="GD22" s="540">
        <v>8</v>
      </c>
      <c r="GE22" s="540">
        <v>22</v>
      </c>
      <c r="GF22" s="540">
        <v>40</v>
      </c>
      <c r="GG22" s="540">
        <v>80</v>
      </c>
      <c r="GH22" s="540"/>
      <c r="GJ22" s="38"/>
      <c r="GK22" s="38"/>
      <c r="GL22" s="38"/>
      <c r="GM22" s="38"/>
      <c r="GN22" s="38"/>
      <c r="GO22" s="38"/>
      <c r="GP22" s="38"/>
    </row>
    <row r="23" spans="1:198" x14ac:dyDescent="0.3">
      <c r="A23" s="695"/>
      <c r="B23" s="2">
        <v>2</v>
      </c>
      <c r="C23" s="2"/>
      <c r="D23" s="2"/>
      <c r="E23" s="2">
        <v>-2</v>
      </c>
      <c r="H23" s="37">
        <f t="shared" si="7"/>
        <v>8</v>
      </c>
      <c r="I23" s="37">
        <f t="shared" si="8"/>
        <v>14.075000000000001</v>
      </c>
      <c r="J23" s="37">
        <f t="shared" si="9"/>
        <v>26.71</v>
      </c>
      <c r="K23" s="37">
        <f t="shared" si="10"/>
        <v>40.828000000000003</v>
      </c>
      <c r="L23" s="37">
        <f t="shared" si="11"/>
        <v>57.492000000000004</v>
      </c>
      <c r="M23" s="37">
        <f t="shared" si="12"/>
        <v>109.98400000000001</v>
      </c>
      <c r="N23" s="37">
        <f t="shared" si="13"/>
        <v>200</v>
      </c>
      <c r="P23" s="37">
        <v>11</v>
      </c>
      <c r="Q23" s="37">
        <v>25</v>
      </c>
      <c r="R23" s="37">
        <v>40</v>
      </c>
      <c r="S23" s="37">
        <v>50</v>
      </c>
      <c r="T23" s="37">
        <v>100</v>
      </c>
      <c r="U23" s="37">
        <v>150</v>
      </c>
      <c r="V23" s="37">
        <v>200</v>
      </c>
      <c r="X23" s="175">
        <v>7.1999999999999993</v>
      </c>
      <c r="Y23" s="175">
        <v>11.52</v>
      </c>
      <c r="Z23" s="175">
        <v>17.279999999999998</v>
      </c>
      <c r="AA23" s="175">
        <v>21.599999999999998</v>
      </c>
      <c r="AB23" s="175">
        <v>28.799999999999997</v>
      </c>
      <c r="AC23" s="175">
        <v>36</v>
      </c>
      <c r="AD23" s="175">
        <v>50.4</v>
      </c>
      <c r="AF23" s="37"/>
      <c r="AG23" s="37"/>
      <c r="AH23" s="37"/>
      <c r="AI23" s="37"/>
      <c r="AJ23" s="37"/>
      <c r="AK23" s="37"/>
      <c r="AL23" s="37"/>
      <c r="AN23" s="37">
        <v>7</v>
      </c>
      <c r="AO23" s="37">
        <v>10.5</v>
      </c>
      <c r="AP23" s="37">
        <v>14</v>
      </c>
      <c r="AQ23" s="37">
        <v>24.5</v>
      </c>
      <c r="AR23" s="37">
        <v>35</v>
      </c>
      <c r="AS23" s="37">
        <v>70</v>
      </c>
      <c r="AT23" s="37">
        <v>80</v>
      </c>
      <c r="AV23" s="37">
        <v>8</v>
      </c>
      <c r="AW23" s="37">
        <v>12</v>
      </c>
      <c r="AX23" s="37">
        <v>14</v>
      </c>
      <c r="AY23" s="37">
        <v>18</v>
      </c>
      <c r="AZ23" s="37">
        <v>40</v>
      </c>
      <c r="BA23" s="37">
        <v>80</v>
      </c>
      <c r="BB23" s="37"/>
      <c r="BD23" s="37"/>
      <c r="BE23" s="37"/>
      <c r="BF23" s="37"/>
      <c r="BG23" s="37"/>
      <c r="BH23" s="37"/>
      <c r="BI23" s="37"/>
      <c r="BJ23" s="37"/>
      <c r="BL23" s="37"/>
      <c r="BM23" s="37"/>
      <c r="BN23" s="37"/>
      <c r="BO23" s="37"/>
      <c r="BP23" s="37"/>
      <c r="BQ23" s="37"/>
      <c r="BR23" s="37"/>
      <c r="BT23" s="37"/>
      <c r="BU23" s="37"/>
      <c r="BV23" s="37"/>
      <c r="BW23" s="37"/>
      <c r="BX23" s="37"/>
      <c r="BY23" s="37"/>
      <c r="BZ23" s="37"/>
      <c r="CB23" s="597">
        <v>6.8750000000000009</v>
      </c>
      <c r="CC23" s="597">
        <v>13.750000000000002</v>
      </c>
      <c r="CD23" s="597">
        <v>27.500000000000004</v>
      </c>
      <c r="CE23" s="597">
        <v>55.000000000000007</v>
      </c>
      <c r="CF23" s="597">
        <v>110.00000000000001</v>
      </c>
      <c r="CG23" s="597">
        <v>220.00000000000003</v>
      </c>
      <c r="CH23" s="597">
        <v>330</v>
      </c>
      <c r="CJ23" s="597">
        <v>70</v>
      </c>
      <c r="CK23" s="597">
        <v>140</v>
      </c>
      <c r="CL23" s="597">
        <v>280</v>
      </c>
      <c r="CM23" s="597">
        <v>375</v>
      </c>
      <c r="CN23" s="597">
        <v>438</v>
      </c>
      <c r="CO23" s="597">
        <v>500</v>
      </c>
      <c r="CP23" s="597">
        <v>563</v>
      </c>
      <c r="CR23" s="312">
        <v>4.39453125</v>
      </c>
      <c r="CS23" s="312">
        <v>5.859375</v>
      </c>
      <c r="CT23" s="312">
        <v>9.765625</v>
      </c>
      <c r="CU23" s="312">
        <v>16.276041666666668</v>
      </c>
      <c r="CV23" s="312">
        <v>26.041666666666668</v>
      </c>
      <c r="CW23" s="312">
        <v>42.317708333333336</v>
      </c>
      <c r="CX23" s="312">
        <v>51.675564236111114</v>
      </c>
      <c r="CZ23" s="37">
        <v>8</v>
      </c>
      <c r="DA23" s="37">
        <f t="shared" si="16"/>
        <v>14.4</v>
      </c>
      <c r="DB23" s="37">
        <f t="shared" si="16"/>
        <v>25.92</v>
      </c>
      <c r="DC23" s="37">
        <f t="shared" si="16"/>
        <v>46.656000000000006</v>
      </c>
      <c r="DD23" s="37">
        <f t="shared" si="17"/>
        <v>69.984000000000009</v>
      </c>
      <c r="DE23" s="37">
        <f t="shared" si="18"/>
        <v>139.96800000000002</v>
      </c>
      <c r="DF23" s="37">
        <f t="shared" si="15"/>
        <v>279.93600000000004</v>
      </c>
      <c r="DH23" s="37"/>
      <c r="DI23" s="37"/>
      <c r="DJ23" s="37"/>
      <c r="DK23" s="37"/>
      <c r="DL23" s="37"/>
      <c r="DM23" s="37"/>
      <c r="DN23" s="37"/>
      <c r="DP23" s="365">
        <v>10</v>
      </c>
      <c r="DQ23" s="365">
        <v>25</v>
      </c>
      <c r="DR23" s="365">
        <v>50</v>
      </c>
      <c r="DS23" s="365">
        <v>90</v>
      </c>
      <c r="DT23" s="365">
        <v>200</v>
      </c>
      <c r="DU23" s="365">
        <v>300</v>
      </c>
      <c r="DV23" s="365"/>
      <c r="DX23" s="37">
        <v>17.5</v>
      </c>
      <c r="DY23" s="37">
        <v>25</v>
      </c>
      <c r="DZ23" s="37">
        <v>30</v>
      </c>
      <c r="EA23" s="37">
        <v>35</v>
      </c>
      <c r="EB23" s="37">
        <v>45</v>
      </c>
      <c r="EC23" s="37">
        <v>55</v>
      </c>
      <c r="ED23" s="37">
        <v>70</v>
      </c>
      <c r="EF23" s="37"/>
      <c r="EG23" s="37"/>
      <c r="EH23" s="37"/>
      <c r="EI23" s="37"/>
      <c r="EJ23" s="37"/>
      <c r="EK23" s="37"/>
      <c r="EL23" s="37"/>
      <c r="EN23" s="441">
        <v>20</v>
      </c>
      <c r="EO23" s="441">
        <v>25</v>
      </c>
      <c r="EP23" s="441">
        <v>40</v>
      </c>
      <c r="EQ23" s="441">
        <v>60</v>
      </c>
      <c r="ER23" s="441">
        <v>120</v>
      </c>
      <c r="ES23" s="441">
        <v>200</v>
      </c>
      <c r="ET23" s="441">
        <v>250</v>
      </c>
      <c r="EV23" s="476">
        <v>5</v>
      </c>
      <c r="EW23" s="476">
        <v>12</v>
      </c>
      <c r="EX23" s="476">
        <v>20</v>
      </c>
      <c r="EY23" s="476">
        <v>25</v>
      </c>
      <c r="EZ23" s="476">
        <v>45</v>
      </c>
      <c r="FA23" s="476">
        <v>75</v>
      </c>
      <c r="FB23" s="476">
        <v>150</v>
      </c>
      <c r="FD23" s="597">
        <v>45</v>
      </c>
      <c r="FE23" s="597">
        <v>60</v>
      </c>
      <c r="FF23" s="597">
        <v>120</v>
      </c>
      <c r="FG23" s="597">
        <v>240</v>
      </c>
      <c r="FH23" s="597">
        <v>300</v>
      </c>
      <c r="FI23" s="597">
        <v>500</v>
      </c>
      <c r="FJ23" s="597">
        <v>600</v>
      </c>
      <c r="FL23" s="37"/>
      <c r="FM23" s="37"/>
      <c r="FN23" s="37"/>
      <c r="FO23" s="37"/>
      <c r="FP23" s="37"/>
      <c r="FQ23" s="37"/>
      <c r="FR23" s="37"/>
      <c r="FT23" s="37"/>
      <c r="FU23" s="37"/>
      <c r="FV23" s="37"/>
      <c r="FW23" s="37"/>
      <c r="FX23" s="37"/>
      <c r="FY23" s="37"/>
      <c r="FZ23" s="37"/>
      <c r="GB23" s="539">
        <v>4</v>
      </c>
      <c r="GC23" s="539">
        <v>7</v>
      </c>
      <c r="GD23" s="539">
        <v>13</v>
      </c>
      <c r="GE23" s="539">
        <v>25</v>
      </c>
      <c r="GF23" s="539">
        <v>40</v>
      </c>
      <c r="GG23" s="539">
        <v>80</v>
      </c>
      <c r="GH23" s="539"/>
      <c r="GJ23" s="37"/>
      <c r="GK23" s="37"/>
      <c r="GL23" s="37"/>
      <c r="GM23" s="37"/>
      <c r="GN23" s="37"/>
      <c r="GO23" s="37"/>
      <c r="GP23" s="37"/>
    </row>
    <row r="24" spans="1:198" x14ac:dyDescent="0.3">
      <c r="A24" s="695"/>
      <c r="B24" s="3"/>
      <c r="C24" s="3">
        <v>2</v>
      </c>
      <c r="D24" s="3">
        <v>-2</v>
      </c>
      <c r="E24" s="3"/>
      <c r="H24" s="38">
        <f t="shared" si="7"/>
        <v>6</v>
      </c>
      <c r="I24" s="38">
        <f t="shared" si="8"/>
        <v>9.3000000000000007</v>
      </c>
      <c r="J24" s="38">
        <f t="shared" si="9"/>
        <v>14.7</v>
      </c>
      <c r="K24" s="38">
        <f t="shared" si="10"/>
        <v>22.164000000000001</v>
      </c>
      <c r="L24" s="38">
        <f t="shared" si="11"/>
        <v>33.496000000000002</v>
      </c>
      <c r="M24" s="38">
        <f t="shared" si="12"/>
        <v>60</v>
      </c>
      <c r="N24" s="38">
        <f t="shared" si="13"/>
        <v>100</v>
      </c>
      <c r="P24" s="38">
        <v>6</v>
      </c>
      <c r="Q24" s="38">
        <v>8</v>
      </c>
      <c r="R24" s="38">
        <v>12</v>
      </c>
      <c r="S24" s="38">
        <v>17</v>
      </c>
      <c r="T24" s="38">
        <v>30</v>
      </c>
      <c r="U24" s="38">
        <v>50</v>
      </c>
      <c r="V24" s="38">
        <v>100</v>
      </c>
      <c r="X24" s="176">
        <v>6</v>
      </c>
      <c r="Y24" s="176">
        <v>9.6</v>
      </c>
      <c r="Z24" s="176">
        <v>14.399999999999999</v>
      </c>
      <c r="AA24" s="176">
        <v>18</v>
      </c>
      <c r="AB24" s="176">
        <v>24</v>
      </c>
      <c r="AC24" s="176">
        <v>30</v>
      </c>
      <c r="AD24" s="176">
        <v>42</v>
      </c>
      <c r="AF24" s="38"/>
      <c r="AG24" s="38"/>
      <c r="AH24" s="38"/>
      <c r="AI24" s="38"/>
      <c r="AJ24" s="38"/>
      <c r="AK24" s="38"/>
      <c r="AL24" s="38"/>
      <c r="AN24" s="38">
        <v>6</v>
      </c>
      <c r="AO24" s="38">
        <v>9</v>
      </c>
      <c r="AP24" s="38">
        <v>12</v>
      </c>
      <c r="AQ24" s="38">
        <v>21</v>
      </c>
      <c r="AR24" s="38">
        <v>30</v>
      </c>
      <c r="AS24" s="38">
        <v>60</v>
      </c>
      <c r="AT24" s="38">
        <v>80</v>
      </c>
      <c r="AV24" s="38">
        <v>3</v>
      </c>
      <c r="AW24" s="38">
        <v>4</v>
      </c>
      <c r="AX24" s="38">
        <v>6</v>
      </c>
      <c r="AY24" s="38">
        <v>9</v>
      </c>
      <c r="AZ24" s="38">
        <v>15</v>
      </c>
      <c r="BA24" s="38">
        <v>30</v>
      </c>
      <c r="BB24" s="38"/>
      <c r="BD24" s="38"/>
      <c r="BE24" s="38"/>
      <c r="BF24" s="38"/>
      <c r="BG24" s="38"/>
      <c r="BH24" s="38"/>
      <c r="BI24" s="38"/>
      <c r="BJ24" s="38"/>
      <c r="BL24" s="38"/>
      <c r="BM24" s="38"/>
      <c r="BN24" s="38"/>
      <c r="BO24" s="38"/>
      <c r="BP24" s="38"/>
      <c r="BQ24" s="38"/>
      <c r="BR24" s="38"/>
      <c r="BT24" s="38"/>
      <c r="BU24" s="38"/>
      <c r="BV24" s="38"/>
      <c r="BW24" s="38"/>
      <c r="BX24" s="38"/>
      <c r="BY24" s="38"/>
      <c r="BZ24" s="38"/>
      <c r="CB24" s="597">
        <v>9.375</v>
      </c>
      <c r="CC24" s="597">
        <v>18.75</v>
      </c>
      <c r="CD24" s="597">
        <v>37.5</v>
      </c>
      <c r="CE24" s="597">
        <v>75</v>
      </c>
      <c r="CF24" s="597">
        <v>150</v>
      </c>
      <c r="CG24" s="597">
        <v>300</v>
      </c>
      <c r="CH24" s="597">
        <v>450</v>
      </c>
      <c r="CJ24" s="597">
        <v>55</v>
      </c>
      <c r="CK24" s="597">
        <v>110</v>
      </c>
      <c r="CL24" s="597">
        <v>220</v>
      </c>
      <c r="CM24" s="597">
        <v>350</v>
      </c>
      <c r="CN24" s="597">
        <v>408</v>
      </c>
      <c r="CO24" s="597">
        <v>466</v>
      </c>
      <c r="CP24" s="597">
        <v>524</v>
      </c>
      <c r="CR24" s="313">
        <v>3.2958984375</v>
      </c>
      <c r="CS24" s="313">
        <v>4.39453125</v>
      </c>
      <c r="CT24" s="313">
        <v>8.1380208333333339</v>
      </c>
      <c r="CU24" s="313">
        <v>11.393229166666666</v>
      </c>
      <c r="CV24" s="313">
        <v>16.276041666666668</v>
      </c>
      <c r="CW24" s="313">
        <v>32.552083333333336</v>
      </c>
      <c r="CX24" s="313">
        <v>39.305989583333336</v>
      </c>
      <c r="CZ24" s="38">
        <v>4</v>
      </c>
      <c r="DA24" s="38">
        <f t="shared" si="16"/>
        <v>7.2</v>
      </c>
      <c r="DB24" s="38">
        <f t="shared" si="16"/>
        <v>12.96</v>
      </c>
      <c r="DC24" s="38">
        <f t="shared" si="16"/>
        <v>23.328000000000003</v>
      </c>
      <c r="DD24" s="38">
        <f t="shared" si="17"/>
        <v>34.992000000000004</v>
      </c>
      <c r="DE24" s="38">
        <f t="shared" si="18"/>
        <v>69.984000000000009</v>
      </c>
      <c r="DF24" s="38">
        <f t="shared" si="15"/>
        <v>139.96800000000002</v>
      </c>
      <c r="DH24" s="38"/>
      <c r="DI24" s="38"/>
      <c r="DJ24" s="38"/>
      <c r="DK24" s="38"/>
      <c r="DL24" s="38"/>
      <c r="DM24" s="38"/>
      <c r="DN24" s="38"/>
      <c r="DP24" s="366">
        <v>6</v>
      </c>
      <c r="DQ24" s="366">
        <v>12</v>
      </c>
      <c r="DR24" s="366">
        <v>24</v>
      </c>
      <c r="DS24" s="366">
        <v>40</v>
      </c>
      <c r="DT24" s="366">
        <v>96</v>
      </c>
      <c r="DU24" s="366">
        <v>160</v>
      </c>
      <c r="DV24" s="366"/>
      <c r="DX24" s="38">
        <v>20</v>
      </c>
      <c r="DY24" s="38">
        <v>25</v>
      </c>
      <c r="DZ24" s="38">
        <v>30</v>
      </c>
      <c r="EA24" s="38">
        <v>35</v>
      </c>
      <c r="EB24" s="38">
        <v>45</v>
      </c>
      <c r="EC24" s="38">
        <v>60</v>
      </c>
      <c r="ED24" s="38">
        <v>70</v>
      </c>
      <c r="EF24" s="38"/>
      <c r="EG24" s="38"/>
      <c r="EH24" s="38"/>
      <c r="EI24" s="38"/>
      <c r="EJ24" s="38"/>
      <c r="EK24" s="38"/>
      <c r="EL24" s="38"/>
      <c r="EN24" s="442">
        <v>10</v>
      </c>
      <c r="EO24" s="442">
        <v>15</v>
      </c>
      <c r="EP24" s="442">
        <v>20</v>
      </c>
      <c r="EQ24" s="442">
        <v>35</v>
      </c>
      <c r="ER24" s="442">
        <v>70</v>
      </c>
      <c r="ES24" s="442">
        <v>100</v>
      </c>
      <c r="ET24" s="442">
        <v>120</v>
      </c>
      <c r="EV24" s="477">
        <v>5</v>
      </c>
      <c r="EW24" s="477">
        <v>8</v>
      </c>
      <c r="EX24" s="477">
        <v>15</v>
      </c>
      <c r="EY24" s="477">
        <v>20</v>
      </c>
      <c r="EZ24" s="477">
        <v>32</v>
      </c>
      <c r="FA24" s="477">
        <v>60</v>
      </c>
      <c r="FB24" s="477">
        <v>100</v>
      </c>
      <c r="FD24" s="38">
        <v>10</v>
      </c>
      <c r="FE24" s="38">
        <v>15</v>
      </c>
      <c r="FF24" s="38">
        <v>40</v>
      </c>
      <c r="FG24" s="38">
        <v>40</v>
      </c>
      <c r="FH24" s="38">
        <v>40</v>
      </c>
      <c r="FI24" s="38">
        <v>40</v>
      </c>
      <c r="FJ24" s="38">
        <v>40</v>
      </c>
      <c r="FL24" s="38"/>
      <c r="FM24" s="38"/>
      <c r="FN24" s="38"/>
      <c r="FO24" s="38"/>
      <c r="FP24" s="38"/>
      <c r="FQ24" s="38"/>
      <c r="FR24" s="38"/>
      <c r="FT24" s="38"/>
      <c r="FU24" s="38"/>
      <c r="FV24" s="38"/>
      <c r="FW24" s="38"/>
      <c r="FX24" s="38"/>
      <c r="FY24" s="38"/>
      <c r="FZ24" s="38"/>
      <c r="GB24" s="540">
        <v>2</v>
      </c>
      <c r="GC24" s="540">
        <v>5</v>
      </c>
      <c r="GD24" s="540">
        <v>7</v>
      </c>
      <c r="GE24" s="540">
        <v>10</v>
      </c>
      <c r="GF24" s="540">
        <v>17</v>
      </c>
      <c r="GG24" s="540">
        <v>34</v>
      </c>
      <c r="GH24" s="540"/>
      <c r="GJ24" s="38"/>
      <c r="GK24" s="38"/>
      <c r="GL24" s="38"/>
      <c r="GM24" s="38"/>
      <c r="GN24" s="38"/>
      <c r="GO24" s="38"/>
      <c r="GP24" s="38"/>
    </row>
    <row r="25" spans="1:198" x14ac:dyDescent="0.3">
      <c r="A25" s="695"/>
      <c r="B25" s="2"/>
      <c r="C25" s="2">
        <v>2</v>
      </c>
      <c r="D25" s="2"/>
      <c r="E25" s="2">
        <v>-2</v>
      </c>
      <c r="H25" s="37">
        <f t="shared" si="7"/>
        <v>8</v>
      </c>
      <c r="I25" s="37">
        <f t="shared" si="8"/>
        <v>15.2</v>
      </c>
      <c r="J25" s="37">
        <f t="shared" si="9"/>
        <v>25.46</v>
      </c>
      <c r="K25" s="37">
        <f t="shared" si="10"/>
        <v>32.5</v>
      </c>
      <c r="L25" s="37">
        <f t="shared" si="11"/>
        <v>47.5</v>
      </c>
      <c r="M25" s="37">
        <f t="shared" si="12"/>
        <v>72.5</v>
      </c>
      <c r="N25" s="37">
        <f t="shared" si="13"/>
        <v>150</v>
      </c>
      <c r="P25" s="37">
        <v>11</v>
      </c>
      <c r="Q25" s="37">
        <v>16</v>
      </c>
      <c r="R25" s="37">
        <v>25</v>
      </c>
      <c r="S25" s="37">
        <v>30</v>
      </c>
      <c r="T25" s="37">
        <v>50</v>
      </c>
      <c r="U25" s="37">
        <v>70</v>
      </c>
      <c r="V25" s="37">
        <v>150</v>
      </c>
      <c r="X25" s="175">
        <v>7.1999999999999993</v>
      </c>
      <c r="Y25" s="175">
        <v>11.52</v>
      </c>
      <c r="Z25" s="175">
        <v>17.279999999999998</v>
      </c>
      <c r="AA25" s="175">
        <v>21.599999999999998</v>
      </c>
      <c r="AB25" s="175">
        <v>28.799999999999997</v>
      </c>
      <c r="AC25" s="175">
        <v>36</v>
      </c>
      <c r="AD25" s="175">
        <v>50.4</v>
      </c>
      <c r="AF25" s="37"/>
      <c r="AG25" s="37"/>
      <c r="AH25" s="37"/>
      <c r="AI25" s="37"/>
      <c r="AJ25" s="37"/>
      <c r="AK25" s="37"/>
      <c r="AL25" s="37"/>
      <c r="AN25" s="37">
        <v>7</v>
      </c>
      <c r="AO25" s="37">
        <v>10.5</v>
      </c>
      <c r="AP25" s="37">
        <v>14</v>
      </c>
      <c r="AQ25" s="37">
        <v>24.5</v>
      </c>
      <c r="AR25" s="37">
        <v>35</v>
      </c>
      <c r="AS25" s="37">
        <v>70</v>
      </c>
      <c r="AT25" s="37">
        <v>80</v>
      </c>
      <c r="AV25" s="37">
        <v>7</v>
      </c>
      <c r="AW25" s="37">
        <v>11</v>
      </c>
      <c r="AX25" s="37">
        <v>13</v>
      </c>
      <c r="AY25" s="37">
        <v>16</v>
      </c>
      <c r="AZ25" s="37">
        <v>32</v>
      </c>
      <c r="BA25" s="37">
        <v>60</v>
      </c>
      <c r="BB25" s="37"/>
      <c r="BD25" s="37"/>
      <c r="BE25" s="37"/>
      <c r="BF25" s="37"/>
      <c r="BG25" s="37"/>
      <c r="BH25" s="37"/>
      <c r="BI25" s="37"/>
      <c r="BJ25" s="37"/>
      <c r="BL25" s="37"/>
      <c r="BM25" s="37"/>
      <c r="BN25" s="37"/>
      <c r="BO25" s="37"/>
      <c r="BP25" s="37"/>
      <c r="BQ25" s="37"/>
      <c r="BR25" s="37"/>
      <c r="BT25" s="37"/>
      <c r="BU25" s="37"/>
      <c r="BV25" s="37"/>
      <c r="BW25" s="37"/>
      <c r="BX25" s="37"/>
      <c r="BY25" s="37"/>
      <c r="BZ25" s="37"/>
      <c r="CB25" s="597">
        <v>9.375</v>
      </c>
      <c r="CC25" s="597">
        <v>18.75</v>
      </c>
      <c r="CD25" s="597">
        <v>37.5</v>
      </c>
      <c r="CE25" s="597">
        <v>75</v>
      </c>
      <c r="CF25" s="597">
        <v>150</v>
      </c>
      <c r="CG25" s="597">
        <v>300</v>
      </c>
      <c r="CH25" s="597">
        <v>450</v>
      </c>
      <c r="CJ25" s="597">
        <v>60</v>
      </c>
      <c r="CK25" s="597">
        <v>120</v>
      </c>
      <c r="CL25" s="597">
        <v>240</v>
      </c>
      <c r="CM25" s="597">
        <v>353</v>
      </c>
      <c r="CN25" s="597">
        <v>411</v>
      </c>
      <c r="CO25" s="597">
        <v>470</v>
      </c>
      <c r="CP25" s="597">
        <v>529</v>
      </c>
      <c r="CR25" s="312">
        <v>4.39453125</v>
      </c>
      <c r="CS25" s="312">
        <v>5.859375</v>
      </c>
      <c r="CT25" s="312">
        <v>9.765625</v>
      </c>
      <c r="CU25" s="312">
        <v>13.020833333333334</v>
      </c>
      <c r="CV25" s="312">
        <v>22.786458333333332</v>
      </c>
      <c r="CW25" s="312">
        <v>39.0625</v>
      </c>
      <c r="CX25" s="312">
        <v>47.700520833333336</v>
      </c>
      <c r="CZ25" s="37">
        <v>8</v>
      </c>
      <c r="DA25" s="37">
        <f t="shared" si="16"/>
        <v>14.4</v>
      </c>
      <c r="DB25" s="37">
        <f t="shared" si="16"/>
        <v>25.92</v>
      </c>
      <c r="DC25" s="37">
        <f t="shared" si="16"/>
        <v>46.656000000000006</v>
      </c>
      <c r="DD25" s="37">
        <f t="shared" si="17"/>
        <v>69.984000000000009</v>
      </c>
      <c r="DE25" s="37">
        <f t="shared" si="18"/>
        <v>139.96800000000002</v>
      </c>
      <c r="DF25" s="37">
        <f t="shared" si="15"/>
        <v>279.93600000000004</v>
      </c>
      <c r="DH25" s="37"/>
      <c r="DI25" s="37"/>
      <c r="DJ25" s="37"/>
      <c r="DK25" s="37"/>
      <c r="DL25" s="37"/>
      <c r="DM25" s="37"/>
      <c r="DN25" s="37"/>
      <c r="DP25" s="365">
        <v>8</v>
      </c>
      <c r="DQ25" s="365">
        <v>16</v>
      </c>
      <c r="DR25" s="365">
        <v>40</v>
      </c>
      <c r="DS25" s="365">
        <v>72</v>
      </c>
      <c r="DT25" s="365">
        <v>160</v>
      </c>
      <c r="DU25" s="365">
        <v>240</v>
      </c>
      <c r="DV25" s="365"/>
      <c r="DX25" s="37">
        <v>22.5</v>
      </c>
      <c r="DY25" s="37">
        <v>25</v>
      </c>
      <c r="DZ25" s="37">
        <v>30</v>
      </c>
      <c r="EA25" s="37">
        <v>35</v>
      </c>
      <c r="EB25" s="37">
        <v>45</v>
      </c>
      <c r="EC25" s="37">
        <v>65</v>
      </c>
      <c r="ED25" s="37">
        <v>75</v>
      </c>
      <c r="EF25" s="37"/>
      <c r="EG25" s="37"/>
      <c r="EH25" s="37"/>
      <c r="EI25" s="37"/>
      <c r="EJ25" s="37"/>
      <c r="EK25" s="37"/>
      <c r="EL25" s="37"/>
      <c r="EN25" s="441">
        <v>15</v>
      </c>
      <c r="EO25" s="441">
        <v>20</v>
      </c>
      <c r="EP25" s="441">
        <v>30</v>
      </c>
      <c r="EQ25" s="441">
        <v>45</v>
      </c>
      <c r="ER25" s="441">
        <v>90</v>
      </c>
      <c r="ES25" s="441">
        <v>140</v>
      </c>
      <c r="ET25" s="441">
        <v>180</v>
      </c>
      <c r="EV25" s="476">
        <v>5</v>
      </c>
      <c r="EW25" s="476">
        <v>12</v>
      </c>
      <c r="EX25" s="476">
        <v>20</v>
      </c>
      <c r="EY25" s="476">
        <v>25</v>
      </c>
      <c r="EZ25" s="476">
        <v>45</v>
      </c>
      <c r="FA25" s="476">
        <v>75</v>
      </c>
      <c r="FB25" s="476">
        <v>150</v>
      </c>
      <c r="FD25" s="37">
        <v>20</v>
      </c>
      <c r="FE25" s="37">
        <v>30</v>
      </c>
      <c r="FF25" s="37">
        <v>80</v>
      </c>
      <c r="FG25" s="37">
        <v>80</v>
      </c>
      <c r="FH25" s="37">
        <v>80</v>
      </c>
      <c r="FI25" s="37">
        <v>80</v>
      </c>
      <c r="FJ25" s="37">
        <v>80</v>
      </c>
      <c r="FL25" s="37"/>
      <c r="FM25" s="37"/>
      <c r="FN25" s="37"/>
      <c r="FO25" s="37"/>
      <c r="FP25" s="37"/>
      <c r="FQ25" s="37"/>
      <c r="FR25" s="37"/>
      <c r="FT25" s="37"/>
      <c r="FU25" s="37"/>
      <c r="FV25" s="37"/>
      <c r="FW25" s="37"/>
      <c r="FX25" s="37"/>
      <c r="FY25" s="37"/>
      <c r="FZ25" s="37"/>
      <c r="GB25" s="539">
        <v>4</v>
      </c>
      <c r="GC25" s="539">
        <v>7</v>
      </c>
      <c r="GD25" s="539">
        <v>11</v>
      </c>
      <c r="GE25" s="539">
        <v>17</v>
      </c>
      <c r="GF25" s="539">
        <v>22</v>
      </c>
      <c r="GG25" s="539">
        <v>44</v>
      </c>
      <c r="GH25" s="539"/>
      <c r="GJ25" s="37"/>
      <c r="GK25" s="37"/>
      <c r="GL25" s="37"/>
      <c r="GM25" s="37"/>
      <c r="GN25" s="37"/>
      <c r="GO25" s="37"/>
      <c r="GP25" s="37"/>
    </row>
    <row r="26" spans="1:198" x14ac:dyDescent="0.3">
      <c r="A26" s="696"/>
      <c r="B26" s="3"/>
      <c r="C26" s="3"/>
      <c r="D26" s="3">
        <v>2</v>
      </c>
      <c r="E26" s="3">
        <v>-2</v>
      </c>
      <c r="H26" s="38">
        <f t="shared" si="7"/>
        <v>7.1</v>
      </c>
      <c r="I26" s="38">
        <f t="shared" si="8"/>
        <v>11.76</v>
      </c>
      <c r="J26" s="38">
        <f t="shared" si="9"/>
        <v>22.22</v>
      </c>
      <c r="K26" s="38">
        <f t="shared" si="10"/>
        <v>32.496000000000002</v>
      </c>
      <c r="L26" s="38">
        <f t="shared" si="11"/>
        <v>50</v>
      </c>
      <c r="M26" s="38">
        <f t="shared" si="12"/>
        <v>70</v>
      </c>
      <c r="N26" s="38">
        <f t="shared" si="13"/>
        <v>150</v>
      </c>
      <c r="P26" s="38">
        <v>10</v>
      </c>
      <c r="Q26" s="38">
        <v>15</v>
      </c>
      <c r="R26" s="38">
        <v>25</v>
      </c>
      <c r="S26" s="38">
        <v>30</v>
      </c>
      <c r="T26" s="38">
        <v>50</v>
      </c>
      <c r="U26" s="38">
        <v>70</v>
      </c>
      <c r="V26" s="38">
        <v>150</v>
      </c>
      <c r="X26" s="176">
        <v>7.1999999999999993</v>
      </c>
      <c r="Y26" s="176">
        <v>11.52</v>
      </c>
      <c r="Z26" s="176">
        <v>17.279999999999998</v>
      </c>
      <c r="AA26" s="176">
        <v>21.599999999999998</v>
      </c>
      <c r="AB26" s="176">
        <v>28.799999999999997</v>
      </c>
      <c r="AC26" s="176">
        <v>36</v>
      </c>
      <c r="AD26" s="176">
        <v>50.4</v>
      </c>
      <c r="AF26" s="38"/>
      <c r="AG26" s="38"/>
      <c r="AH26" s="38"/>
      <c r="AI26" s="38"/>
      <c r="AJ26" s="38"/>
      <c r="AK26" s="38"/>
      <c r="AL26" s="38"/>
      <c r="AN26" s="38">
        <v>7</v>
      </c>
      <c r="AO26" s="38">
        <v>10.5</v>
      </c>
      <c r="AP26" s="38">
        <v>14</v>
      </c>
      <c r="AQ26" s="38">
        <v>24.5</v>
      </c>
      <c r="AR26" s="38">
        <v>35</v>
      </c>
      <c r="AS26" s="38">
        <v>70</v>
      </c>
      <c r="AT26" s="38">
        <v>80</v>
      </c>
      <c r="AV26" s="38">
        <v>6</v>
      </c>
      <c r="AW26" s="38">
        <v>10</v>
      </c>
      <c r="AX26" s="38">
        <v>13</v>
      </c>
      <c r="AY26" s="38">
        <v>16</v>
      </c>
      <c r="AZ26" s="38">
        <v>30</v>
      </c>
      <c r="BA26" s="38">
        <v>55</v>
      </c>
      <c r="BB26" s="38"/>
      <c r="BD26" s="38"/>
      <c r="BE26" s="38"/>
      <c r="BF26" s="38"/>
      <c r="BG26" s="38"/>
      <c r="BH26" s="38"/>
      <c r="BI26" s="38"/>
      <c r="BJ26" s="38"/>
      <c r="BL26" s="38"/>
      <c r="BM26" s="38"/>
      <c r="BN26" s="38"/>
      <c r="BO26" s="38"/>
      <c r="BP26" s="38"/>
      <c r="BQ26" s="38"/>
      <c r="BR26" s="38"/>
      <c r="BT26" s="38"/>
      <c r="BU26" s="38"/>
      <c r="BV26" s="38"/>
      <c r="BW26" s="38"/>
      <c r="BX26" s="38"/>
      <c r="BY26" s="38"/>
      <c r="BZ26" s="38"/>
      <c r="CB26" s="597">
        <v>9.375</v>
      </c>
      <c r="CC26" s="597">
        <v>18.75</v>
      </c>
      <c r="CD26" s="597">
        <v>37.5</v>
      </c>
      <c r="CE26" s="597">
        <v>75</v>
      </c>
      <c r="CF26" s="597">
        <v>150</v>
      </c>
      <c r="CG26" s="597">
        <v>300</v>
      </c>
      <c r="CH26" s="597">
        <v>450</v>
      </c>
      <c r="CJ26" s="597">
        <v>65</v>
      </c>
      <c r="CK26" s="597">
        <v>130</v>
      </c>
      <c r="CL26" s="597">
        <v>260</v>
      </c>
      <c r="CM26" s="597">
        <v>372</v>
      </c>
      <c r="CN26" s="597">
        <v>434</v>
      </c>
      <c r="CO26" s="597">
        <v>496</v>
      </c>
      <c r="CP26" s="597">
        <v>558</v>
      </c>
      <c r="CR26" s="313">
        <v>3.2958984375</v>
      </c>
      <c r="CS26" s="313">
        <v>4.39453125</v>
      </c>
      <c r="CT26" s="313">
        <v>8.1380208333333339</v>
      </c>
      <c r="CU26" s="313">
        <v>11.393229166666666</v>
      </c>
      <c r="CV26" s="313">
        <v>19.53125</v>
      </c>
      <c r="CW26" s="313">
        <v>35.807291666666664</v>
      </c>
      <c r="CX26" s="313">
        <v>44.169921875</v>
      </c>
      <c r="CZ26" s="38">
        <v>6</v>
      </c>
      <c r="DA26" s="38">
        <f t="shared" si="16"/>
        <v>10.8</v>
      </c>
      <c r="DB26" s="38">
        <f t="shared" si="16"/>
        <v>19.440000000000001</v>
      </c>
      <c r="DC26" s="38">
        <f t="shared" si="16"/>
        <v>34.992000000000004</v>
      </c>
      <c r="DD26" s="38">
        <f t="shared" si="17"/>
        <v>52.488000000000007</v>
      </c>
      <c r="DE26" s="38">
        <f t="shared" si="18"/>
        <v>104.97600000000001</v>
      </c>
      <c r="DF26" s="38">
        <f t="shared" si="15"/>
        <v>209.95200000000003</v>
      </c>
      <c r="DH26" s="38"/>
      <c r="DI26" s="38"/>
      <c r="DJ26" s="38"/>
      <c r="DK26" s="38"/>
      <c r="DL26" s="38"/>
      <c r="DM26" s="38"/>
      <c r="DN26" s="38"/>
      <c r="DP26" s="366">
        <v>6</v>
      </c>
      <c r="DQ26" s="366">
        <v>12</v>
      </c>
      <c r="DR26" s="366">
        <v>30</v>
      </c>
      <c r="DS26" s="366">
        <v>54</v>
      </c>
      <c r="DT26" s="366">
        <v>120</v>
      </c>
      <c r="DU26" s="366">
        <v>180</v>
      </c>
      <c r="DV26" s="366"/>
      <c r="DX26" s="38">
        <v>25</v>
      </c>
      <c r="DY26" s="38">
        <v>30</v>
      </c>
      <c r="DZ26" s="38">
        <v>35</v>
      </c>
      <c r="EA26" s="38">
        <v>40</v>
      </c>
      <c r="EB26" s="38">
        <v>50</v>
      </c>
      <c r="EC26" s="38">
        <v>60</v>
      </c>
      <c r="ED26" s="38">
        <v>85</v>
      </c>
      <c r="EF26" s="38"/>
      <c r="EG26" s="38"/>
      <c r="EH26" s="38"/>
      <c r="EI26" s="38"/>
      <c r="EJ26" s="38"/>
      <c r="EK26" s="38"/>
      <c r="EL26" s="38"/>
      <c r="EN26" s="442">
        <v>15</v>
      </c>
      <c r="EO26" s="442">
        <v>20</v>
      </c>
      <c r="EP26" s="442">
        <v>25</v>
      </c>
      <c r="EQ26" s="442">
        <v>40</v>
      </c>
      <c r="ER26" s="442">
        <v>75</v>
      </c>
      <c r="ES26" s="442">
        <v>120</v>
      </c>
      <c r="ET26" s="442">
        <v>150</v>
      </c>
      <c r="EV26" s="477">
        <v>5</v>
      </c>
      <c r="EW26" s="477">
        <v>8</v>
      </c>
      <c r="EX26" s="477">
        <v>15</v>
      </c>
      <c r="EY26" s="477">
        <v>20</v>
      </c>
      <c r="EZ26" s="477">
        <v>32</v>
      </c>
      <c r="FA26" s="477">
        <v>60</v>
      </c>
      <c r="FB26" s="477">
        <v>100</v>
      </c>
      <c r="FD26" s="597">
        <v>45</v>
      </c>
      <c r="FE26" s="597">
        <v>60</v>
      </c>
      <c r="FF26" s="597">
        <v>120</v>
      </c>
      <c r="FG26" s="597">
        <v>240</v>
      </c>
      <c r="FH26" s="597">
        <v>300</v>
      </c>
      <c r="FI26" s="597">
        <v>500</v>
      </c>
      <c r="FJ26" s="597">
        <v>600</v>
      </c>
      <c r="FL26" s="38"/>
      <c r="FM26" s="38"/>
      <c r="FN26" s="38"/>
      <c r="FO26" s="38"/>
      <c r="FP26" s="38"/>
      <c r="FQ26" s="38"/>
      <c r="FR26" s="38"/>
      <c r="FT26" s="38"/>
      <c r="FU26" s="38"/>
      <c r="FV26" s="38"/>
      <c r="FW26" s="38"/>
      <c r="FX26" s="38"/>
      <c r="FY26" s="38"/>
      <c r="FZ26" s="38"/>
      <c r="GB26" s="540">
        <v>3</v>
      </c>
      <c r="GC26" s="540">
        <v>5</v>
      </c>
      <c r="GD26" s="540">
        <v>7</v>
      </c>
      <c r="GE26" s="540">
        <v>13</v>
      </c>
      <c r="GF26" s="540">
        <v>16</v>
      </c>
      <c r="GG26" s="540">
        <v>32</v>
      </c>
      <c r="GH26" s="540"/>
      <c r="GJ26" s="38"/>
      <c r="GK26" s="38"/>
      <c r="GL26" s="38"/>
      <c r="GM26" s="38"/>
      <c r="GN26" s="38"/>
      <c r="GO26" s="38"/>
      <c r="GP26" s="38"/>
    </row>
    <row r="27" spans="1:198" x14ac:dyDescent="0.3">
      <c r="X27" s="170"/>
      <c r="Y27" s="170"/>
      <c r="Z27" s="170"/>
      <c r="AA27" s="170"/>
      <c r="AB27" s="170"/>
      <c r="AC27" s="170"/>
      <c r="AD27" s="170"/>
      <c r="CB27" s="196"/>
      <c r="CC27" s="196"/>
      <c r="CD27" s="196"/>
      <c r="CE27" s="196"/>
      <c r="CF27" s="196"/>
      <c r="CG27" s="196"/>
      <c r="CH27" s="196"/>
      <c r="CJ27" s="261"/>
      <c r="CK27" s="261"/>
      <c r="CL27" s="261"/>
      <c r="CM27" s="261"/>
      <c r="CN27" s="261"/>
      <c r="CO27" s="261"/>
      <c r="CP27" s="261"/>
      <c r="CR27" s="309"/>
      <c r="CS27" s="309"/>
      <c r="CT27" s="309"/>
      <c r="CU27" s="309"/>
      <c r="CV27" s="309"/>
      <c r="CW27" s="309"/>
      <c r="CX27" s="309"/>
      <c r="DP27" s="363"/>
      <c r="DQ27" s="363"/>
      <c r="DR27" s="363"/>
      <c r="DS27" s="363"/>
      <c r="DT27" s="363"/>
      <c r="DU27" s="363"/>
      <c r="DV27" s="363"/>
      <c r="EN27" s="437"/>
      <c r="EO27" s="437"/>
      <c r="EP27" s="437"/>
      <c r="EQ27" s="437"/>
      <c r="ER27" s="437"/>
      <c r="ES27" s="437"/>
      <c r="ET27" s="437"/>
      <c r="EV27" s="474"/>
      <c r="EW27" s="474"/>
      <c r="EX27" s="474"/>
      <c r="EY27" s="474"/>
      <c r="EZ27" s="474"/>
      <c r="FA27" s="474"/>
      <c r="FB27" s="474"/>
      <c r="GB27" s="536"/>
      <c r="GC27" s="536"/>
      <c r="GD27" s="536"/>
      <c r="GE27" s="536"/>
      <c r="GF27" s="536"/>
      <c r="GG27" s="536"/>
      <c r="GH27" s="536"/>
    </row>
    <row r="28" spans="1:198" x14ac:dyDescent="0.3">
      <c r="A28" s="700" t="s">
        <v>17</v>
      </c>
      <c r="B28" s="700"/>
      <c r="C28" s="700"/>
      <c r="D28" s="700"/>
      <c r="E28" s="700"/>
      <c r="H28" s="703" t="s">
        <v>28</v>
      </c>
      <c r="I28" s="704"/>
      <c r="J28" s="704"/>
      <c r="K28" s="704"/>
      <c r="L28" s="704"/>
      <c r="M28" s="704"/>
      <c r="N28" s="704"/>
      <c r="P28" s="689" t="s">
        <v>28</v>
      </c>
      <c r="Q28" s="690"/>
      <c r="R28" s="690"/>
      <c r="S28" s="690"/>
      <c r="T28" s="690"/>
      <c r="U28" s="690"/>
      <c r="V28" s="691"/>
      <c r="X28" s="689" t="s">
        <v>28</v>
      </c>
      <c r="Y28" s="690"/>
      <c r="Z28" s="690"/>
      <c r="AA28" s="690"/>
      <c r="AB28" s="690"/>
      <c r="AC28" s="690"/>
      <c r="AD28" s="691"/>
      <c r="AF28" s="689"/>
      <c r="AG28" s="690"/>
      <c r="AH28" s="690"/>
      <c r="AI28" s="690"/>
      <c r="AJ28" s="690"/>
      <c r="AK28" s="691"/>
      <c r="AL28" s="96"/>
      <c r="AN28" s="689" t="s">
        <v>28</v>
      </c>
      <c r="AO28" s="690"/>
      <c r="AP28" s="690"/>
      <c r="AQ28" s="690"/>
      <c r="AR28" s="690"/>
      <c r="AS28" s="690"/>
      <c r="AT28" s="691"/>
      <c r="AV28" s="689" t="s">
        <v>28</v>
      </c>
      <c r="AW28" s="690"/>
      <c r="AX28" s="690"/>
      <c r="AY28" s="690"/>
      <c r="AZ28" s="690"/>
      <c r="BA28" s="690"/>
      <c r="BB28" s="691"/>
      <c r="BD28" s="689"/>
      <c r="BE28" s="690"/>
      <c r="BF28" s="690"/>
      <c r="BG28" s="690"/>
      <c r="BH28" s="690"/>
      <c r="BI28" s="691"/>
      <c r="BJ28" s="96"/>
      <c r="BL28" s="689"/>
      <c r="BM28" s="690"/>
      <c r="BN28" s="690"/>
      <c r="BO28" s="690"/>
      <c r="BP28" s="690"/>
      <c r="BQ28" s="691"/>
      <c r="BR28" s="96"/>
      <c r="BT28" s="689" t="s">
        <v>28</v>
      </c>
      <c r="BU28" s="690"/>
      <c r="BV28" s="690"/>
      <c r="BW28" s="690"/>
      <c r="BX28" s="690"/>
      <c r="BY28" s="690"/>
      <c r="BZ28" s="691"/>
      <c r="CB28" s="689" t="s">
        <v>28</v>
      </c>
      <c r="CC28" s="690"/>
      <c r="CD28" s="690"/>
      <c r="CE28" s="690"/>
      <c r="CF28" s="690"/>
      <c r="CG28" s="690"/>
      <c r="CH28" s="691"/>
      <c r="CJ28" s="689" t="s">
        <v>28</v>
      </c>
      <c r="CK28" s="690"/>
      <c r="CL28" s="690"/>
      <c r="CM28" s="690"/>
      <c r="CN28" s="690"/>
      <c r="CO28" s="690"/>
      <c r="CP28" s="691"/>
      <c r="CR28" s="689" t="s">
        <v>28</v>
      </c>
      <c r="CS28" s="690"/>
      <c r="CT28" s="690"/>
      <c r="CU28" s="690"/>
      <c r="CV28" s="690"/>
      <c r="CW28" s="690"/>
      <c r="CX28" s="691"/>
      <c r="CZ28" s="689" t="s">
        <v>28</v>
      </c>
      <c r="DA28" s="690"/>
      <c r="DB28" s="690"/>
      <c r="DC28" s="690"/>
      <c r="DD28" s="690"/>
      <c r="DE28" s="690"/>
      <c r="DF28" s="691"/>
      <c r="DH28" s="689"/>
      <c r="DI28" s="690"/>
      <c r="DJ28" s="690"/>
      <c r="DK28" s="690"/>
      <c r="DL28" s="690"/>
      <c r="DM28" s="691"/>
      <c r="DN28" s="96"/>
      <c r="DP28" s="689" t="s">
        <v>28</v>
      </c>
      <c r="DQ28" s="690"/>
      <c r="DR28" s="690"/>
      <c r="DS28" s="690"/>
      <c r="DT28" s="690"/>
      <c r="DU28" s="690"/>
      <c r="DV28" s="691"/>
      <c r="DX28" s="689" t="s">
        <v>28</v>
      </c>
      <c r="DY28" s="690"/>
      <c r="DZ28" s="690"/>
      <c r="EA28" s="690"/>
      <c r="EB28" s="690"/>
      <c r="EC28" s="690"/>
      <c r="ED28" s="691"/>
      <c r="EF28" s="689"/>
      <c r="EG28" s="690"/>
      <c r="EH28" s="690"/>
      <c r="EI28" s="690"/>
      <c r="EJ28" s="690"/>
      <c r="EK28" s="691"/>
      <c r="EL28" s="96"/>
      <c r="EN28" s="689" t="s">
        <v>28</v>
      </c>
      <c r="EO28" s="690"/>
      <c r="EP28" s="690"/>
      <c r="EQ28" s="690"/>
      <c r="ER28" s="690"/>
      <c r="ES28" s="690"/>
      <c r="ET28" s="691"/>
      <c r="EV28" s="689" t="s">
        <v>28</v>
      </c>
      <c r="EW28" s="690"/>
      <c r="EX28" s="690"/>
      <c r="EY28" s="690"/>
      <c r="EZ28" s="690"/>
      <c r="FA28" s="690"/>
      <c r="FB28" s="691"/>
      <c r="FD28" s="689" t="s">
        <v>28</v>
      </c>
      <c r="FE28" s="690"/>
      <c r="FF28" s="690"/>
      <c r="FG28" s="690"/>
      <c r="FH28" s="690"/>
      <c r="FI28" s="690"/>
      <c r="FJ28" s="691"/>
      <c r="FL28" s="689"/>
      <c r="FM28" s="690"/>
      <c r="FN28" s="690"/>
      <c r="FO28" s="690"/>
      <c r="FP28" s="690"/>
      <c r="FQ28" s="691"/>
      <c r="FR28" s="96"/>
      <c r="FT28" s="689"/>
      <c r="FU28" s="690"/>
      <c r="FV28" s="690"/>
      <c r="FW28" s="690"/>
      <c r="FX28" s="690"/>
      <c r="FY28" s="691"/>
      <c r="FZ28" s="96"/>
      <c r="GB28" s="689" t="s">
        <v>28</v>
      </c>
      <c r="GC28" s="690"/>
      <c r="GD28" s="690"/>
      <c r="GE28" s="690"/>
      <c r="GF28" s="690"/>
      <c r="GG28" s="690"/>
      <c r="GH28" s="691"/>
      <c r="GJ28" s="689"/>
      <c r="GK28" s="690"/>
      <c r="GL28" s="690"/>
      <c r="GM28" s="690"/>
      <c r="GN28" s="690"/>
      <c r="GO28" s="691"/>
      <c r="GP28" s="96"/>
    </row>
    <row r="29" spans="1:198" x14ac:dyDescent="0.3">
      <c r="A29" s="12"/>
      <c r="B29" s="51" t="s">
        <v>27</v>
      </c>
      <c r="C29" s="51" t="s">
        <v>3</v>
      </c>
      <c r="D29" s="51" t="s">
        <v>4</v>
      </c>
      <c r="E29" s="51" t="s">
        <v>5</v>
      </c>
      <c r="H29" s="51" t="s">
        <v>26</v>
      </c>
      <c r="I29" s="51" t="s">
        <v>12</v>
      </c>
      <c r="J29" s="51" t="s">
        <v>13</v>
      </c>
      <c r="K29" s="51" t="s">
        <v>14</v>
      </c>
      <c r="L29" s="51" t="s">
        <v>15</v>
      </c>
      <c r="M29" s="51" t="s">
        <v>16</v>
      </c>
      <c r="N29" s="51" t="s">
        <v>97</v>
      </c>
      <c r="P29" s="51" t="s">
        <v>26</v>
      </c>
      <c r="Q29" s="51" t="s">
        <v>12</v>
      </c>
      <c r="R29" s="51" t="s">
        <v>13</v>
      </c>
      <c r="S29" s="51" t="s">
        <v>14</v>
      </c>
      <c r="T29" s="51" t="s">
        <v>15</v>
      </c>
      <c r="U29" s="51" t="s">
        <v>16</v>
      </c>
      <c r="V29" s="51" t="s">
        <v>97</v>
      </c>
      <c r="X29" s="177" t="s">
        <v>26</v>
      </c>
      <c r="Y29" s="177" t="s">
        <v>12</v>
      </c>
      <c r="Z29" s="177" t="s">
        <v>13</v>
      </c>
      <c r="AA29" s="177" t="s">
        <v>14</v>
      </c>
      <c r="AB29" s="177" t="s">
        <v>15</v>
      </c>
      <c r="AC29" s="177" t="s">
        <v>16</v>
      </c>
      <c r="AD29" s="177" t="s">
        <v>97</v>
      </c>
      <c r="AF29" s="51" t="s">
        <v>26</v>
      </c>
      <c r="AG29" s="51" t="s">
        <v>12</v>
      </c>
      <c r="AH29" s="51" t="s">
        <v>13</v>
      </c>
      <c r="AI29" s="51" t="s">
        <v>14</v>
      </c>
      <c r="AJ29" s="51" t="s">
        <v>15</v>
      </c>
      <c r="AK29" s="51" t="s">
        <v>16</v>
      </c>
      <c r="AL29" s="51" t="s">
        <v>97</v>
      </c>
      <c r="AN29" s="51" t="s">
        <v>26</v>
      </c>
      <c r="AO29" s="51" t="s">
        <v>12</v>
      </c>
      <c r="AP29" s="51" t="s">
        <v>13</v>
      </c>
      <c r="AQ29" s="51" t="s">
        <v>14</v>
      </c>
      <c r="AR29" s="51" t="s">
        <v>15</v>
      </c>
      <c r="AS29" s="51" t="s">
        <v>16</v>
      </c>
      <c r="AT29" s="51" t="s">
        <v>97</v>
      </c>
      <c r="AV29" s="51" t="s">
        <v>26</v>
      </c>
      <c r="AW29" s="51" t="s">
        <v>12</v>
      </c>
      <c r="AX29" s="51" t="s">
        <v>13</v>
      </c>
      <c r="AY29" s="51" t="s">
        <v>14</v>
      </c>
      <c r="AZ29" s="51" t="s">
        <v>15</v>
      </c>
      <c r="BA29" s="51" t="s">
        <v>16</v>
      </c>
      <c r="BB29" s="51" t="s">
        <v>97</v>
      </c>
      <c r="BD29" s="51" t="s">
        <v>26</v>
      </c>
      <c r="BE29" s="51" t="s">
        <v>12</v>
      </c>
      <c r="BF29" s="51" t="s">
        <v>13</v>
      </c>
      <c r="BG29" s="51" t="s">
        <v>14</v>
      </c>
      <c r="BH29" s="51" t="s">
        <v>15</v>
      </c>
      <c r="BI29" s="51" t="s">
        <v>16</v>
      </c>
      <c r="BJ29" s="51" t="s">
        <v>97</v>
      </c>
      <c r="BL29" s="51" t="s">
        <v>26</v>
      </c>
      <c r="BM29" s="51" t="s">
        <v>12</v>
      </c>
      <c r="BN29" s="51" t="s">
        <v>13</v>
      </c>
      <c r="BO29" s="51" t="s">
        <v>14</v>
      </c>
      <c r="BP29" s="51" t="s">
        <v>15</v>
      </c>
      <c r="BQ29" s="51" t="s">
        <v>16</v>
      </c>
      <c r="BR29" s="51" t="s">
        <v>97</v>
      </c>
      <c r="BT29" s="51" t="s">
        <v>26</v>
      </c>
      <c r="BU29" s="51" t="s">
        <v>12</v>
      </c>
      <c r="BV29" s="51" t="s">
        <v>13</v>
      </c>
      <c r="BW29" s="51" t="s">
        <v>14</v>
      </c>
      <c r="BX29" s="51" t="s">
        <v>15</v>
      </c>
      <c r="BY29" s="51" t="s">
        <v>16</v>
      </c>
      <c r="BZ29" s="51" t="s">
        <v>97</v>
      </c>
      <c r="CB29" s="205" t="s">
        <v>26</v>
      </c>
      <c r="CC29" s="205" t="s">
        <v>12</v>
      </c>
      <c r="CD29" s="205" t="s">
        <v>13</v>
      </c>
      <c r="CE29" s="205" t="s">
        <v>14</v>
      </c>
      <c r="CF29" s="205" t="s">
        <v>15</v>
      </c>
      <c r="CG29" s="205" t="s">
        <v>16</v>
      </c>
      <c r="CH29" s="205" t="s">
        <v>97</v>
      </c>
      <c r="CJ29" s="266" t="s">
        <v>26</v>
      </c>
      <c r="CK29" s="266" t="s">
        <v>12</v>
      </c>
      <c r="CL29" s="266" t="s">
        <v>13</v>
      </c>
      <c r="CM29" s="266" t="s">
        <v>14</v>
      </c>
      <c r="CN29" s="266" t="s">
        <v>15</v>
      </c>
      <c r="CO29" s="266" t="s">
        <v>16</v>
      </c>
      <c r="CP29" s="266" t="s">
        <v>97</v>
      </c>
      <c r="CR29" s="316" t="s">
        <v>26</v>
      </c>
      <c r="CS29" s="316" t="s">
        <v>12</v>
      </c>
      <c r="CT29" s="316" t="s">
        <v>13</v>
      </c>
      <c r="CU29" s="316" t="s">
        <v>14</v>
      </c>
      <c r="CV29" s="316" t="s">
        <v>15</v>
      </c>
      <c r="CW29" s="316" t="s">
        <v>16</v>
      </c>
      <c r="CX29" s="316" t="s">
        <v>97</v>
      </c>
      <c r="CZ29" s="51" t="s">
        <v>26</v>
      </c>
      <c r="DA29" s="51" t="s">
        <v>12</v>
      </c>
      <c r="DB29" s="51" t="s">
        <v>13</v>
      </c>
      <c r="DC29" s="51" t="s">
        <v>14</v>
      </c>
      <c r="DD29" s="51" t="s">
        <v>15</v>
      </c>
      <c r="DE29" s="51" t="s">
        <v>16</v>
      </c>
      <c r="DF29" s="51" t="s">
        <v>97</v>
      </c>
      <c r="DH29" s="51" t="s">
        <v>26</v>
      </c>
      <c r="DI29" s="51" t="s">
        <v>12</v>
      </c>
      <c r="DJ29" s="51" t="s">
        <v>13</v>
      </c>
      <c r="DK29" s="51" t="s">
        <v>14</v>
      </c>
      <c r="DL29" s="51" t="s">
        <v>15</v>
      </c>
      <c r="DM29" s="51" t="s">
        <v>16</v>
      </c>
      <c r="DN29" s="51" t="s">
        <v>97</v>
      </c>
      <c r="DP29" s="367" t="s">
        <v>26</v>
      </c>
      <c r="DQ29" s="367" t="s">
        <v>12</v>
      </c>
      <c r="DR29" s="367" t="s">
        <v>13</v>
      </c>
      <c r="DS29" s="367" t="s">
        <v>14</v>
      </c>
      <c r="DT29" s="367" t="s">
        <v>15</v>
      </c>
      <c r="DU29" s="367" t="s">
        <v>16</v>
      </c>
      <c r="DV29" s="367" t="s">
        <v>97</v>
      </c>
      <c r="DX29" s="51" t="s">
        <v>26</v>
      </c>
      <c r="DY29" s="51" t="s">
        <v>12</v>
      </c>
      <c r="DZ29" s="51" t="s">
        <v>13</v>
      </c>
      <c r="EA29" s="51" t="s">
        <v>14</v>
      </c>
      <c r="EB29" s="51" t="s">
        <v>15</v>
      </c>
      <c r="EC29" s="51" t="s">
        <v>16</v>
      </c>
      <c r="ED29" s="51" t="s">
        <v>97</v>
      </c>
      <c r="EF29" s="51" t="s">
        <v>26</v>
      </c>
      <c r="EG29" s="51" t="s">
        <v>12</v>
      </c>
      <c r="EH29" s="51" t="s">
        <v>13</v>
      </c>
      <c r="EI29" s="51" t="s">
        <v>14</v>
      </c>
      <c r="EJ29" s="51" t="s">
        <v>15</v>
      </c>
      <c r="EK29" s="51" t="s">
        <v>16</v>
      </c>
      <c r="EL29" s="51" t="s">
        <v>97</v>
      </c>
      <c r="EN29" s="443" t="s">
        <v>26</v>
      </c>
      <c r="EO29" s="443" t="s">
        <v>12</v>
      </c>
      <c r="EP29" s="443" t="s">
        <v>13</v>
      </c>
      <c r="EQ29" s="443" t="s">
        <v>14</v>
      </c>
      <c r="ER29" s="443" t="s">
        <v>15</v>
      </c>
      <c r="ES29" s="443" t="s">
        <v>16</v>
      </c>
      <c r="ET29" s="443" t="s">
        <v>97</v>
      </c>
      <c r="EV29" s="478" t="s">
        <v>26</v>
      </c>
      <c r="EW29" s="478" t="s">
        <v>12</v>
      </c>
      <c r="EX29" s="478" t="s">
        <v>13</v>
      </c>
      <c r="EY29" s="478" t="s">
        <v>14</v>
      </c>
      <c r="EZ29" s="478" t="s">
        <v>15</v>
      </c>
      <c r="FA29" s="478" t="s">
        <v>16</v>
      </c>
      <c r="FB29" s="478" t="s">
        <v>97</v>
      </c>
      <c r="FD29" s="51" t="s">
        <v>26</v>
      </c>
      <c r="FE29" s="51" t="s">
        <v>12</v>
      </c>
      <c r="FF29" s="51" t="s">
        <v>13</v>
      </c>
      <c r="FG29" s="51" t="s">
        <v>14</v>
      </c>
      <c r="FH29" s="51" t="s">
        <v>15</v>
      </c>
      <c r="FI29" s="51" t="s">
        <v>16</v>
      </c>
      <c r="FJ29" s="51" t="s">
        <v>97</v>
      </c>
      <c r="FL29" s="51" t="s">
        <v>26</v>
      </c>
      <c r="FM29" s="51" t="s">
        <v>12</v>
      </c>
      <c r="FN29" s="51" t="s">
        <v>13</v>
      </c>
      <c r="FO29" s="51" t="s">
        <v>14</v>
      </c>
      <c r="FP29" s="51" t="s">
        <v>15</v>
      </c>
      <c r="FQ29" s="51" t="s">
        <v>16</v>
      </c>
      <c r="FR29" s="51" t="s">
        <v>97</v>
      </c>
      <c r="FT29" s="51" t="s">
        <v>26</v>
      </c>
      <c r="FU29" s="51" t="s">
        <v>12</v>
      </c>
      <c r="FV29" s="51" t="s">
        <v>13</v>
      </c>
      <c r="FW29" s="51" t="s">
        <v>14</v>
      </c>
      <c r="FX29" s="51" t="s">
        <v>15</v>
      </c>
      <c r="FY29" s="51" t="s">
        <v>16</v>
      </c>
      <c r="FZ29" s="51" t="s">
        <v>97</v>
      </c>
      <c r="GB29" s="538" t="s">
        <v>26</v>
      </c>
      <c r="GC29" s="538" t="s">
        <v>12</v>
      </c>
      <c r="GD29" s="538" t="s">
        <v>13</v>
      </c>
      <c r="GE29" s="538" t="s">
        <v>14</v>
      </c>
      <c r="GF29" s="538" t="s">
        <v>15</v>
      </c>
      <c r="GG29" s="538" t="s">
        <v>16</v>
      </c>
      <c r="GH29" s="538" t="s">
        <v>97</v>
      </c>
      <c r="GJ29" s="51" t="s">
        <v>26</v>
      </c>
      <c r="GK29" s="51" t="s">
        <v>12</v>
      </c>
      <c r="GL29" s="51" t="s">
        <v>13</v>
      </c>
      <c r="GM29" s="51" t="s">
        <v>14</v>
      </c>
      <c r="GN29" s="51" t="s">
        <v>15</v>
      </c>
      <c r="GO29" s="51" t="s">
        <v>16</v>
      </c>
      <c r="GP29" s="51" t="s">
        <v>97</v>
      </c>
    </row>
    <row r="30" spans="1:198" ht="15" customHeight="1" x14ac:dyDescent="0.3">
      <c r="A30" s="694" t="s">
        <v>57</v>
      </c>
      <c r="B30" s="2">
        <v>1</v>
      </c>
      <c r="C30" s="2">
        <v>-2</v>
      </c>
      <c r="D30" s="2">
        <v>1</v>
      </c>
      <c r="E30" s="2"/>
      <c r="H30" s="37">
        <f t="shared" ref="H30:H33" si="19">MEDIAN(P30,X30,AF30,AN30,AV30,BD30,BL30,BT30,CB30,CJ30,CR30,CZ30,DH30,DP30,DX30,EF30,EN30,EV30,FD30,FL30,FT30,GB30,GJ30)</f>
        <v>4.14794921875</v>
      </c>
      <c r="I30" s="37">
        <f t="shared" ref="I30:I33" si="20">MEDIAN(Q30,Y30,AG30,AO30,AW30,BE30,BM30,BU30,CC30,CK30,CS30,DA30,DI30,DQ30,DY30,EG30,EO30,EW30,FE30,FM30,FU30,GC30,GK30)</f>
        <v>5.5</v>
      </c>
      <c r="J30" s="37">
        <f t="shared" ref="J30:J33" si="21">MEDIAN(R30,Z30,AH30,AP30,AX30,BF30,BN30,BV30,CD30,CL30,CT30,DB30,DJ30,DR30,DZ30,EH30,EP30,EX30,FF30,FN30,FV30,GD30,GL30)</f>
        <v>10.5</v>
      </c>
      <c r="K30" s="37">
        <f t="shared" ref="K30:K33" si="22">MEDIAN(S30,AA30,AI30,AQ30,AY30,BG30,BO30,BW30,CE30,CM30,CU30,DC30,DK30,DS30,EA30,EI30,EQ30,EY30,FG30,FO30,FW30,GE30,GM30)</f>
        <v>18.5</v>
      </c>
      <c r="L30" s="37">
        <f t="shared" ref="L30:L33" si="23">MEDIAN(T30,AB30,AJ30,AR30,AZ30,BH30,BP30,BX30,CF30,CN30,CV30,DD30,DL30,DT30,EB30,EJ30,ER30,EZ30,FH30,FP30,FX30,GF30,GN30)</f>
        <v>31.5</v>
      </c>
      <c r="M30" s="37">
        <f t="shared" ref="M30:M33" si="24">MEDIAN(U30,AC30,AK30,AS30,BA30,BI30,BQ30,BY30,CG30,CO30,CW30,DE30,DM30,DU30,EC30,EK30,ES30,FA30,FI30,FQ30,FY30,GG30,GO30)</f>
        <v>50</v>
      </c>
      <c r="N30" s="37">
        <f t="shared" ref="N30:N33" si="25">MEDIAN(V30,AD30,AL30,AT30,BB30,BJ30,BR30,BZ30,CH30,CP30,CX30,DF30,DN30,DV30,ED30,EL30,ET30,FB30,FJ30,FR30,FZ30,GH30,GP30)</f>
        <v>55</v>
      </c>
      <c r="P30" s="37">
        <v>2</v>
      </c>
      <c r="Q30" s="37">
        <v>5</v>
      </c>
      <c r="R30" s="37">
        <v>8</v>
      </c>
      <c r="S30" s="37">
        <v>12</v>
      </c>
      <c r="T30" s="37">
        <v>25</v>
      </c>
      <c r="U30" s="37">
        <v>50</v>
      </c>
      <c r="V30" s="37">
        <v>70</v>
      </c>
      <c r="X30" s="175">
        <v>3</v>
      </c>
      <c r="Y30" s="175">
        <v>4</v>
      </c>
      <c r="Z30" s="175">
        <v>4</v>
      </c>
      <c r="AA30" s="175">
        <v>5</v>
      </c>
      <c r="AB30" s="175">
        <v>6</v>
      </c>
      <c r="AC30" s="175">
        <v>10</v>
      </c>
      <c r="AD30" s="175">
        <v>20</v>
      </c>
      <c r="AF30" s="37"/>
      <c r="AG30" s="37"/>
      <c r="AH30" s="37"/>
      <c r="AI30" s="37"/>
      <c r="AJ30" s="37"/>
      <c r="AK30" s="37"/>
      <c r="AL30" s="37"/>
      <c r="AN30" s="37">
        <v>3</v>
      </c>
      <c r="AO30" s="37">
        <v>4.5</v>
      </c>
      <c r="AP30" s="37">
        <v>6</v>
      </c>
      <c r="AQ30" s="37">
        <v>10.5</v>
      </c>
      <c r="AR30" s="37">
        <v>15</v>
      </c>
      <c r="AS30" s="37">
        <v>30</v>
      </c>
      <c r="AT30" s="37">
        <v>40</v>
      </c>
      <c r="AV30" s="37">
        <v>3</v>
      </c>
      <c r="AW30" s="37">
        <v>4</v>
      </c>
      <c r="AX30" s="37">
        <v>5</v>
      </c>
      <c r="AY30" s="37">
        <v>6</v>
      </c>
      <c r="AZ30" s="37">
        <v>11</v>
      </c>
      <c r="BA30" s="37">
        <v>20</v>
      </c>
      <c r="BB30" s="37"/>
      <c r="BD30" s="37"/>
      <c r="BE30" s="37"/>
      <c r="BF30" s="37"/>
      <c r="BG30" s="37"/>
      <c r="BH30" s="37"/>
      <c r="BI30" s="37"/>
      <c r="BJ30" s="37"/>
      <c r="BL30" s="37"/>
      <c r="BM30" s="37"/>
      <c r="BN30" s="37"/>
      <c r="BO30" s="37"/>
      <c r="BP30" s="37"/>
      <c r="BQ30" s="37"/>
      <c r="BR30" s="37"/>
      <c r="BT30" s="37"/>
      <c r="BU30" s="37"/>
      <c r="BV30" s="37"/>
      <c r="BW30" s="37"/>
      <c r="BX30" s="37"/>
      <c r="BY30" s="37"/>
      <c r="BZ30" s="37"/>
      <c r="CB30" s="597">
        <v>6.666666666666667</v>
      </c>
      <c r="CC30" s="597">
        <v>13.333333333333336</v>
      </c>
      <c r="CD30" s="597">
        <v>26.666666666666671</v>
      </c>
      <c r="CE30" s="597">
        <v>53.333333333333343</v>
      </c>
      <c r="CF30" s="597">
        <v>133.33333333333334</v>
      </c>
      <c r="CG30" s="597">
        <v>213.33333333333337</v>
      </c>
      <c r="CH30" s="597">
        <v>320</v>
      </c>
      <c r="CJ30" s="264">
        <v>20</v>
      </c>
      <c r="CK30" s="264">
        <v>25</v>
      </c>
      <c r="CL30" s="264">
        <v>30</v>
      </c>
      <c r="CM30" s="264">
        <v>35</v>
      </c>
      <c r="CN30" s="264">
        <v>40</v>
      </c>
      <c r="CO30" s="264">
        <v>50</v>
      </c>
      <c r="CP30" s="264">
        <v>75</v>
      </c>
      <c r="CR30" s="312">
        <v>3.2958984375</v>
      </c>
      <c r="CS30" s="312">
        <v>4.119873046875</v>
      </c>
      <c r="CT30" s="312">
        <v>5.4931640625</v>
      </c>
      <c r="CU30" s="312">
        <v>9.1552734375</v>
      </c>
      <c r="CV30" s="312">
        <v>12.8173828125</v>
      </c>
      <c r="CW30" s="312">
        <v>21.97265625</v>
      </c>
      <c r="CX30" s="312">
        <v>27.33154296875</v>
      </c>
      <c r="CZ30" s="37">
        <v>3</v>
      </c>
      <c r="DA30" s="37">
        <v>5</v>
      </c>
      <c r="DB30" s="37">
        <v>9</v>
      </c>
      <c r="DC30" s="37">
        <v>17</v>
      </c>
      <c r="DD30" s="37">
        <v>35</v>
      </c>
      <c r="DE30" s="37">
        <v>69</v>
      </c>
      <c r="DF30" s="37">
        <v>139</v>
      </c>
      <c r="DH30" s="37"/>
      <c r="DI30" s="37"/>
      <c r="DJ30" s="37"/>
      <c r="DK30" s="37"/>
      <c r="DL30" s="37"/>
      <c r="DM30" s="37"/>
      <c r="DN30" s="37"/>
      <c r="DP30" s="365">
        <v>6</v>
      </c>
      <c r="DQ30" s="365">
        <v>10</v>
      </c>
      <c r="DR30" s="365">
        <v>20</v>
      </c>
      <c r="DS30" s="365">
        <v>30</v>
      </c>
      <c r="DT30" s="365">
        <v>70</v>
      </c>
      <c r="DU30" s="365">
        <v>120</v>
      </c>
      <c r="DV30" s="365"/>
      <c r="DX30" s="37">
        <v>15</v>
      </c>
      <c r="DY30" s="37">
        <v>20</v>
      </c>
      <c r="DZ30" s="37">
        <v>25</v>
      </c>
      <c r="EA30" s="37">
        <v>35</v>
      </c>
      <c r="EB30" s="37">
        <v>40</v>
      </c>
      <c r="EC30" s="37">
        <v>50</v>
      </c>
      <c r="ED30" s="37">
        <v>55</v>
      </c>
      <c r="EF30" s="37"/>
      <c r="EG30" s="37"/>
      <c r="EH30" s="37"/>
      <c r="EI30" s="37"/>
      <c r="EJ30" s="37"/>
      <c r="EK30" s="37"/>
      <c r="EL30" s="37"/>
      <c r="EN30" s="441">
        <v>5</v>
      </c>
      <c r="EO30" s="441">
        <v>5</v>
      </c>
      <c r="EP30" s="441">
        <v>10</v>
      </c>
      <c r="EQ30" s="441">
        <v>15</v>
      </c>
      <c r="ER30" s="441">
        <v>25</v>
      </c>
      <c r="ES30" s="441">
        <v>35</v>
      </c>
      <c r="ET30" s="441">
        <v>45</v>
      </c>
      <c r="EV30" s="476">
        <v>8</v>
      </c>
      <c r="EW30" s="476">
        <v>14</v>
      </c>
      <c r="EX30" s="476">
        <v>20</v>
      </c>
      <c r="EY30" s="476">
        <v>28</v>
      </c>
      <c r="EZ30" s="476">
        <v>40</v>
      </c>
      <c r="FA30" s="476">
        <v>70</v>
      </c>
      <c r="FB30" s="476">
        <v>120</v>
      </c>
      <c r="FD30" s="37">
        <v>10</v>
      </c>
      <c r="FE30" s="37">
        <v>15</v>
      </c>
      <c r="FF30" s="37">
        <v>30</v>
      </c>
      <c r="FG30" s="37">
        <v>40</v>
      </c>
      <c r="FH30" s="37">
        <v>40</v>
      </c>
      <c r="FI30" s="37">
        <v>40</v>
      </c>
      <c r="FJ30" s="37">
        <v>40</v>
      </c>
      <c r="FL30" s="37"/>
      <c r="FM30" s="37"/>
      <c r="FN30" s="37"/>
      <c r="FO30" s="37"/>
      <c r="FP30" s="37"/>
      <c r="FQ30" s="37"/>
      <c r="FR30" s="37"/>
      <c r="FT30" s="37"/>
      <c r="FU30" s="37"/>
      <c r="FV30" s="37"/>
      <c r="FW30" s="37"/>
      <c r="FX30" s="37"/>
      <c r="FY30" s="37"/>
      <c r="FZ30" s="37"/>
      <c r="GB30" s="539">
        <v>2</v>
      </c>
      <c r="GC30" s="539">
        <v>6</v>
      </c>
      <c r="GD30" s="539">
        <v>11</v>
      </c>
      <c r="GE30" s="539">
        <v>20</v>
      </c>
      <c r="GF30" s="539">
        <v>28</v>
      </c>
      <c r="GG30" s="539">
        <v>56</v>
      </c>
      <c r="GH30" s="539"/>
      <c r="GJ30" s="37"/>
      <c r="GK30" s="37"/>
      <c r="GL30" s="37"/>
      <c r="GM30" s="37"/>
      <c r="GN30" s="37"/>
      <c r="GO30" s="37"/>
      <c r="GP30" s="37"/>
    </row>
    <row r="31" spans="1:198" x14ac:dyDescent="0.3">
      <c r="A31" s="695"/>
      <c r="B31" s="3">
        <v>1</v>
      </c>
      <c r="C31" s="3">
        <v>-2</v>
      </c>
      <c r="D31" s="3"/>
      <c r="E31" s="3">
        <v>1</v>
      </c>
      <c r="H31" s="38">
        <f t="shared" si="19"/>
        <v>6.0799153645833339</v>
      </c>
      <c r="I31" s="38">
        <f t="shared" si="20"/>
        <v>11.166666666666668</v>
      </c>
      <c r="J31" s="38">
        <f t="shared" si="21"/>
        <v>17.5</v>
      </c>
      <c r="K31" s="38">
        <f t="shared" si="22"/>
        <v>29.5</v>
      </c>
      <c r="L31" s="38">
        <f t="shared" si="23"/>
        <v>42.5</v>
      </c>
      <c r="M31" s="38">
        <f t="shared" si="24"/>
        <v>62.5</v>
      </c>
      <c r="N31" s="38">
        <f t="shared" si="25"/>
        <v>80</v>
      </c>
      <c r="P31" s="38">
        <v>5</v>
      </c>
      <c r="Q31" s="38">
        <v>8</v>
      </c>
      <c r="R31" s="38">
        <v>15</v>
      </c>
      <c r="S31" s="38">
        <v>30</v>
      </c>
      <c r="T31" s="38">
        <v>50</v>
      </c>
      <c r="U31" s="38">
        <v>80</v>
      </c>
      <c r="V31" s="38">
        <v>120</v>
      </c>
      <c r="X31" s="176">
        <v>3</v>
      </c>
      <c r="Y31" s="176">
        <v>4</v>
      </c>
      <c r="Z31" s="176">
        <v>4</v>
      </c>
      <c r="AA31" s="176">
        <v>5</v>
      </c>
      <c r="AB31" s="176">
        <v>6</v>
      </c>
      <c r="AC31" s="176">
        <v>10</v>
      </c>
      <c r="AD31" s="176">
        <v>20</v>
      </c>
      <c r="AF31" s="38"/>
      <c r="AG31" s="38"/>
      <c r="AH31" s="38"/>
      <c r="AI31" s="38"/>
      <c r="AJ31" s="38"/>
      <c r="AK31" s="38"/>
      <c r="AL31" s="38"/>
      <c r="AN31" s="38">
        <v>4</v>
      </c>
      <c r="AO31" s="38">
        <v>6</v>
      </c>
      <c r="AP31" s="38">
        <v>8</v>
      </c>
      <c r="AQ31" s="38">
        <v>14</v>
      </c>
      <c r="AR31" s="38">
        <v>20</v>
      </c>
      <c r="AS31" s="38">
        <v>40</v>
      </c>
      <c r="AT31" s="38">
        <v>50</v>
      </c>
      <c r="AV31" s="38">
        <v>4</v>
      </c>
      <c r="AW31" s="38">
        <v>6</v>
      </c>
      <c r="AX31" s="38">
        <v>8</v>
      </c>
      <c r="AY31" s="38">
        <v>13</v>
      </c>
      <c r="AZ31" s="38">
        <v>20</v>
      </c>
      <c r="BA31" s="38">
        <v>35</v>
      </c>
      <c r="BB31" s="38"/>
      <c r="BD31" s="38"/>
      <c r="BE31" s="38"/>
      <c r="BF31" s="38"/>
      <c r="BG31" s="38"/>
      <c r="BH31" s="38"/>
      <c r="BI31" s="38"/>
      <c r="BJ31" s="38"/>
      <c r="BL31" s="38"/>
      <c r="BM31" s="38"/>
      <c r="BN31" s="38"/>
      <c r="BO31" s="38"/>
      <c r="BP31" s="38"/>
      <c r="BQ31" s="38"/>
      <c r="BR31" s="38"/>
      <c r="BT31" s="38"/>
      <c r="BU31" s="38"/>
      <c r="BV31" s="38"/>
      <c r="BW31" s="38"/>
      <c r="BX31" s="38"/>
      <c r="BY31" s="38"/>
      <c r="BZ31" s="38"/>
      <c r="CB31" s="597">
        <v>6.666666666666667</v>
      </c>
      <c r="CC31" s="597">
        <v>13.333333333333336</v>
      </c>
      <c r="CD31" s="597">
        <v>26.666666666666671</v>
      </c>
      <c r="CE31" s="597">
        <v>53.333333333333343</v>
      </c>
      <c r="CF31" s="597">
        <v>133.33333333333334</v>
      </c>
      <c r="CG31" s="597">
        <v>213.33333333333337</v>
      </c>
      <c r="CH31" s="597">
        <v>320</v>
      </c>
      <c r="CJ31" s="265">
        <v>20</v>
      </c>
      <c r="CK31" s="265">
        <v>25</v>
      </c>
      <c r="CL31" s="265">
        <v>30</v>
      </c>
      <c r="CM31" s="265">
        <v>35</v>
      </c>
      <c r="CN31" s="265">
        <v>40</v>
      </c>
      <c r="CO31" s="265">
        <v>50</v>
      </c>
      <c r="CP31" s="265">
        <v>75</v>
      </c>
      <c r="CR31" s="313">
        <v>5.4931640625</v>
      </c>
      <c r="CS31" s="313">
        <v>6.866455078125</v>
      </c>
      <c r="CT31" s="313">
        <v>9.1552734375</v>
      </c>
      <c r="CU31" s="313">
        <v>13.73291015625</v>
      </c>
      <c r="CV31" s="313">
        <v>18.310546875</v>
      </c>
      <c r="CW31" s="313">
        <v>32.958984375</v>
      </c>
      <c r="CX31" s="313">
        <v>39.247314453125</v>
      </c>
      <c r="CZ31" s="38">
        <v>5</v>
      </c>
      <c r="DA31" s="38">
        <v>9</v>
      </c>
      <c r="DB31" s="38">
        <v>14</v>
      </c>
      <c r="DC31" s="38">
        <v>29</v>
      </c>
      <c r="DD31" s="38">
        <v>58</v>
      </c>
      <c r="DE31" s="38">
        <v>116</v>
      </c>
      <c r="DF31" s="38">
        <v>231</v>
      </c>
      <c r="DH31" s="38"/>
      <c r="DI31" s="38"/>
      <c r="DJ31" s="38"/>
      <c r="DK31" s="38"/>
      <c r="DL31" s="38"/>
      <c r="DM31" s="38"/>
      <c r="DN31" s="38"/>
      <c r="DP31" s="366">
        <v>8</v>
      </c>
      <c r="DQ31" s="366">
        <v>15</v>
      </c>
      <c r="DR31" s="366">
        <v>35</v>
      </c>
      <c r="DS31" s="366">
        <v>60</v>
      </c>
      <c r="DT31" s="366">
        <v>130</v>
      </c>
      <c r="DU31" s="366">
        <v>190</v>
      </c>
      <c r="DV31" s="366"/>
      <c r="DX31" s="38">
        <v>20</v>
      </c>
      <c r="DY31" s="38">
        <v>25</v>
      </c>
      <c r="DZ31" s="38">
        <v>30</v>
      </c>
      <c r="EA31" s="38">
        <v>40</v>
      </c>
      <c r="EB31" s="38">
        <v>45</v>
      </c>
      <c r="EC31" s="38">
        <v>55</v>
      </c>
      <c r="ED31" s="38">
        <v>65</v>
      </c>
      <c r="EF31" s="38"/>
      <c r="EG31" s="38"/>
      <c r="EH31" s="38"/>
      <c r="EI31" s="38"/>
      <c r="EJ31" s="38"/>
      <c r="EK31" s="38"/>
      <c r="EL31" s="38"/>
      <c r="EN31" s="442">
        <v>10</v>
      </c>
      <c r="EO31" s="442">
        <v>15</v>
      </c>
      <c r="EP31" s="442">
        <v>20</v>
      </c>
      <c r="EQ31" s="442">
        <v>30</v>
      </c>
      <c r="ER31" s="442">
        <v>60</v>
      </c>
      <c r="ES31" s="442">
        <v>90</v>
      </c>
      <c r="ET31" s="442">
        <v>110</v>
      </c>
      <c r="EV31" s="477">
        <v>8</v>
      </c>
      <c r="EW31" s="477">
        <v>14</v>
      </c>
      <c r="EX31" s="477">
        <v>20</v>
      </c>
      <c r="EY31" s="477">
        <v>28</v>
      </c>
      <c r="EZ31" s="477">
        <v>40</v>
      </c>
      <c r="FA31" s="477">
        <v>70</v>
      </c>
      <c r="FB31" s="477">
        <v>120</v>
      </c>
      <c r="FD31" s="38">
        <v>20</v>
      </c>
      <c r="FE31" s="38">
        <v>30</v>
      </c>
      <c r="FF31" s="38">
        <v>50</v>
      </c>
      <c r="FG31" s="38">
        <v>80</v>
      </c>
      <c r="FH31" s="38">
        <v>80</v>
      </c>
      <c r="FI31" s="38">
        <v>80</v>
      </c>
      <c r="FJ31" s="38">
        <v>80</v>
      </c>
      <c r="FL31" s="38"/>
      <c r="FM31" s="38"/>
      <c r="FN31" s="38"/>
      <c r="FO31" s="38"/>
      <c r="FP31" s="38"/>
      <c r="FQ31" s="38"/>
      <c r="FR31" s="38"/>
      <c r="FT31" s="38"/>
      <c r="FU31" s="38"/>
      <c r="FV31" s="38"/>
      <c r="FW31" s="38"/>
      <c r="FX31" s="38"/>
      <c r="FY31" s="38"/>
      <c r="FZ31" s="38"/>
      <c r="GB31" s="540">
        <v>2</v>
      </c>
      <c r="GC31" s="540">
        <v>6</v>
      </c>
      <c r="GD31" s="540">
        <v>11</v>
      </c>
      <c r="GE31" s="540">
        <v>20</v>
      </c>
      <c r="GF31" s="540">
        <v>27</v>
      </c>
      <c r="GG31" s="540">
        <v>54</v>
      </c>
      <c r="GH31" s="540"/>
      <c r="GJ31" s="38"/>
      <c r="GK31" s="38"/>
      <c r="GL31" s="38"/>
      <c r="GM31" s="38"/>
      <c r="GN31" s="38"/>
      <c r="GO31" s="38"/>
      <c r="GP31" s="38"/>
    </row>
    <row r="32" spans="1:198" x14ac:dyDescent="0.3">
      <c r="A32" s="695"/>
      <c r="B32" s="2">
        <v>1</v>
      </c>
      <c r="C32" s="2"/>
      <c r="D32" s="2">
        <v>-2</v>
      </c>
      <c r="E32" s="2">
        <v>1</v>
      </c>
      <c r="H32" s="37">
        <f t="shared" si="19"/>
        <v>5.8333333333333339</v>
      </c>
      <c r="I32" s="37">
        <f t="shared" si="20"/>
        <v>9.5</v>
      </c>
      <c r="J32" s="37">
        <f t="shared" si="21"/>
        <v>16</v>
      </c>
      <c r="K32" s="37">
        <f t="shared" si="22"/>
        <v>26.5</v>
      </c>
      <c r="L32" s="37">
        <f t="shared" si="23"/>
        <v>42.5</v>
      </c>
      <c r="M32" s="37">
        <f t="shared" si="24"/>
        <v>67</v>
      </c>
      <c r="N32" s="37">
        <f t="shared" si="25"/>
        <v>85</v>
      </c>
      <c r="P32" s="37">
        <v>5</v>
      </c>
      <c r="Q32" s="37">
        <v>8</v>
      </c>
      <c r="R32" s="37">
        <v>15</v>
      </c>
      <c r="S32" s="37">
        <v>30</v>
      </c>
      <c r="T32" s="37">
        <v>50</v>
      </c>
      <c r="U32" s="37">
        <v>80</v>
      </c>
      <c r="V32" s="37">
        <v>120</v>
      </c>
      <c r="X32" s="175">
        <v>3</v>
      </c>
      <c r="Y32" s="175">
        <v>4</v>
      </c>
      <c r="Z32" s="175">
        <v>4</v>
      </c>
      <c r="AA32" s="175">
        <v>5</v>
      </c>
      <c r="AB32" s="175">
        <v>6</v>
      </c>
      <c r="AC32" s="175">
        <v>10</v>
      </c>
      <c r="AD32" s="175">
        <v>20</v>
      </c>
      <c r="AF32" s="37"/>
      <c r="AG32" s="37"/>
      <c r="AH32" s="37"/>
      <c r="AI32" s="37"/>
      <c r="AJ32" s="37"/>
      <c r="AK32" s="37"/>
      <c r="AL32" s="37"/>
      <c r="AN32" s="37">
        <v>5</v>
      </c>
      <c r="AO32" s="37">
        <v>7.5</v>
      </c>
      <c r="AP32" s="37">
        <v>10</v>
      </c>
      <c r="AQ32" s="37">
        <v>17.5</v>
      </c>
      <c r="AR32" s="37">
        <v>25</v>
      </c>
      <c r="AS32" s="37">
        <v>50</v>
      </c>
      <c r="AT32" s="37">
        <v>60</v>
      </c>
      <c r="AV32" s="37">
        <v>4</v>
      </c>
      <c r="AW32" s="37">
        <v>6</v>
      </c>
      <c r="AX32" s="37">
        <v>8</v>
      </c>
      <c r="AY32" s="37">
        <v>12</v>
      </c>
      <c r="AZ32" s="37">
        <v>19</v>
      </c>
      <c r="BA32" s="37">
        <v>35</v>
      </c>
      <c r="BB32" s="37"/>
      <c r="BD32" s="37"/>
      <c r="BE32" s="37"/>
      <c r="BF32" s="37"/>
      <c r="BG32" s="37"/>
      <c r="BH32" s="37"/>
      <c r="BI32" s="37"/>
      <c r="BJ32" s="37"/>
      <c r="BL32" s="37"/>
      <c r="BM32" s="37"/>
      <c r="BN32" s="37"/>
      <c r="BO32" s="37"/>
      <c r="BP32" s="37"/>
      <c r="BQ32" s="37"/>
      <c r="BR32" s="37"/>
      <c r="BT32" s="37"/>
      <c r="BU32" s="37"/>
      <c r="BV32" s="37"/>
      <c r="BW32" s="37"/>
      <c r="BX32" s="37"/>
      <c r="BY32" s="37"/>
      <c r="BZ32" s="37"/>
      <c r="CB32" s="597">
        <v>6.666666666666667</v>
      </c>
      <c r="CC32" s="597">
        <v>13.333333333333336</v>
      </c>
      <c r="CD32" s="597">
        <v>29.333333333333339</v>
      </c>
      <c r="CE32" s="597">
        <v>53.333333333333343</v>
      </c>
      <c r="CF32" s="597">
        <v>133.33333333333334</v>
      </c>
      <c r="CG32" s="597">
        <v>213.33333333333337</v>
      </c>
      <c r="CH32" s="597">
        <v>320</v>
      </c>
      <c r="CJ32" s="264">
        <v>20</v>
      </c>
      <c r="CK32" s="264">
        <v>25</v>
      </c>
      <c r="CL32" s="264">
        <v>35</v>
      </c>
      <c r="CM32" s="264">
        <v>50</v>
      </c>
      <c r="CN32" s="264">
        <v>60</v>
      </c>
      <c r="CO32" s="264">
        <v>80</v>
      </c>
      <c r="CP32" s="264">
        <v>100</v>
      </c>
      <c r="CR32" s="312">
        <v>4.39453125</v>
      </c>
      <c r="CS32" s="312">
        <v>5.4931640625</v>
      </c>
      <c r="CT32" s="312">
        <v>7.32421875</v>
      </c>
      <c r="CU32" s="312">
        <v>10.986328125</v>
      </c>
      <c r="CV32" s="312">
        <v>14.6484375</v>
      </c>
      <c r="CW32" s="312">
        <v>25.634765625</v>
      </c>
      <c r="CX32" s="312">
        <v>31.303466796875</v>
      </c>
      <c r="CZ32" s="37">
        <v>4</v>
      </c>
      <c r="DA32" s="37">
        <v>7</v>
      </c>
      <c r="DB32" s="37">
        <v>12</v>
      </c>
      <c r="DC32" s="37">
        <v>23</v>
      </c>
      <c r="DD32" s="37">
        <v>46</v>
      </c>
      <c r="DE32" s="37">
        <v>92</v>
      </c>
      <c r="DF32" s="37">
        <v>185</v>
      </c>
      <c r="DH32" s="37"/>
      <c r="DI32" s="37"/>
      <c r="DJ32" s="37"/>
      <c r="DK32" s="37"/>
      <c r="DL32" s="37"/>
      <c r="DM32" s="37"/>
      <c r="DN32" s="37"/>
      <c r="DP32" s="365">
        <v>8</v>
      </c>
      <c r="DQ32" s="365">
        <v>15</v>
      </c>
      <c r="DR32" s="365">
        <v>35</v>
      </c>
      <c r="DS32" s="365">
        <v>60</v>
      </c>
      <c r="DT32" s="365">
        <v>130</v>
      </c>
      <c r="DU32" s="365">
        <v>190</v>
      </c>
      <c r="DV32" s="365"/>
      <c r="DX32" s="37">
        <v>25</v>
      </c>
      <c r="DY32" s="37">
        <v>30</v>
      </c>
      <c r="DZ32" s="37">
        <v>35</v>
      </c>
      <c r="EA32" s="37">
        <v>45</v>
      </c>
      <c r="EB32" s="37">
        <v>50</v>
      </c>
      <c r="EC32" s="37">
        <v>60</v>
      </c>
      <c r="ED32" s="37">
        <v>70</v>
      </c>
      <c r="EF32" s="37"/>
      <c r="EG32" s="37"/>
      <c r="EH32" s="37"/>
      <c r="EI32" s="37"/>
      <c r="EJ32" s="37"/>
      <c r="EK32" s="37"/>
      <c r="EL32" s="37"/>
      <c r="EN32" s="441">
        <v>8</v>
      </c>
      <c r="EO32" s="441">
        <v>10</v>
      </c>
      <c r="EP32" s="441">
        <v>15</v>
      </c>
      <c r="EQ32" s="441">
        <v>25</v>
      </c>
      <c r="ER32" s="441">
        <v>45</v>
      </c>
      <c r="ES32" s="441">
        <v>70</v>
      </c>
      <c r="ET32" s="441">
        <v>85</v>
      </c>
      <c r="EV32" s="476">
        <v>8</v>
      </c>
      <c r="EW32" s="476">
        <v>14</v>
      </c>
      <c r="EX32" s="476">
        <v>20</v>
      </c>
      <c r="EY32" s="476">
        <v>28</v>
      </c>
      <c r="EZ32" s="476">
        <v>40</v>
      </c>
      <c r="FA32" s="476">
        <v>70</v>
      </c>
      <c r="FB32" s="476">
        <v>120</v>
      </c>
      <c r="FD32" s="37">
        <v>10</v>
      </c>
      <c r="FE32" s="37">
        <v>15</v>
      </c>
      <c r="FF32" s="37">
        <v>30</v>
      </c>
      <c r="FG32" s="37">
        <v>40</v>
      </c>
      <c r="FH32" s="37">
        <v>40</v>
      </c>
      <c r="FI32" s="37">
        <v>40</v>
      </c>
      <c r="FJ32" s="37">
        <v>40</v>
      </c>
      <c r="FL32" s="37"/>
      <c r="FM32" s="37"/>
      <c r="FN32" s="37"/>
      <c r="FO32" s="37"/>
      <c r="FP32" s="37"/>
      <c r="FQ32" s="37"/>
      <c r="FR32" s="37"/>
      <c r="FT32" s="37"/>
      <c r="FU32" s="37"/>
      <c r="FV32" s="37"/>
      <c r="FW32" s="37"/>
      <c r="FX32" s="37"/>
      <c r="FY32" s="37"/>
      <c r="FZ32" s="37"/>
      <c r="GB32" s="539">
        <v>4</v>
      </c>
      <c r="GC32" s="539">
        <v>9</v>
      </c>
      <c r="GD32" s="539">
        <v>17</v>
      </c>
      <c r="GE32" s="539">
        <v>25</v>
      </c>
      <c r="GF32" s="539">
        <v>32</v>
      </c>
      <c r="GG32" s="539">
        <v>64</v>
      </c>
      <c r="GH32" s="539"/>
      <c r="GJ32" s="37"/>
      <c r="GK32" s="37"/>
      <c r="GL32" s="37"/>
      <c r="GM32" s="37"/>
      <c r="GN32" s="37"/>
      <c r="GO32" s="37"/>
      <c r="GP32" s="37"/>
    </row>
    <row r="33" spans="1:198" x14ac:dyDescent="0.3">
      <c r="A33" s="696"/>
      <c r="B33" s="3"/>
      <c r="C33" s="3">
        <v>1</v>
      </c>
      <c r="D33" s="3">
        <v>-2</v>
      </c>
      <c r="E33" s="3">
        <v>1</v>
      </c>
      <c r="H33" s="38">
        <f t="shared" si="19"/>
        <v>5.5</v>
      </c>
      <c r="I33" s="38">
        <f t="shared" si="20"/>
        <v>8.75</v>
      </c>
      <c r="J33" s="38">
        <f t="shared" si="21"/>
        <v>15</v>
      </c>
      <c r="K33" s="38">
        <f t="shared" si="22"/>
        <v>26.5</v>
      </c>
      <c r="L33" s="38">
        <f t="shared" si="23"/>
        <v>45.5</v>
      </c>
      <c r="M33" s="38">
        <f t="shared" si="24"/>
        <v>70</v>
      </c>
      <c r="N33" s="38">
        <f t="shared" si="25"/>
        <v>85</v>
      </c>
      <c r="P33" s="38">
        <v>5</v>
      </c>
      <c r="Q33" s="38">
        <v>7</v>
      </c>
      <c r="R33" s="38">
        <v>15</v>
      </c>
      <c r="S33" s="38">
        <v>30</v>
      </c>
      <c r="T33" s="38">
        <v>50</v>
      </c>
      <c r="U33" s="38">
        <v>80</v>
      </c>
      <c r="V33" s="38">
        <v>120</v>
      </c>
      <c r="X33" s="176">
        <v>3</v>
      </c>
      <c r="Y33" s="176">
        <v>4</v>
      </c>
      <c r="Z33" s="176">
        <v>4</v>
      </c>
      <c r="AA33" s="176">
        <v>5</v>
      </c>
      <c r="AB33" s="176">
        <v>6</v>
      </c>
      <c r="AC33" s="176">
        <v>10</v>
      </c>
      <c r="AD33" s="176">
        <v>20</v>
      </c>
      <c r="AF33" s="38"/>
      <c r="AG33" s="38"/>
      <c r="AH33" s="38"/>
      <c r="AI33" s="38"/>
      <c r="AJ33" s="38"/>
      <c r="AK33" s="38"/>
      <c r="AL33" s="38"/>
      <c r="AN33" s="38">
        <v>5</v>
      </c>
      <c r="AO33" s="38">
        <v>7.5</v>
      </c>
      <c r="AP33" s="38">
        <v>10</v>
      </c>
      <c r="AQ33" s="38">
        <v>17.5</v>
      </c>
      <c r="AR33" s="38">
        <v>25</v>
      </c>
      <c r="AS33" s="38">
        <v>50</v>
      </c>
      <c r="AT33" s="38">
        <v>60</v>
      </c>
      <c r="AV33" s="38">
        <v>5</v>
      </c>
      <c r="AW33" s="38">
        <v>7</v>
      </c>
      <c r="AX33" s="38">
        <v>10</v>
      </c>
      <c r="AY33" s="38">
        <v>12</v>
      </c>
      <c r="AZ33" s="38">
        <v>19</v>
      </c>
      <c r="BA33" s="38">
        <v>35</v>
      </c>
      <c r="BB33" s="38"/>
      <c r="BD33" s="38"/>
      <c r="BE33" s="38"/>
      <c r="BF33" s="38"/>
      <c r="BG33" s="38"/>
      <c r="BH33" s="38"/>
      <c r="BI33" s="38"/>
      <c r="BJ33" s="38"/>
      <c r="BL33" s="38"/>
      <c r="BM33" s="38"/>
      <c r="BN33" s="38"/>
      <c r="BO33" s="38"/>
      <c r="BP33" s="38"/>
      <c r="BQ33" s="38"/>
      <c r="BR33" s="38"/>
      <c r="BT33" s="38"/>
      <c r="BU33" s="38"/>
      <c r="BV33" s="38"/>
      <c r="BW33" s="38"/>
      <c r="BX33" s="38"/>
      <c r="BY33" s="38"/>
      <c r="BZ33" s="38"/>
      <c r="CB33" s="597">
        <v>6.666666666666667</v>
      </c>
      <c r="CC33" s="597">
        <v>13.333333333333336</v>
      </c>
      <c r="CD33" s="597">
        <v>40</v>
      </c>
      <c r="CE33" s="597">
        <v>53.333333333333343</v>
      </c>
      <c r="CF33" s="597">
        <v>133.33333333333334</v>
      </c>
      <c r="CG33" s="597">
        <v>213.33333333333337</v>
      </c>
      <c r="CH33" s="597">
        <v>320</v>
      </c>
      <c r="CJ33" s="265">
        <v>20</v>
      </c>
      <c r="CK33" s="265">
        <v>25</v>
      </c>
      <c r="CL33" s="265">
        <v>35</v>
      </c>
      <c r="CM33" s="265">
        <v>50</v>
      </c>
      <c r="CN33" s="265">
        <v>60</v>
      </c>
      <c r="CO33" s="265">
        <v>80</v>
      </c>
      <c r="CP33" s="265">
        <v>100</v>
      </c>
      <c r="CR33" s="313">
        <v>4.39453125</v>
      </c>
      <c r="CS33" s="313">
        <v>5.4931640625</v>
      </c>
      <c r="CT33" s="313">
        <v>7.32421875</v>
      </c>
      <c r="CU33" s="313">
        <v>10.986328125</v>
      </c>
      <c r="CV33" s="313">
        <v>14.6484375</v>
      </c>
      <c r="CW33" s="313">
        <v>25.634765625</v>
      </c>
      <c r="CX33" s="313">
        <v>31.303466796875</v>
      </c>
      <c r="CZ33" s="38">
        <v>4</v>
      </c>
      <c r="DA33" s="38">
        <v>7</v>
      </c>
      <c r="DB33" s="38">
        <v>12</v>
      </c>
      <c r="DC33" s="38">
        <v>23</v>
      </c>
      <c r="DD33" s="38">
        <v>46</v>
      </c>
      <c r="DE33" s="38">
        <v>92</v>
      </c>
      <c r="DF33" s="38">
        <v>185</v>
      </c>
      <c r="DH33" s="38"/>
      <c r="DI33" s="38"/>
      <c r="DJ33" s="38"/>
      <c r="DK33" s="38"/>
      <c r="DL33" s="38"/>
      <c r="DM33" s="38"/>
      <c r="DN33" s="38"/>
      <c r="DP33" s="366">
        <v>6</v>
      </c>
      <c r="DQ33" s="366">
        <v>10</v>
      </c>
      <c r="DR33" s="366">
        <v>25</v>
      </c>
      <c r="DS33" s="366">
        <v>45</v>
      </c>
      <c r="DT33" s="366">
        <v>100</v>
      </c>
      <c r="DU33" s="366">
        <v>150</v>
      </c>
      <c r="DV33" s="366"/>
      <c r="DX33" s="38">
        <v>30</v>
      </c>
      <c r="DY33" s="38">
        <v>35</v>
      </c>
      <c r="DZ33" s="38">
        <v>40</v>
      </c>
      <c r="EA33" s="38">
        <v>50</v>
      </c>
      <c r="EB33" s="38">
        <v>55</v>
      </c>
      <c r="EC33" s="38">
        <v>65</v>
      </c>
      <c r="ED33" s="38">
        <v>75</v>
      </c>
      <c r="EF33" s="38"/>
      <c r="EG33" s="38"/>
      <c r="EH33" s="38"/>
      <c r="EI33" s="38"/>
      <c r="EJ33" s="38"/>
      <c r="EK33" s="38"/>
      <c r="EL33" s="38"/>
      <c r="EN33" s="442">
        <v>8</v>
      </c>
      <c r="EO33" s="442">
        <v>10</v>
      </c>
      <c r="EP33" s="442">
        <v>15</v>
      </c>
      <c r="EQ33" s="442">
        <v>25</v>
      </c>
      <c r="ER33" s="442">
        <v>45</v>
      </c>
      <c r="ES33" s="442">
        <v>70</v>
      </c>
      <c r="ET33" s="442">
        <v>85</v>
      </c>
      <c r="EV33" s="477">
        <v>8</v>
      </c>
      <c r="EW33" s="477">
        <v>14</v>
      </c>
      <c r="EX33" s="477">
        <v>20</v>
      </c>
      <c r="EY33" s="477">
        <v>28</v>
      </c>
      <c r="EZ33" s="477">
        <v>40</v>
      </c>
      <c r="FA33" s="477">
        <v>70</v>
      </c>
      <c r="FB33" s="477">
        <v>120</v>
      </c>
      <c r="FD33" s="38">
        <v>20</v>
      </c>
      <c r="FE33" s="38">
        <v>30</v>
      </c>
      <c r="FF33" s="38">
        <v>50</v>
      </c>
      <c r="FG33" s="38">
        <v>80</v>
      </c>
      <c r="FH33" s="38">
        <v>80</v>
      </c>
      <c r="FI33" s="38">
        <v>80</v>
      </c>
      <c r="FJ33" s="38">
        <v>80</v>
      </c>
      <c r="FL33" s="38"/>
      <c r="FM33" s="38"/>
      <c r="FN33" s="38"/>
      <c r="FO33" s="38"/>
      <c r="FP33" s="38"/>
      <c r="FQ33" s="38"/>
      <c r="FR33" s="38"/>
      <c r="FT33" s="38"/>
      <c r="FU33" s="38"/>
      <c r="FV33" s="38"/>
      <c r="FW33" s="38"/>
      <c r="FX33" s="38"/>
      <c r="FY33" s="38"/>
      <c r="FZ33" s="38"/>
      <c r="GB33" s="540">
        <v>2</v>
      </c>
      <c r="GC33" s="540">
        <v>5</v>
      </c>
      <c r="GD33" s="540">
        <v>10</v>
      </c>
      <c r="GE33" s="540">
        <v>20</v>
      </c>
      <c r="GF33" s="540">
        <v>27</v>
      </c>
      <c r="GG33" s="540">
        <v>54</v>
      </c>
      <c r="GH33" s="540"/>
      <c r="GJ33" s="38"/>
      <c r="GK33" s="38"/>
      <c r="GL33" s="38"/>
      <c r="GM33" s="38"/>
      <c r="GN33" s="38"/>
      <c r="GO33" s="38"/>
      <c r="GP33" s="38"/>
    </row>
    <row r="34" spans="1:198" s="50" customFormat="1" x14ac:dyDescent="0.3">
      <c r="A34" s="53"/>
      <c r="B34" s="54"/>
      <c r="C34" s="54"/>
      <c r="D34" s="54"/>
      <c r="H34" s="55"/>
      <c r="I34" s="55"/>
      <c r="J34" s="55"/>
      <c r="K34" s="55"/>
      <c r="L34" s="55"/>
      <c r="M34" s="55"/>
      <c r="N34" s="55"/>
      <c r="P34" s="55"/>
      <c r="Q34" s="55"/>
      <c r="R34" s="55"/>
      <c r="S34" s="55"/>
      <c r="T34" s="55"/>
      <c r="U34" s="55"/>
      <c r="V34" s="55"/>
      <c r="X34" s="55"/>
      <c r="Y34" s="55"/>
      <c r="Z34" s="55"/>
      <c r="AA34" s="55"/>
      <c r="AB34" s="55"/>
      <c r="AC34" s="55"/>
      <c r="AD34" s="55"/>
      <c r="AF34" s="55"/>
      <c r="AG34" s="55"/>
      <c r="AH34" s="55"/>
      <c r="AI34" s="55"/>
      <c r="AJ34" s="55"/>
      <c r="AK34" s="55"/>
      <c r="AL34" s="55"/>
      <c r="AN34" s="55"/>
      <c r="AO34" s="55"/>
      <c r="AP34" s="55"/>
      <c r="AQ34" s="55"/>
      <c r="AR34" s="55"/>
      <c r="AS34" s="55"/>
      <c r="AT34" s="55"/>
      <c r="AV34" s="55"/>
      <c r="AW34" s="55"/>
      <c r="AX34" s="55"/>
      <c r="AY34" s="55"/>
      <c r="AZ34" s="55"/>
      <c r="BA34" s="55"/>
      <c r="BB34" s="55"/>
      <c r="BD34" s="55"/>
      <c r="BE34" s="55"/>
      <c r="BF34" s="55"/>
      <c r="BG34" s="55"/>
      <c r="BH34" s="55"/>
      <c r="BI34" s="55"/>
      <c r="BJ34" s="55"/>
      <c r="BL34" s="55"/>
      <c r="BM34" s="55"/>
      <c r="BN34" s="55"/>
      <c r="BO34" s="55"/>
      <c r="BP34" s="55"/>
      <c r="BQ34" s="55"/>
      <c r="BR34" s="55"/>
      <c r="BT34" s="55"/>
      <c r="BU34" s="55"/>
      <c r="BV34" s="55"/>
      <c r="BW34" s="55"/>
      <c r="BX34" s="55"/>
      <c r="BY34" s="55"/>
      <c r="BZ34" s="55"/>
      <c r="CB34" s="55"/>
      <c r="CC34" s="55"/>
      <c r="CD34" s="55"/>
      <c r="CE34" s="55"/>
      <c r="CF34" s="55"/>
      <c r="CG34" s="55"/>
      <c r="CH34" s="55"/>
      <c r="CJ34" s="55"/>
      <c r="CK34" s="55"/>
      <c r="CL34" s="55"/>
      <c r="CM34" s="55"/>
      <c r="CN34" s="55"/>
      <c r="CO34" s="55"/>
      <c r="CP34" s="55"/>
      <c r="CR34" s="55"/>
      <c r="CS34" s="55"/>
      <c r="CT34" s="55"/>
      <c r="CU34" s="55"/>
      <c r="CV34" s="55"/>
      <c r="CW34" s="55"/>
      <c r="CX34" s="55"/>
      <c r="CZ34" s="55"/>
      <c r="DA34" s="55"/>
      <c r="DB34" s="55"/>
      <c r="DC34" s="55"/>
      <c r="DD34" s="55"/>
      <c r="DE34" s="55"/>
      <c r="DF34" s="55"/>
      <c r="DH34" s="55"/>
      <c r="DI34" s="55"/>
      <c r="DJ34" s="55"/>
      <c r="DK34" s="55"/>
      <c r="DL34" s="55"/>
      <c r="DM34" s="55"/>
      <c r="DN34" s="55"/>
      <c r="DP34" s="55"/>
      <c r="DQ34" s="55"/>
      <c r="DR34" s="55"/>
      <c r="DS34" s="55"/>
      <c r="DT34" s="55"/>
      <c r="DU34" s="55"/>
      <c r="DV34" s="55"/>
      <c r="DX34" s="55"/>
      <c r="DY34" s="55"/>
      <c r="DZ34" s="55"/>
      <c r="EA34" s="55"/>
      <c r="EB34" s="55"/>
      <c r="EC34" s="55"/>
      <c r="ED34" s="55"/>
      <c r="EF34" s="55"/>
      <c r="EG34" s="55"/>
      <c r="EH34" s="55"/>
      <c r="EI34" s="55"/>
      <c r="EJ34" s="55"/>
      <c r="EK34" s="55"/>
      <c r="EL34" s="55"/>
      <c r="EN34" s="55"/>
      <c r="EO34" s="55"/>
      <c r="EP34" s="55"/>
      <c r="EQ34" s="55"/>
      <c r="ER34" s="55"/>
      <c r="ES34" s="55"/>
      <c r="ET34" s="55"/>
      <c r="EV34" s="55"/>
      <c r="EW34" s="55"/>
      <c r="EX34" s="55"/>
      <c r="EY34" s="55"/>
      <c r="EZ34" s="55"/>
      <c r="FA34" s="55"/>
      <c r="FB34" s="55"/>
      <c r="FD34" s="55"/>
      <c r="FE34" s="55"/>
      <c r="FF34" s="55"/>
      <c r="FG34" s="55"/>
      <c r="FH34" s="55"/>
      <c r="FI34" s="55"/>
      <c r="FJ34" s="55"/>
      <c r="FL34" s="55"/>
      <c r="FM34" s="55"/>
      <c r="FN34" s="55"/>
      <c r="FO34" s="55"/>
      <c r="FP34" s="55"/>
      <c r="FQ34" s="55"/>
      <c r="FR34" s="55"/>
      <c r="FT34" s="55"/>
      <c r="FU34" s="55"/>
      <c r="FV34" s="55"/>
      <c r="FW34" s="55"/>
      <c r="FX34" s="55"/>
      <c r="FY34" s="55"/>
      <c r="FZ34" s="55"/>
      <c r="GB34" s="55"/>
      <c r="GC34" s="55"/>
      <c r="GD34" s="55"/>
      <c r="GE34" s="55"/>
      <c r="GF34" s="55"/>
      <c r="GG34" s="55"/>
      <c r="GH34" s="55"/>
      <c r="GJ34" s="55"/>
      <c r="GK34" s="55"/>
      <c r="GL34" s="55"/>
      <c r="GM34" s="55"/>
      <c r="GN34" s="55"/>
      <c r="GO34" s="55"/>
      <c r="GP34" s="55"/>
    </row>
    <row r="35" spans="1:198" s="50" customFormat="1" x14ac:dyDescent="0.3">
      <c r="A35" s="13" t="s">
        <v>40</v>
      </c>
      <c r="B35" s="54"/>
      <c r="C35" s="54"/>
      <c r="D35" s="54"/>
      <c r="H35" s="55"/>
      <c r="I35" s="55"/>
      <c r="J35" s="55"/>
      <c r="K35" s="55"/>
      <c r="L35" s="55"/>
      <c r="M35" s="55"/>
      <c r="N35" s="55"/>
      <c r="P35" s="55"/>
      <c r="Q35" s="55"/>
      <c r="R35" s="55"/>
      <c r="S35" s="55"/>
      <c r="T35" s="55"/>
      <c r="U35" s="55"/>
      <c r="V35" s="55"/>
      <c r="X35" s="55"/>
      <c r="Y35" s="55"/>
      <c r="Z35" s="55"/>
      <c r="AA35" s="55"/>
      <c r="AB35" s="55"/>
      <c r="AC35" s="55"/>
      <c r="AD35" s="55"/>
      <c r="AF35" s="55"/>
      <c r="AG35" s="55"/>
      <c r="AH35" s="55"/>
      <c r="AI35" s="55"/>
      <c r="AJ35" s="55"/>
      <c r="AK35" s="55"/>
      <c r="AL35" s="55"/>
      <c r="AN35" s="55"/>
      <c r="AO35" s="55"/>
      <c r="AP35" s="55"/>
      <c r="AQ35" s="55"/>
      <c r="AR35" s="55"/>
      <c r="AS35" s="55"/>
      <c r="AT35" s="55"/>
      <c r="AV35" s="55"/>
      <c r="AW35" s="55"/>
      <c r="AX35" s="55"/>
      <c r="AY35" s="55"/>
      <c r="AZ35" s="55"/>
      <c r="BA35" s="55"/>
      <c r="BB35" s="55"/>
      <c r="BD35" s="55"/>
      <c r="BE35" s="55"/>
      <c r="BF35" s="55"/>
      <c r="BG35" s="55"/>
      <c r="BH35" s="55"/>
      <c r="BI35" s="55"/>
      <c r="BJ35" s="55"/>
      <c r="BL35" s="55"/>
      <c r="BM35" s="55"/>
      <c r="BN35" s="55"/>
      <c r="BO35" s="55"/>
      <c r="BP35" s="55"/>
      <c r="BQ35" s="55"/>
      <c r="BR35" s="55"/>
      <c r="BT35" s="55"/>
      <c r="BU35" s="55"/>
      <c r="BV35" s="55"/>
      <c r="BW35" s="55"/>
      <c r="BX35" s="55"/>
      <c r="BY35" s="55"/>
      <c r="BZ35" s="55"/>
      <c r="CB35" s="55"/>
      <c r="CC35" s="55"/>
      <c r="CD35" s="55"/>
      <c r="CE35" s="55"/>
      <c r="CF35" s="55"/>
      <c r="CG35" s="55"/>
      <c r="CH35" s="55"/>
      <c r="CJ35" s="55"/>
      <c r="CK35" s="55"/>
      <c r="CL35" s="55"/>
      <c r="CM35" s="55"/>
      <c r="CN35" s="55"/>
      <c r="CO35" s="55"/>
      <c r="CP35" s="55"/>
      <c r="CR35" s="55"/>
      <c r="CS35" s="55"/>
      <c r="CT35" s="55"/>
      <c r="CU35" s="55"/>
      <c r="CV35" s="55"/>
      <c r="CW35" s="55"/>
      <c r="CX35" s="55"/>
      <c r="CZ35" s="55"/>
      <c r="DA35" s="55"/>
      <c r="DB35" s="55"/>
      <c r="DC35" s="55"/>
      <c r="DD35" s="55"/>
      <c r="DE35" s="55"/>
      <c r="DF35" s="55"/>
      <c r="DH35" s="55"/>
      <c r="DI35" s="55"/>
      <c r="DJ35" s="55"/>
      <c r="DK35" s="55"/>
      <c r="DL35" s="55"/>
      <c r="DM35" s="55"/>
      <c r="DN35" s="55"/>
      <c r="DP35" s="55"/>
      <c r="DQ35" s="55"/>
      <c r="DR35" s="55"/>
      <c r="DS35" s="55"/>
      <c r="DT35" s="55"/>
      <c r="DU35" s="55"/>
      <c r="DV35" s="55"/>
      <c r="DX35" s="55"/>
      <c r="DY35" s="55"/>
      <c r="DZ35" s="55"/>
      <c r="EA35" s="55"/>
      <c r="EB35" s="55"/>
      <c r="EC35" s="55"/>
      <c r="ED35" s="55"/>
      <c r="EF35" s="55"/>
      <c r="EG35" s="55"/>
      <c r="EH35" s="55"/>
      <c r="EI35" s="55"/>
      <c r="EJ35" s="55"/>
      <c r="EK35" s="55"/>
      <c r="EL35" s="55"/>
      <c r="EN35" s="55"/>
      <c r="EO35" s="55"/>
      <c r="EP35" s="55"/>
      <c r="EQ35" s="55"/>
      <c r="ER35" s="55"/>
      <c r="ES35" s="55"/>
      <c r="ET35" s="55"/>
      <c r="EV35" s="55"/>
      <c r="EW35" s="55"/>
      <c r="EX35" s="55"/>
      <c r="EY35" s="55"/>
      <c r="EZ35" s="55"/>
      <c r="FA35" s="55"/>
      <c r="FB35" s="55"/>
      <c r="FD35" s="55"/>
      <c r="FE35" s="55"/>
      <c r="FF35" s="55"/>
      <c r="FG35" s="55"/>
      <c r="FH35" s="55"/>
      <c r="FI35" s="55"/>
      <c r="FJ35" s="55"/>
      <c r="FL35" s="55"/>
      <c r="FM35" s="55"/>
      <c r="FN35" s="55"/>
      <c r="FO35" s="55"/>
      <c r="FP35" s="55"/>
      <c r="FQ35" s="55"/>
      <c r="FR35" s="55"/>
      <c r="FT35" s="55"/>
      <c r="FU35" s="55"/>
      <c r="FV35" s="55"/>
      <c r="FW35" s="55"/>
      <c r="FX35" s="55"/>
      <c r="FY35" s="55"/>
      <c r="FZ35" s="55"/>
      <c r="GB35" s="55"/>
      <c r="GC35" s="55"/>
      <c r="GD35" s="55"/>
      <c r="GE35" s="55"/>
      <c r="GF35" s="55"/>
      <c r="GG35" s="55"/>
      <c r="GH35" s="55"/>
      <c r="GJ35" s="55"/>
      <c r="GK35" s="55"/>
      <c r="GL35" s="55"/>
      <c r="GM35" s="55"/>
      <c r="GN35" s="55"/>
      <c r="GO35" s="55"/>
      <c r="GP35" s="55"/>
    </row>
    <row r="36" spans="1:198" s="50" customFormat="1" x14ac:dyDescent="0.3">
      <c r="A36" s="53"/>
      <c r="B36" s="54"/>
      <c r="C36" s="54"/>
      <c r="D36" s="54"/>
      <c r="H36" s="55"/>
      <c r="I36" s="55"/>
      <c r="J36" s="55"/>
      <c r="K36" s="55"/>
      <c r="L36" s="55"/>
      <c r="M36" s="55"/>
      <c r="N36" s="55"/>
      <c r="P36" s="55"/>
      <c r="Q36" s="55"/>
      <c r="R36" s="55"/>
      <c r="S36" s="55"/>
      <c r="T36" s="55"/>
      <c r="U36" s="55"/>
      <c r="V36" s="55"/>
      <c r="X36" s="55"/>
      <c r="Y36" s="55"/>
      <c r="Z36" s="55"/>
      <c r="AA36" s="55"/>
      <c r="AB36" s="55"/>
      <c r="AC36" s="55"/>
      <c r="AD36" s="55"/>
      <c r="AF36" s="55"/>
      <c r="AG36" s="55"/>
      <c r="AH36" s="55"/>
      <c r="AI36" s="55"/>
      <c r="AJ36" s="55"/>
      <c r="AK36" s="55"/>
      <c r="AL36" s="55"/>
      <c r="AN36" s="55"/>
      <c r="AO36" s="55"/>
      <c r="AP36" s="55"/>
      <c r="AQ36" s="55"/>
      <c r="AR36" s="55"/>
      <c r="AS36" s="55"/>
      <c r="AT36" s="55"/>
      <c r="AV36" s="55"/>
      <c r="AW36" s="55"/>
      <c r="AX36" s="55"/>
      <c r="AY36" s="55"/>
      <c r="AZ36" s="55"/>
      <c r="BA36" s="55"/>
      <c r="BB36" s="55"/>
      <c r="BD36" s="55"/>
      <c r="BE36" s="55"/>
      <c r="BF36" s="55"/>
      <c r="BG36" s="55"/>
      <c r="BH36" s="55"/>
      <c r="BI36" s="55"/>
      <c r="BJ36" s="55"/>
      <c r="BL36" s="55"/>
      <c r="BM36" s="55"/>
      <c r="BN36" s="55"/>
      <c r="BO36" s="55"/>
      <c r="BP36" s="55"/>
      <c r="BQ36" s="55"/>
      <c r="BR36" s="55"/>
      <c r="BT36" s="55"/>
      <c r="BU36" s="55"/>
      <c r="BV36" s="55"/>
      <c r="BW36" s="55"/>
      <c r="BX36" s="55"/>
      <c r="BY36" s="55"/>
      <c r="BZ36" s="55"/>
      <c r="CB36" s="55"/>
      <c r="CC36" s="55"/>
      <c r="CD36" s="55"/>
      <c r="CE36" s="55"/>
      <c r="CF36" s="55"/>
      <c r="CG36" s="55"/>
      <c r="CH36" s="55"/>
      <c r="CJ36" s="55"/>
      <c r="CK36" s="55"/>
      <c r="CL36" s="55"/>
      <c r="CM36" s="55"/>
      <c r="CN36" s="55"/>
      <c r="CO36" s="55"/>
      <c r="CP36" s="55"/>
      <c r="CR36" s="55"/>
      <c r="CS36" s="55"/>
      <c r="CT36" s="55"/>
      <c r="CU36" s="55"/>
      <c r="CV36" s="55"/>
      <c r="CW36" s="55"/>
      <c r="CX36" s="55"/>
      <c r="CZ36" s="55"/>
      <c r="DA36" s="55"/>
      <c r="DB36" s="55"/>
      <c r="DC36" s="55"/>
      <c r="DD36" s="55"/>
      <c r="DE36" s="55"/>
      <c r="DF36" s="55"/>
      <c r="DH36" s="55"/>
      <c r="DI36" s="55"/>
      <c r="DJ36" s="55"/>
      <c r="DK36" s="55"/>
      <c r="DL36" s="55"/>
      <c r="DM36" s="55"/>
      <c r="DN36" s="55"/>
      <c r="DP36" s="55"/>
      <c r="DQ36" s="55"/>
      <c r="DR36" s="55"/>
      <c r="DS36" s="55"/>
      <c r="DT36" s="55"/>
      <c r="DU36" s="55"/>
      <c r="DV36" s="55"/>
      <c r="DX36" s="55"/>
      <c r="DY36" s="55"/>
      <c r="DZ36" s="55"/>
      <c r="EA36" s="55"/>
      <c r="EB36" s="55"/>
      <c r="EC36" s="55"/>
      <c r="ED36" s="55"/>
      <c r="EF36" s="55"/>
      <c r="EG36" s="55"/>
      <c r="EH36" s="55"/>
      <c r="EI36" s="55"/>
      <c r="EJ36" s="55"/>
      <c r="EK36" s="55"/>
      <c r="EL36" s="55"/>
      <c r="EN36" s="55"/>
      <c r="EO36" s="55"/>
      <c r="EP36" s="55"/>
      <c r="EQ36" s="55"/>
      <c r="ER36" s="55"/>
      <c r="ES36" s="55"/>
      <c r="ET36" s="55"/>
      <c r="EV36" s="55"/>
      <c r="EW36" s="55"/>
      <c r="EX36" s="55"/>
      <c r="EY36" s="55"/>
      <c r="EZ36" s="55"/>
      <c r="FA36" s="55"/>
      <c r="FB36" s="55"/>
      <c r="FD36" s="55"/>
      <c r="FE36" s="55"/>
      <c r="FF36" s="55"/>
      <c r="FG36" s="55"/>
      <c r="FH36" s="55"/>
      <c r="FI36" s="55"/>
      <c r="FJ36" s="55"/>
      <c r="FL36" s="55"/>
      <c r="FM36" s="55"/>
      <c r="FN36" s="55"/>
      <c r="FO36" s="55"/>
      <c r="FP36" s="55"/>
      <c r="FQ36" s="55"/>
      <c r="FR36" s="55"/>
      <c r="FT36" s="55"/>
      <c r="FU36" s="55"/>
      <c r="FV36" s="55"/>
      <c r="FW36" s="55"/>
      <c r="FX36" s="55"/>
      <c r="FY36" s="55"/>
      <c r="FZ36" s="55"/>
      <c r="GB36" s="55"/>
      <c r="GC36" s="55"/>
      <c r="GD36" s="55"/>
      <c r="GE36" s="55"/>
      <c r="GF36" s="55"/>
      <c r="GG36" s="55"/>
      <c r="GH36" s="55"/>
      <c r="GJ36" s="55"/>
      <c r="GK36" s="55"/>
      <c r="GL36" s="55"/>
      <c r="GM36" s="55"/>
      <c r="GN36" s="55"/>
      <c r="GO36" s="55"/>
      <c r="GP36" s="55"/>
    </row>
    <row r="37" spans="1:198" s="50" customFormat="1" x14ac:dyDescent="0.3">
      <c r="A37" s="689" t="s">
        <v>10</v>
      </c>
      <c r="B37" s="690"/>
      <c r="C37" s="690"/>
      <c r="D37" s="690"/>
      <c r="E37" s="699"/>
      <c r="F37" s="109"/>
      <c r="H37" s="703" t="s">
        <v>28</v>
      </c>
      <c r="I37" s="704"/>
      <c r="J37" s="704"/>
      <c r="K37" s="704"/>
      <c r="L37" s="704"/>
      <c r="M37" s="704"/>
      <c r="N37" s="704"/>
      <c r="P37" s="689" t="s">
        <v>28</v>
      </c>
      <c r="Q37" s="690"/>
      <c r="R37" s="690"/>
      <c r="S37" s="690"/>
      <c r="T37" s="690"/>
      <c r="U37" s="691"/>
      <c r="V37" s="96"/>
      <c r="X37" s="689" t="s">
        <v>28</v>
      </c>
      <c r="Y37" s="690"/>
      <c r="Z37" s="690"/>
      <c r="AA37" s="690"/>
      <c r="AB37" s="690"/>
      <c r="AC37" s="691"/>
      <c r="AD37" s="96"/>
      <c r="AF37" s="689"/>
      <c r="AG37" s="690"/>
      <c r="AH37" s="690"/>
      <c r="AI37" s="690"/>
      <c r="AJ37" s="690"/>
      <c r="AK37" s="691"/>
      <c r="AL37" s="96"/>
      <c r="AN37" s="689" t="s">
        <v>28</v>
      </c>
      <c r="AO37" s="690"/>
      <c r="AP37" s="690"/>
      <c r="AQ37" s="690"/>
      <c r="AR37" s="690"/>
      <c r="AS37" s="691"/>
      <c r="AT37" s="117"/>
      <c r="AU37" s="36"/>
      <c r="AV37" s="689" t="s">
        <v>28</v>
      </c>
      <c r="AW37" s="690"/>
      <c r="AX37" s="690"/>
      <c r="AY37" s="690"/>
      <c r="AZ37" s="690"/>
      <c r="BA37" s="691"/>
      <c r="BB37" s="117"/>
      <c r="BD37" s="689"/>
      <c r="BE37" s="690"/>
      <c r="BF37" s="690"/>
      <c r="BG37" s="690"/>
      <c r="BH37" s="690"/>
      <c r="BI37" s="691"/>
      <c r="BJ37" s="96"/>
      <c r="BL37" s="689"/>
      <c r="BM37" s="690"/>
      <c r="BN37" s="690"/>
      <c r="BO37" s="690"/>
      <c r="BP37" s="690"/>
      <c r="BQ37" s="691"/>
      <c r="BR37" s="96"/>
      <c r="BT37" s="689" t="s">
        <v>28</v>
      </c>
      <c r="BU37" s="690"/>
      <c r="BV37" s="690"/>
      <c r="BW37" s="690"/>
      <c r="BX37" s="690"/>
      <c r="BY37" s="691"/>
      <c r="BZ37" s="96"/>
      <c r="CB37" s="689" t="s">
        <v>28</v>
      </c>
      <c r="CC37" s="690"/>
      <c r="CD37" s="690"/>
      <c r="CE37" s="690"/>
      <c r="CF37" s="690"/>
      <c r="CG37" s="691"/>
      <c r="CH37" s="117"/>
      <c r="CI37" s="206"/>
      <c r="CJ37" s="689" t="s">
        <v>28</v>
      </c>
      <c r="CK37" s="690"/>
      <c r="CL37" s="690"/>
      <c r="CM37" s="690"/>
      <c r="CN37" s="690"/>
      <c r="CO37" s="691"/>
      <c r="CP37" s="117"/>
      <c r="CQ37" s="267"/>
      <c r="CR37" s="689" t="s">
        <v>28</v>
      </c>
      <c r="CS37" s="690"/>
      <c r="CT37" s="690"/>
      <c r="CU37" s="690"/>
      <c r="CV37" s="690"/>
      <c r="CW37" s="691"/>
      <c r="CX37" s="117"/>
      <c r="CY37" s="267"/>
      <c r="CZ37" s="689" t="s">
        <v>28</v>
      </c>
      <c r="DA37" s="690"/>
      <c r="DB37" s="690"/>
      <c r="DC37" s="690"/>
      <c r="DD37" s="690"/>
      <c r="DE37" s="691"/>
      <c r="DF37" s="117"/>
      <c r="DG37" s="36"/>
      <c r="DH37" s="689"/>
      <c r="DI37" s="690"/>
      <c r="DJ37" s="690"/>
      <c r="DK37" s="690"/>
      <c r="DL37" s="690"/>
      <c r="DM37" s="691"/>
      <c r="DN37" s="96"/>
      <c r="DP37" s="689" t="s">
        <v>28</v>
      </c>
      <c r="DQ37" s="690"/>
      <c r="DR37" s="690"/>
      <c r="DS37" s="690"/>
      <c r="DT37" s="690"/>
      <c r="DU37" s="691"/>
      <c r="DV37" s="55"/>
      <c r="DX37" s="689" t="s">
        <v>28</v>
      </c>
      <c r="DY37" s="690"/>
      <c r="DZ37" s="690"/>
      <c r="EA37" s="690"/>
      <c r="EB37" s="690"/>
      <c r="EC37" s="691"/>
      <c r="ED37" s="117"/>
      <c r="EE37" s="36"/>
      <c r="EF37" s="689"/>
      <c r="EG37" s="690"/>
      <c r="EH37" s="690"/>
      <c r="EI37" s="690"/>
      <c r="EJ37" s="690"/>
      <c r="EK37" s="691"/>
      <c r="EL37" s="96"/>
      <c r="EN37" s="689"/>
      <c r="EO37" s="690"/>
      <c r="EP37" s="690"/>
      <c r="EQ37" s="690"/>
      <c r="ER37" s="690"/>
      <c r="ES37" s="691"/>
      <c r="ET37" s="96"/>
      <c r="EV37" s="689" t="s">
        <v>28</v>
      </c>
      <c r="EW37" s="690"/>
      <c r="EX37" s="690"/>
      <c r="EY37" s="690"/>
      <c r="EZ37" s="690"/>
      <c r="FA37" s="691"/>
      <c r="FB37" s="96"/>
      <c r="FD37" s="689" t="s">
        <v>28</v>
      </c>
      <c r="FE37" s="690"/>
      <c r="FF37" s="690"/>
      <c r="FG37" s="690"/>
      <c r="FH37" s="690"/>
      <c r="FI37" s="691"/>
      <c r="FJ37" s="117"/>
      <c r="FK37" s="36"/>
      <c r="FL37" s="689"/>
      <c r="FM37" s="690"/>
      <c r="FN37" s="690"/>
      <c r="FO37" s="690"/>
      <c r="FP37" s="690"/>
      <c r="FQ37" s="691"/>
      <c r="FR37" s="96"/>
      <c r="FT37" s="689"/>
      <c r="FU37" s="690"/>
      <c r="FV37" s="690"/>
      <c r="FW37" s="690"/>
      <c r="FX37" s="690"/>
      <c r="FY37" s="691"/>
      <c r="FZ37" s="96"/>
      <c r="GB37" s="689" t="s">
        <v>28</v>
      </c>
      <c r="GC37" s="690"/>
      <c r="GD37" s="690"/>
      <c r="GE37" s="690"/>
      <c r="GF37" s="690"/>
      <c r="GG37" s="691"/>
      <c r="GH37" s="96"/>
      <c r="GJ37" s="689"/>
      <c r="GK37" s="690"/>
      <c r="GL37" s="690"/>
      <c r="GM37" s="690"/>
      <c r="GN37" s="690"/>
      <c r="GO37" s="691"/>
      <c r="GP37" s="96"/>
    </row>
    <row r="38" spans="1:198" s="50" customFormat="1" x14ac:dyDescent="0.3">
      <c r="A38" s="12"/>
      <c r="B38" s="51" t="s">
        <v>41</v>
      </c>
      <c r="C38" s="51" t="s">
        <v>27</v>
      </c>
      <c r="D38" s="51" t="s">
        <v>3</v>
      </c>
      <c r="E38" s="51" t="s">
        <v>4</v>
      </c>
      <c r="F38" s="51" t="s">
        <v>5</v>
      </c>
      <c r="H38" s="51" t="s">
        <v>42</v>
      </c>
      <c r="I38" s="51" t="s">
        <v>12</v>
      </c>
      <c r="J38" s="51" t="s">
        <v>13</v>
      </c>
      <c r="K38" s="51" t="s">
        <v>14</v>
      </c>
      <c r="L38" s="51" t="s">
        <v>15</v>
      </c>
      <c r="M38" s="51" t="s">
        <v>16</v>
      </c>
      <c r="N38" s="51" t="s">
        <v>97</v>
      </c>
      <c r="P38" s="51" t="s">
        <v>42</v>
      </c>
      <c r="Q38" s="51" t="s">
        <v>12</v>
      </c>
      <c r="R38" s="51" t="s">
        <v>13</v>
      </c>
      <c r="S38" s="51" t="s">
        <v>14</v>
      </c>
      <c r="T38" s="51" t="s">
        <v>15</v>
      </c>
      <c r="U38" s="51" t="s">
        <v>16</v>
      </c>
      <c r="V38" s="51" t="s">
        <v>97</v>
      </c>
      <c r="X38" s="51" t="s">
        <v>42</v>
      </c>
      <c r="Y38" s="51" t="s">
        <v>12</v>
      </c>
      <c r="Z38" s="51" t="s">
        <v>13</v>
      </c>
      <c r="AA38" s="51" t="s">
        <v>14</v>
      </c>
      <c r="AB38" s="51" t="s">
        <v>15</v>
      </c>
      <c r="AC38" s="51" t="s">
        <v>16</v>
      </c>
      <c r="AD38" s="51" t="s">
        <v>97</v>
      </c>
      <c r="AF38" s="51" t="s">
        <v>26</v>
      </c>
      <c r="AG38" s="51" t="s">
        <v>12</v>
      </c>
      <c r="AH38" s="51" t="s">
        <v>13</v>
      </c>
      <c r="AI38" s="51" t="s">
        <v>14</v>
      </c>
      <c r="AJ38" s="51" t="s">
        <v>15</v>
      </c>
      <c r="AK38" s="51" t="s">
        <v>16</v>
      </c>
      <c r="AL38" s="51" t="s">
        <v>97</v>
      </c>
      <c r="AN38" s="51" t="s">
        <v>42</v>
      </c>
      <c r="AO38" s="51" t="s">
        <v>12</v>
      </c>
      <c r="AP38" s="51" t="s">
        <v>13</v>
      </c>
      <c r="AQ38" s="51" t="s">
        <v>14</v>
      </c>
      <c r="AR38" s="51" t="s">
        <v>15</v>
      </c>
      <c r="AS38" s="51" t="s">
        <v>16</v>
      </c>
      <c r="AT38" s="117"/>
      <c r="AU38" s="36"/>
      <c r="AV38" s="51" t="s">
        <v>42</v>
      </c>
      <c r="AW38" s="51" t="s">
        <v>12</v>
      </c>
      <c r="AX38" s="51" t="s">
        <v>13</v>
      </c>
      <c r="AY38" s="51" t="s">
        <v>14</v>
      </c>
      <c r="AZ38" s="51" t="s">
        <v>15</v>
      </c>
      <c r="BA38" s="51" t="s">
        <v>16</v>
      </c>
      <c r="BB38" s="117"/>
      <c r="BD38" s="51" t="s">
        <v>26</v>
      </c>
      <c r="BE38" s="51" t="s">
        <v>12</v>
      </c>
      <c r="BF38" s="51" t="s">
        <v>13</v>
      </c>
      <c r="BG38" s="51" t="s">
        <v>14</v>
      </c>
      <c r="BH38" s="51" t="s">
        <v>15</v>
      </c>
      <c r="BI38" s="51" t="s">
        <v>16</v>
      </c>
      <c r="BJ38" s="51" t="s">
        <v>97</v>
      </c>
      <c r="BL38" s="51" t="s">
        <v>26</v>
      </c>
      <c r="BM38" s="51" t="s">
        <v>12</v>
      </c>
      <c r="BN38" s="51" t="s">
        <v>13</v>
      </c>
      <c r="BO38" s="51" t="s">
        <v>14</v>
      </c>
      <c r="BP38" s="51" t="s">
        <v>15</v>
      </c>
      <c r="BQ38" s="51" t="s">
        <v>16</v>
      </c>
      <c r="BR38" s="51" t="s">
        <v>97</v>
      </c>
      <c r="BT38" s="51" t="s">
        <v>42</v>
      </c>
      <c r="BU38" s="51" t="s">
        <v>12</v>
      </c>
      <c r="BV38" s="51" t="s">
        <v>13</v>
      </c>
      <c r="BW38" s="51" t="s">
        <v>14</v>
      </c>
      <c r="BX38" s="51" t="s">
        <v>15</v>
      </c>
      <c r="BY38" s="51" t="s">
        <v>16</v>
      </c>
      <c r="BZ38" s="51" t="s">
        <v>97</v>
      </c>
      <c r="CB38" s="209" t="s">
        <v>42</v>
      </c>
      <c r="CC38" s="209" t="s">
        <v>12</v>
      </c>
      <c r="CD38" s="209" t="s">
        <v>13</v>
      </c>
      <c r="CE38" s="209" t="s">
        <v>14</v>
      </c>
      <c r="CF38" s="209" t="s">
        <v>15</v>
      </c>
      <c r="CG38" s="209" t="s">
        <v>16</v>
      </c>
      <c r="CH38" s="117"/>
      <c r="CI38" s="206"/>
      <c r="CJ38" s="270" t="s">
        <v>42</v>
      </c>
      <c r="CK38" s="270" t="s">
        <v>12</v>
      </c>
      <c r="CL38" s="270" t="s">
        <v>13</v>
      </c>
      <c r="CM38" s="270" t="s">
        <v>14</v>
      </c>
      <c r="CN38" s="270" t="s">
        <v>15</v>
      </c>
      <c r="CO38" s="270" t="s">
        <v>16</v>
      </c>
      <c r="CP38" s="117"/>
      <c r="CQ38" s="267"/>
      <c r="CR38" s="316" t="s">
        <v>42</v>
      </c>
      <c r="CS38" s="316" t="s">
        <v>12</v>
      </c>
      <c r="CT38" s="316" t="s">
        <v>13</v>
      </c>
      <c r="CU38" s="316" t="s">
        <v>14</v>
      </c>
      <c r="CV38" s="316" t="s">
        <v>15</v>
      </c>
      <c r="CW38" s="316" t="s">
        <v>16</v>
      </c>
      <c r="CX38" s="117"/>
      <c r="CY38" s="267"/>
      <c r="CZ38" s="51" t="s">
        <v>42</v>
      </c>
      <c r="DA38" s="51" t="s">
        <v>12</v>
      </c>
      <c r="DB38" s="51" t="s">
        <v>13</v>
      </c>
      <c r="DC38" s="51" t="s">
        <v>14</v>
      </c>
      <c r="DD38" s="51" t="s">
        <v>15</v>
      </c>
      <c r="DE38" s="51" t="s">
        <v>16</v>
      </c>
      <c r="DF38" s="117"/>
      <c r="DG38" s="36"/>
      <c r="DH38" s="51" t="s">
        <v>26</v>
      </c>
      <c r="DI38" s="51" t="s">
        <v>12</v>
      </c>
      <c r="DJ38" s="51" t="s">
        <v>13</v>
      </c>
      <c r="DK38" s="51" t="s">
        <v>14</v>
      </c>
      <c r="DL38" s="51" t="s">
        <v>15</v>
      </c>
      <c r="DM38" s="51" t="s">
        <v>16</v>
      </c>
      <c r="DN38" s="51" t="s">
        <v>97</v>
      </c>
      <c r="DP38" s="368" t="s">
        <v>42</v>
      </c>
      <c r="DQ38" s="368" t="s">
        <v>12</v>
      </c>
      <c r="DR38" s="368" t="s">
        <v>13</v>
      </c>
      <c r="DS38" s="368" t="s">
        <v>14</v>
      </c>
      <c r="DT38" s="368" t="s">
        <v>15</v>
      </c>
      <c r="DU38" s="368" t="s">
        <v>16</v>
      </c>
      <c r="DV38" s="55"/>
      <c r="DX38" s="51" t="s">
        <v>26</v>
      </c>
      <c r="DY38" s="51" t="s">
        <v>12</v>
      </c>
      <c r="DZ38" s="51" t="s">
        <v>13</v>
      </c>
      <c r="EA38" s="51" t="s">
        <v>14</v>
      </c>
      <c r="EB38" s="51" t="s">
        <v>15</v>
      </c>
      <c r="EC38" s="51" t="s">
        <v>16</v>
      </c>
      <c r="ED38" s="117"/>
      <c r="EE38" s="36"/>
      <c r="EF38" s="51" t="s">
        <v>26</v>
      </c>
      <c r="EG38" s="51" t="s">
        <v>12</v>
      </c>
      <c r="EH38" s="51" t="s">
        <v>13</v>
      </c>
      <c r="EI38" s="51" t="s">
        <v>14</v>
      </c>
      <c r="EJ38" s="51" t="s">
        <v>15</v>
      </c>
      <c r="EK38" s="51" t="s">
        <v>16</v>
      </c>
      <c r="EL38" s="51" t="s">
        <v>97</v>
      </c>
      <c r="EN38" s="51" t="s">
        <v>26</v>
      </c>
      <c r="EO38" s="51" t="s">
        <v>12</v>
      </c>
      <c r="EP38" s="51" t="s">
        <v>13</v>
      </c>
      <c r="EQ38" s="51" t="s">
        <v>14</v>
      </c>
      <c r="ER38" s="51" t="s">
        <v>15</v>
      </c>
      <c r="ES38" s="51" t="s">
        <v>16</v>
      </c>
      <c r="ET38" s="51" t="s">
        <v>97</v>
      </c>
      <c r="EV38" s="481" t="s">
        <v>42</v>
      </c>
      <c r="EW38" s="481" t="s">
        <v>12</v>
      </c>
      <c r="EX38" s="481" t="s">
        <v>13</v>
      </c>
      <c r="EY38" s="481" t="s">
        <v>14</v>
      </c>
      <c r="EZ38" s="481" t="s">
        <v>15</v>
      </c>
      <c r="FA38" s="481" t="s">
        <v>16</v>
      </c>
      <c r="FB38" s="51" t="s">
        <v>97</v>
      </c>
      <c r="FD38" s="51" t="s">
        <v>42</v>
      </c>
      <c r="FE38" s="51" t="s">
        <v>12</v>
      </c>
      <c r="FF38" s="51" t="s">
        <v>13</v>
      </c>
      <c r="FG38" s="51" t="s">
        <v>14</v>
      </c>
      <c r="FH38" s="51" t="s">
        <v>15</v>
      </c>
      <c r="FI38" s="51" t="s">
        <v>16</v>
      </c>
      <c r="FJ38" s="117"/>
      <c r="FK38" s="36"/>
      <c r="FL38" s="51" t="s">
        <v>26</v>
      </c>
      <c r="FM38" s="51" t="s">
        <v>12</v>
      </c>
      <c r="FN38" s="51" t="s">
        <v>13</v>
      </c>
      <c r="FO38" s="51" t="s">
        <v>14</v>
      </c>
      <c r="FP38" s="51" t="s">
        <v>15</v>
      </c>
      <c r="FQ38" s="51" t="s">
        <v>16</v>
      </c>
      <c r="FR38" s="51" t="s">
        <v>97</v>
      </c>
      <c r="FT38" s="51" t="s">
        <v>26</v>
      </c>
      <c r="FU38" s="51" t="s">
        <v>12</v>
      </c>
      <c r="FV38" s="51" t="s">
        <v>13</v>
      </c>
      <c r="FW38" s="51" t="s">
        <v>14</v>
      </c>
      <c r="FX38" s="51" t="s">
        <v>15</v>
      </c>
      <c r="FY38" s="51" t="s">
        <v>16</v>
      </c>
      <c r="FZ38" s="51" t="s">
        <v>97</v>
      </c>
      <c r="GB38" s="51" t="s">
        <v>42</v>
      </c>
      <c r="GC38" s="51" t="s">
        <v>12</v>
      </c>
      <c r="GD38" s="51" t="s">
        <v>13</v>
      </c>
      <c r="GE38" s="51" t="s">
        <v>14</v>
      </c>
      <c r="GF38" s="51" t="s">
        <v>15</v>
      </c>
      <c r="GG38" s="51" t="s">
        <v>16</v>
      </c>
      <c r="GH38" s="51" t="s">
        <v>97</v>
      </c>
      <c r="GJ38" s="51" t="s">
        <v>26</v>
      </c>
      <c r="GK38" s="51" t="s">
        <v>12</v>
      </c>
      <c r="GL38" s="51" t="s">
        <v>13</v>
      </c>
      <c r="GM38" s="51" t="s">
        <v>14</v>
      </c>
      <c r="GN38" s="51" t="s">
        <v>15</v>
      </c>
      <c r="GO38" s="51" t="s">
        <v>16</v>
      </c>
      <c r="GP38" s="51" t="s">
        <v>97</v>
      </c>
    </row>
    <row r="39" spans="1:198" s="50" customFormat="1" x14ac:dyDescent="0.3">
      <c r="A39" s="694" t="s">
        <v>101</v>
      </c>
      <c r="B39" s="2">
        <v>10</v>
      </c>
      <c r="C39" s="2"/>
      <c r="D39" s="2"/>
      <c r="E39" s="2"/>
      <c r="F39" s="2"/>
      <c r="H39" s="37">
        <f t="shared" ref="H39:H43" si="26">MEDIAN(P39,X39,AF39,AN39,AV39,BD39,BL39,BT39,CB39,CJ39,CR39,CZ39,DH39,DP39,DX39,EF39,EN39,EV39,FD39,FL39,FT39,GB39,GJ39)</f>
        <v>7.5</v>
      </c>
      <c r="I39" s="37">
        <f t="shared" ref="I39:I43" si="27">MEDIAN(Q39,Y39,AG39,AO39,AW39,BE39,BM39,BU39,CC39,CK39,CS39,DA39,DI39,DQ39,DY39,EG39,EO39,EW39,FE39,FM39,FU39,GC39,GK39)</f>
        <v>7.5</v>
      </c>
      <c r="J39" s="37">
        <f t="shared" ref="J39:J43" si="28">MEDIAN(R39,Z39,AH39,AP39,AX39,BF39,BN39,BV39,CD39,CL39,CT39,DB39,DJ39,DR39,DZ39,EH39,EP39,EX39,FF39,FN39,FV39,GD39,GL39)</f>
        <v>8</v>
      </c>
      <c r="K39" s="37">
        <f t="shared" ref="K39:K43" si="29">MEDIAN(S39,AA39,AI39,AQ39,AY39,BG39,BO39,BW39,CE39,CM39,CU39,DC39,DK39,DS39,EA39,EI39,EQ39,EY39,FG39,FO39,FW39,GE39,GM39)</f>
        <v>11.5</v>
      </c>
      <c r="L39" s="37">
        <f t="shared" ref="L39:L43" si="30">MEDIAN(T39,AB39,AJ39,AR39,AZ39,BH39,BP39,BX39,CF39,CN39,CV39,DD39,DL39,DT39,EB39,EJ39,ER39,EZ39,FH39,FP39,FX39,GF39,GN39)</f>
        <v>19</v>
      </c>
      <c r="M39" s="37">
        <f t="shared" ref="M39:M43" si="31">MEDIAN(U39,AC39,AK39,AS39,BA39,BI39,BQ39,BY39,CG39,CO39,CW39,DE39,DM39,DU39,EC39,EK39,ES39,FA39,FI39,FQ39,FY39,GG39,GO39)</f>
        <v>28</v>
      </c>
      <c r="N39" s="37"/>
      <c r="P39" s="37">
        <v>5</v>
      </c>
      <c r="Q39" s="37">
        <v>5</v>
      </c>
      <c r="R39" s="37">
        <v>5</v>
      </c>
      <c r="S39" s="37">
        <v>5</v>
      </c>
      <c r="T39" s="37">
        <v>7</v>
      </c>
      <c r="U39" s="37">
        <v>10</v>
      </c>
      <c r="V39" s="37"/>
      <c r="X39" s="37"/>
      <c r="Y39" s="37"/>
      <c r="Z39" s="37"/>
      <c r="AA39" s="37"/>
      <c r="AB39" s="37"/>
      <c r="AC39" s="37"/>
      <c r="AD39" s="37"/>
      <c r="AF39" s="37"/>
      <c r="AG39" s="37"/>
      <c r="AH39" s="37"/>
      <c r="AI39" s="37"/>
      <c r="AJ39" s="37"/>
      <c r="AK39" s="37"/>
      <c r="AL39" s="37"/>
      <c r="AN39" s="37">
        <v>3</v>
      </c>
      <c r="AO39" s="37">
        <v>4</v>
      </c>
      <c r="AP39" s="37">
        <v>6</v>
      </c>
      <c r="AQ39" s="37">
        <v>10</v>
      </c>
      <c r="AR39" s="37">
        <v>20</v>
      </c>
      <c r="AS39" s="37">
        <v>35</v>
      </c>
      <c r="AT39" s="117"/>
      <c r="AU39" s="36"/>
      <c r="AV39" s="37">
        <v>10</v>
      </c>
      <c r="AW39" s="37">
        <v>10</v>
      </c>
      <c r="AX39" s="37">
        <v>10</v>
      </c>
      <c r="AY39" s="37">
        <v>15</v>
      </c>
      <c r="AZ39" s="37">
        <v>30</v>
      </c>
      <c r="BA39" s="37">
        <v>70</v>
      </c>
      <c r="BB39" s="117"/>
      <c r="BD39" s="37"/>
      <c r="BE39" s="37"/>
      <c r="BF39" s="37"/>
      <c r="BG39" s="37"/>
      <c r="BH39" s="37"/>
      <c r="BI39" s="37"/>
      <c r="BJ39" s="37"/>
      <c r="BL39" s="37"/>
      <c r="BM39" s="37"/>
      <c r="BN39" s="37"/>
      <c r="BO39" s="37"/>
      <c r="BP39" s="37"/>
      <c r="BQ39" s="37"/>
      <c r="BR39" s="37"/>
      <c r="BT39" s="37"/>
      <c r="BU39" s="37"/>
      <c r="BV39" s="37"/>
      <c r="BW39" s="37"/>
      <c r="BX39" s="37"/>
      <c r="BY39" s="37"/>
      <c r="BZ39" s="37"/>
      <c r="CB39" s="207">
        <v>1</v>
      </c>
      <c r="CC39" s="207">
        <v>1.5</v>
      </c>
      <c r="CD39" s="207">
        <v>3</v>
      </c>
      <c r="CE39" s="207">
        <v>6</v>
      </c>
      <c r="CF39" s="207">
        <v>10</v>
      </c>
      <c r="CG39" s="207">
        <v>15</v>
      </c>
      <c r="CH39" s="117"/>
      <c r="CI39" s="206"/>
      <c r="CJ39" s="268">
        <v>3</v>
      </c>
      <c r="CK39" s="268">
        <v>3</v>
      </c>
      <c r="CL39" s="268">
        <v>6</v>
      </c>
      <c r="CM39" s="268">
        <v>10</v>
      </c>
      <c r="CN39" s="268">
        <v>16</v>
      </c>
      <c r="CO39" s="268">
        <v>20</v>
      </c>
      <c r="CP39" s="117"/>
      <c r="CQ39" s="267"/>
      <c r="CR39" s="312">
        <v>10</v>
      </c>
      <c r="CS39" s="312">
        <v>11</v>
      </c>
      <c r="CT39" s="312">
        <v>12</v>
      </c>
      <c r="CU39" s="312">
        <v>13</v>
      </c>
      <c r="CV39" s="312">
        <v>22</v>
      </c>
      <c r="CW39" s="312">
        <v>38</v>
      </c>
      <c r="CX39" s="117"/>
      <c r="CY39" s="267"/>
      <c r="CZ39" s="37">
        <v>5</v>
      </c>
      <c r="DA39" s="37">
        <v>5</v>
      </c>
      <c r="DB39" s="37">
        <v>5</v>
      </c>
      <c r="DC39" s="37">
        <v>8</v>
      </c>
      <c r="DD39" s="37">
        <v>13</v>
      </c>
      <c r="DE39" s="37">
        <v>21</v>
      </c>
      <c r="DF39" s="117"/>
      <c r="DG39" s="36"/>
      <c r="DH39" s="37"/>
      <c r="DI39" s="37"/>
      <c r="DJ39" s="37"/>
      <c r="DK39" s="37"/>
      <c r="DL39" s="37"/>
      <c r="DM39" s="37"/>
      <c r="DN39" s="37"/>
      <c r="DP39" s="592">
        <v>10</v>
      </c>
      <c r="DQ39" s="592">
        <v>10</v>
      </c>
      <c r="DR39" s="592">
        <v>10</v>
      </c>
      <c r="DS39" s="592">
        <v>15</v>
      </c>
      <c r="DT39" s="592">
        <v>18</v>
      </c>
      <c r="DU39" s="592">
        <v>20</v>
      </c>
      <c r="DV39" s="55"/>
      <c r="DX39" s="37">
        <v>15</v>
      </c>
      <c r="DY39" s="37">
        <v>20</v>
      </c>
      <c r="DZ39" s="37">
        <v>28</v>
      </c>
      <c r="EA39" s="37">
        <v>45</v>
      </c>
      <c r="EB39" s="37">
        <v>70</v>
      </c>
      <c r="EC39" s="37">
        <v>120</v>
      </c>
      <c r="ED39" s="117"/>
      <c r="EE39" s="36"/>
      <c r="EF39" s="37"/>
      <c r="EG39" s="37"/>
      <c r="EH39" s="37"/>
      <c r="EI39" s="37"/>
      <c r="EJ39" s="37"/>
      <c r="EK39" s="37"/>
      <c r="EL39" s="37"/>
      <c r="EN39" s="37"/>
      <c r="EO39" s="37"/>
      <c r="EP39" s="37"/>
      <c r="EQ39" s="37"/>
      <c r="ER39" s="37"/>
      <c r="ES39" s="37"/>
      <c r="ET39" s="37"/>
      <c r="EV39" s="479">
        <v>3</v>
      </c>
      <c r="EW39" s="479">
        <v>5</v>
      </c>
      <c r="EX39" s="479">
        <v>6</v>
      </c>
      <c r="EY39" s="479">
        <v>7</v>
      </c>
      <c r="EZ39" s="479">
        <v>10</v>
      </c>
      <c r="FA39" s="479">
        <v>20</v>
      </c>
      <c r="FB39" s="37"/>
      <c r="FD39" s="37">
        <v>20</v>
      </c>
      <c r="FE39" s="37">
        <v>40</v>
      </c>
      <c r="FF39" s="37">
        <v>60</v>
      </c>
      <c r="FG39" s="37">
        <v>80</v>
      </c>
      <c r="FH39" s="37">
        <v>100</v>
      </c>
      <c r="FI39" s="37">
        <v>120</v>
      </c>
      <c r="FJ39" s="117"/>
      <c r="FK39" s="36"/>
      <c r="FL39" s="37"/>
      <c r="FM39" s="37"/>
      <c r="FN39" s="37"/>
      <c r="FO39" s="37"/>
      <c r="FP39" s="37"/>
      <c r="FQ39" s="37"/>
      <c r="FR39" s="37"/>
      <c r="FT39" s="37"/>
      <c r="FU39" s="37"/>
      <c r="FV39" s="37"/>
      <c r="FW39" s="37"/>
      <c r="FX39" s="37"/>
      <c r="FY39" s="37"/>
      <c r="FZ39" s="37"/>
      <c r="GB39" s="37">
        <v>20</v>
      </c>
      <c r="GC39" s="37">
        <v>20</v>
      </c>
      <c r="GD39" s="37">
        <v>25</v>
      </c>
      <c r="GE39" s="37">
        <v>30</v>
      </c>
      <c r="GF39" s="37">
        <v>45</v>
      </c>
      <c r="GG39" s="37">
        <v>75</v>
      </c>
      <c r="GH39" s="37"/>
      <c r="GJ39" s="37"/>
      <c r="GK39" s="37"/>
      <c r="GL39" s="37"/>
      <c r="GM39" s="37"/>
      <c r="GN39" s="37"/>
      <c r="GO39" s="37"/>
      <c r="GP39" s="37"/>
    </row>
    <row r="40" spans="1:198" s="50" customFormat="1" ht="15" customHeight="1" x14ac:dyDescent="0.3">
      <c r="A40" s="697"/>
      <c r="B40" s="3"/>
      <c r="C40" s="3">
        <v>10</v>
      </c>
      <c r="D40" s="3"/>
      <c r="E40" s="3"/>
      <c r="F40" s="3"/>
      <c r="H40" s="38">
        <f t="shared" si="26"/>
        <v>9.25</v>
      </c>
      <c r="I40" s="38">
        <f t="shared" si="27"/>
        <v>10.25</v>
      </c>
      <c r="J40" s="38">
        <f t="shared" si="28"/>
        <v>13.5</v>
      </c>
      <c r="K40" s="38">
        <f t="shared" si="29"/>
        <v>20.5</v>
      </c>
      <c r="L40" s="38">
        <f t="shared" si="30"/>
        <v>30</v>
      </c>
      <c r="M40" s="38">
        <f t="shared" si="31"/>
        <v>40</v>
      </c>
      <c r="N40" s="38"/>
      <c r="P40" s="38">
        <v>5</v>
      </c>
      <c r="Q40" s="38">
        <v>5</v>
      </c>
      <c r="R40" s="38">
        <v>5</v>
      </c>
      <c r="S40" s="38">
        <v>5</v>
      </c>
      <c r="T40" s="38">
        <v>7</v>
      </c>
      <c r="U40" s="38">
        <v>10</v>
      </c>
      <c r="V40" s="38"/>
      <c r="X40" s="38"/>
      <c r="Y40" s="38"/>
      <c r="Z40" s="38"/>
      <c r="AA40" s="38"/>
      <c r="AB40" s="38"/>
      <c r="AC40" s="38"/>
      <c r="AD40" s="38"/>
      <c r="AF40" s="38"/>
      <c r="AG40" s="38"/>
      <c r="AH40" s="38"/>
      <c r="AI40" s="38"/>
      <c r="AJ40" s="38"/>
      <c r="AK40" s="38"/>
      <c r="AL40" s="38"/>
      <c r="AN40" s="38">
        <v>6</v>
      </c>
      <c r="AO40" s="38">
        <v>8</v>
      </c>
      <c r="AP40" s="38">
        <v>12</v>
      </c>
      <c r="AQ40" s="38">
        <v>20</v>
      </c>
      <c r="AR40" s="38">
        <v>30</v>
      </c>
      <c r="AS40" s="38">
        <v>50</v>
      </c>
      <c r="AT40" s="117"/>
      <c r="AU40" s="36"/>
      <c r="AV40" s="38">
        <v>20</v>
      </c>
      <c r="AW40" s="38">
        <v>20</v>
      </c>
      <c r="AX40" s="38">
        <v>20</v>
      </c>
      <c r="AY40" s="38">
        <v>30</v>
      </c>
      <c r="AZ40" s="38">
        <v>60</v>
      </c>
      <c r="BA40" s="38">
        <v>150</v>
      </c>
      <c r="BB40" s="117"/>
      <c r="BD40" s="38"/>
      <c r="BE40" s="38"/>
      <c r="BF40" s="38"/>
      <c r="BG40" s="38"/>
      <c r="BH40" s="38"/>
      <c r="BI40" s="38"/>
      <c r="BJ40" s="38"/>
      <c r="BL40" s="38"/>
      <c r="BM40" s="38"/>
      <c r="BN40" s="38"/>
      <c r="BO40" s="38"/>
      <c r="BP40" s="38"/>
      <c r="BQ40" s="38"/>
      <c r="BR40" s="38"/>
      <c r="BT40" s="38"/>
      <c r="BU40" s="38"/>
      <c r="BV40" s="38"/>
      <c r="BW40" s="38"/>
      <c r="BX40" s="38"/>
      <c r="BY40" s="38"/>
      <c r="BZ40" s="38"/>
      <c r="CB40" s="208">
        <v>1</v>
      </c>
      <c r="CC40" s="208">
        <v>1.5</v>
      </c>
      <c r="CD40" s="208">
        <v>3</v>
      </c>
      <c r="CE40" s="208">
        <v>6</v>
      </c>
      <c r="CF40" s="208">
        <v>10</v>
      </c>
      <c r="CG40" s="208">
        <v>21.25</v>
      </c>
      <c r="CH40" s="117"/>
      <c r="CI40" s="206"/>
      <c r="CJ40" s="269">
        <v>5</v>
      </c>
      <c r="CK40" s="269">
        <v>5</v>
      </c>
      <c r="CL40" s="269">
        <v>10</v>
      </c>
      <c r="CM40" s="269">
        <v>22</v>
      </c>
      <c r="CN40" s="269">
        <v>32</v>
      </c>
      <c r="CO40" s="269">
        <v>40</v>
      </c>
      <c r="CP40" s="117"/>
      <c r="CQ40" s="267"/>
      <c r="CR40" s="313">
        <v>17</v>
      </c>
      <c r="CS40" s="313">
        <v>17</v>
      </c>
      <c r="CT40" s="313">
        <v>19</v>
      </c>
      <c r="CU40" s="313">
        <v>21</v>
      </c>
      <c r="CV40" s="313">
        <v>30</v>
      </c>
      <c r="CW40" s="313">
        <v>48</v>
      </c>
      <c r="CX40" s="117"/>
      <c r="CY40" s="267"/>
      <c r="CZ40" s="38">
        <v>6</v>
      </c>
      <c r="DA40" s="38">
        <v>6</v>
      </c>
      <c r="DB40" s="38">
        <v>6</v>
      </c>
      <c r="DC40" s="38">
        <v>10</v>
      </c>
      <c r="DD40" s="38">
        <v>18</v>
      </c>
      <c r="DE40" s="38">
        <v>26</v>
      </c>
      <c r="DF40" s="117"/>
      <c r="DG40" s="36"/>
      <c r="DH40" s="38"/>
      <c r="DI40" s="38"/>
      <c r="DJ40" s="38"/>
      <c r="DK40" s="38"/>
      <c r="DL40" s="38"/>
      <c r="DM40" s="38"/>
      <c r="DN40" s="38"/>
      <c r="DP40" s="593">
        <v>12.5</v>
      </c>
      <c r="DQ40" s="593">
        <v>12.5</v>
      </c>
      <c r="DR40" s="593">
        <v>15</v>
      </c>
      <c r="DS40" s="593">
        <v>18.75</v>
      </c>
      <c r="DT40" s="593">
        <v>22.5</v>
      </c>
      <c r="DU40" s="593">
        <v>25</v>
      </c>
      <c r="DV40" s="55"/>
      <c r="DX40" s="38">
        <v>20</v>
      </c>
      <c r="DY40" s="38">
        <v>40</v>
      </c>
      <c r="DZ40" s="38">
        <v>48</v>
      </c>
      <c r="EA40" s="38">
        <v>75</v>
      </c>
      <c r="EB40" s="38">
        <v>90</v>
      </c>
      <c r="EC40" s="38">
        <v>200</v>
      </c>
      <c r="ED40" s="117"/>
      <c r="EE40" s="36"/>
      <c r="EF40" s="38"/>
      <c r="EG40" s="38"/>
      <c r="EH40" s="38"/>
      <c r="EI40" s="38"/>
      <c r="EJ40" s="38"/>
      <c r="EK40" s="38"/>
      <c r="EL40" s="38"/>
      <c r="EN40" s="38"/>
      <c r="EO40" s="38"/>
      <c r="EP40" s="38"/>
      <c r="EQ40" s="38"/>
      <c r="ER40" s="38"/>
      <c r="ES40" s="38"/>
      <c r="ET40" s="38"/>
      <c r="EV40" s="480">
        <v>3</v>
      </c>
      <c r="EW40" s="480">
        <v>6</v>
      </c>
      <c r="EX40" s="480">
        <v>8</v>
      </c>
      <c r="EY40" s="480">
        <v>9</v>
      </c>
      <c r="EZ40" s="480">
        <v>15</v>
      </c>
      <c r="FA40" s="480">
        <v>25</v>
      </c>
      <c r="FB40" s="38"/>
      <c r="FD40" s="38">
        <v>30</v>
      </c>
      <c r="FE40" s="38">
        <v>60</v>
      </c>
      <c r="FF40" s="38">
        <v>90</v>
      </c>
      <c r="FG40" s="38">
        <v>90</v>
      </c>
      <c r="FH40" s="38"/>
      <c r="FI40" s="38"/>
      <c r="FJ40" s="117"/>
      <c r="FK40" s="36"/>
      <c r="FL40" s="38"/>
      <c r="FM40" s="38"/>
      <c r="FN40" s="38"/>
      <c r="FO40" s="38"/>
      <c r="FP40" s="38"/>
      <c r="FQ40" s="38"/>
      <c r="FR40" s="38"/>
      <c r="FT40" s="38"/>
      <c r="FU40" s="38"/>
      <c r="FV40" s="38"/>
      <c r="FW40" s="38"/>
      <c r="FX40" s="38"/>
      <c r="FY40" s="38"/>
      <c r="FZ40" s="38"/>
      <c r="GB40" s="38">
        <v>45</v>
      </c>
      <c r="GC40" s="38">
        <v>45</v>
      </c>
      <c r="GD40" s="38">
        <v>50</v>
      </c>
      <c r="GE40" s="38">
        <v>55</v>
      </c>
      <c r="GF40" s="38">
        <v>70</v>
      </c>
      <c r="GG40" s="38">
        <v>100</v>
      </c>
      <c r="GH40" s="38"/>
      <c r="GJ40" s="38"/>
      <c r="GK40" s="38"/>
      <c r="GL40" s="38"/>
      <c r="GM40" s="38"/>
      <c r="GN40" s="38"/>
      <c r="GO40" s="38"/>
      <c r="GP40" s="38"/>
    </row>
    <row r="41" spans="1:198" s="50" customFormat="1" x14ac:dyDescent="0.3">
      <c r="A41" s="697"/>
      <c r="B41" s="2"/>
      <c r="C41" s="2"/>
      <c r="D41" s="2">
        <v>10</v>
      </c>
      <c r="E41" s="2"/>
      <c r="F41" s="2"/>
      <c r="H41" s="37">
        <f t="shared" si="26"/>
        <v>13.5</v>
      </c>
      <c r="I41" s="37">
        <f t="shared" si="27"/>
        <v>19</v>
      </c>
      <c r="J41" s="37">
        <f t="shared" si="28"/>
        <v>25.5</v>
      </c>
      <c r="K41" s="37">
        <f t="shared" si="29"/>
        <v>36</v>
      </c>
      <c r="L41" s="37">
        <f t="shared" si="30"/>
        <v>45</v>
      </c>
      <c r="M41" s="37">
        <f t="shared" si="31"/>
        <v>52</v>
      </c>
      <c r="N41" s="37"/>
      <c r="P41" s="37">
        <v>7</v>
      </c>
      <c r="Q41" s="37">
        <v>7</v>
      </c>
      <c r="R41" s="37">
        <v>7</v>
      </c>
      <c r="S41" s="37">
        <v>7</v>
      </c>
      <c r="T41" s="37">
        <v>10</v>
      </c>
      <c r="U41" s="37">
        <v>15</v>
      </c>
      <c r="V41" s="37"/>
      <c r="X41" s="37"/>
      <c r="Y41" s="37"/>
      <c r="Z41" s="37"/>
      <c r="AA41" s="37"/>
      <c r="AB41" s="37"/>
      <c r="AC41" s="37"/>
      <c r="AD41" s="37"/>
      <c r="AF41" s="37"/>
      <c r="AG41" s="37"/>
      <c r="AH41" s="37"/>
      <c r="AI41" s="37"/>
      <c r="AJ41" s="37"/>
      <c r="AK41" s="37"/>
      <c r="AL41" s="37"/>
      <c r="AN41" s="37">
        <v>12</v>
      </c>
      <c r="AO41" s="37">
        <v>18</v>
      </c>
      <c r="AP41" s="37">
        <v>21</v>
      </c>
      <c r="AQ41" s="37">
        <v>36</v>
      </c>
      <c r="AR41" s="37">
        <v>45</v>
      </c>
      <c r="AS41" s="37">
        <v>60</v>
      </c>
      <c r="AT41" s="117"/>
      <c r="AU41" s="36"/>
      <c r="AV41" s="37">
        <v>40</v>
      </c>
      <c r="AW41" s="37">
        <v>40</v>
      </c>
      <c r="AX41" s="37">
        <v>40</v>
      </c>
      <c r="AY41" s="37">
        <v>80</v>
      </c>
      <c r="AZ41" s="37">
        <v>150</v>
      </c>
      <c r="BA41" s="37">
        <v>400</v>
      </c>
      <c r="BB41" s="117"/>
      <c r="BD41" s="37"/>
      <c r="BE41" s="37"/>
      <c r="BF41" s="37"/>
      <c r="BG41" s="37"/>
      <c r="BH41" s="37"/>
      <c r="BI41" s="37"/>
      <c r="BJ41" s="37"/>
      <c r="BL41" s="37"/>
      <c r="BM41" s="37"/>
      <c r="BN41" s="37"/>
      <c r="BO41" s="37"/>
      <c r="BP41" s="37"/>
      <c r="BQ41" s="37"/>
      <c r="BR41" s="37"/>
      <c r="BT41" s="37"/>
      <c r="BU41" s="37"/>
      <c r="BV41" s="37"/>
      <c r="BW41" s="37"/>
      <c r="BX41" s="37"/>
      <c r="BY41" s="37"/>
      <c r="BZ41" s="37"/>
      <c r="CB41" s="207">
        <v>1</v>
      </c>
      <c r="CC41" s="207">
        <v>1.5</v>
      </c>
      <c r="CD41" s="207">
        <v>3</v>
      </c>
      <c r="CE41" s="207">
        <v>6</v>
      </c>
      <c r="CF41" s="207">
        <v>10</v>
      </c>
      <c r="CG41" s="207">
        <v>27.5</v>
      </c>
      <c r="CH41" s="117"/>
      <c r="CI41" s="206"/>
      <c r="CJ41" s="268">
        <v>5</v>
      </c>
      <c r="CK41" s="268">
        <v>5</v>
      </c>
      <c r="CL41" s="268">
        <v>10</v>
      </c>
      <c r="CM41" s="268">
        <v>28</v>
      </c>
      <c r="CN41" s="268">
        <v>40</v>
      </c>
      <c r="CO41" s="268">
        <v>50</v>
      </c>
      <c r="CP41" s="117"/>
      <c r="CQ41" s="267"/>
      <c r="CR41" s="312">
        <v>30</v>
      </c>
      <c r="CS41" s="312">
        <v>30</v>
      </c>
      <c r="CT41" s="312">
        <v>33</v>
      </c>
      <c r="CU41" s="312">
        <v>36</v>
      </c>
      <c r="CV41" s="312">
        <v>45</v>
      </c>
      <c r="CW41" s="312">
        <v>64</v>
      </c>
      <c r="CX41" s="117"/>
      <c r="CY41" s="267"/>
      <c r="CZ41" s="37">
        <v>10</v>
      </c>
      <c r="DA41" s="37">
        <v>10</v>
      </c>
      <c r="DB41" s="37">
        <v>10</v>
      </c>
      <c r="DC41" s="37">
        <v>16</v>
      </c>
      <c r="DD41" s="37">
        <v>21</v>
      </c>
      <c r="DE41" s="37">
        <v>52</v>
      </c>
      <c r="DF41" s="117"/>
      <c r="DG41" s="36"/>
      <c r="DH41" s="37"/>
      <c r="DI41" s="37"/>
      <c r="DJ41" s="37"/>
      <c r="DK41" s="37"/>
      <c r="DL41" s="37"/>
      <c r="DM41" s="37"/>
      <c r="DN41" s="37"/>
      <c r="DP41" s="592">
        <v>15</v>
      </c>
      <c r="DQ41" s="592">
        <v>20</v>
      </c>
      <c r="DR41" s="592">
        <v>30</v>
      </c>
      <c r="DS41" s="592">
        <v>37.5</v>
      </c>
      <c r="DT41" s="592">
        <v>45</v>
      </c>
      <c r="DU41" s="592">
        <v>50</v>
      </c>
      <c r="DV41" s="55"/>
      <c r="DX41" s="37">
        <v>35</v>
      </c>
      <c r="DY41" s="37">
        <v>50</v>
      </c>
      <c r="DZ41" s="37">
        <v>57</v>
      </c>
      <c r="EA41" s="37">
        <v>85</v>
      </c>
      <c r="EB41" s="37">
        <v>110</v>
      </c>
      <c r="EC41" s="37">
        <v>300</v>
      </c>
      <c r="ED41" s="117"/>
      <c r="EE41" s="36"/>
      <c r="EF41" s="37"/>
      <c r="EG41" s="37"/>
      <c r="EH41" s="37"/>
      <c r="EI41" s="37"/>
      <c r="EJ41" s="37"/>
      <c r="EK41" s="37"/>
      <c r="EL41" s="37"/>
      <c r="EN41" s="37"/>
      <c r="EO41" s="37"/>
      <c r="EP41" s="37"/>
      <c r="EQ41" s="37"/>
      <c r="ER41" s="37"/>
      <c r="ES41" s="37"/>
      <c r="ET41" s="37"/>
      <c r="EV41" s="479">
        <v>4</v>
      </c>
      <c r="EW41" s="479">
        <v>8</v>
      </c>
      <c r="EX41" s="479">
        <v>10</v>
      </c>
      <c r="EY41" s="479">
        <v>12</v>
      </c>
      <c r="EZ41" s="479">
        <v>20</v>
      </c>
      <c r="FA41" s="479">
        <v>35</v>
      </c>
      <c r="FB41" s="37"/>
      <c r="FD41" s="37">
        <v>40</v>
      </c>
      <c r="FE41" s="37">
        <v>80</v>
      </c>
      <c r="FF41" s="37">
        <v>100</v>
      </c>
      <c r="FG41" s="37">
        <v>100</v>
      </c>
      <c r="FH41" s="37"/>
      <c r="FI41" s="37"/>
      <c r="FJ41" s="117"/>
      <c r="FK41" s="36"/>
      <c r="FL41" s="37"/>
      <c r="FM41" s="37"/>
      <c r="FN41" s="37"/>
      <c r="FO41" s="37"/>
      <c r="FP41" s="37"/>
      <c r="FQ41" s="37"/>
      <c r="FR41" s="37"/>
      <c r="FT41" s="37"/>
      <c r="FU41" s="37"/>
      <c r="FV41" s="37"/>
      <c r="FW41" s="37"/>
      <c r="FX41" s="37"/>
      <c r="FY41" s="37"/>
      <c r="FZ41" s="37"/>
      <c r="GB41" s="37">
        <v>105</v>
      </c>
      <c r="GC41" s="37">
        <v>105</v>
      </c>
      <c r="GD41" s="37">
        <v>110</v>
      </c>
      <c r="GE41" s="37">
        <v>115</v>
      </c>
      <c r="GF41" s="37">
        <v>130</v>
      </c>
      <c r="GG41" s="37">
        <v>160</v>
      </c>
      <c r="GH41" s="37"/>
      <c r="GJ41" s="37"/>
      <c r="GK41" s="37"/>
      <c r="GL41" s="37"/>
      <c r="GM41" s="37"/>
      <c r="GN41" s="37"/>
      <c r="GO41" s="37"/>
      <c r="GP41" s="37"/>
    </row>
    <row r="42" spans="1:198" s="50" customFormat="1" x14ac:dyDescent="0.3">
      <c r="A42" s="697"/>
      <c r="B42" s="3"/>
      <c r="C42" s="3"/>
      <c r="D42" s="3"/>
      <c r="E42" s="3">
        <v>10</v>
      </c>
      <c r="F42" s="3"/>
      <c r="H42" s="38">
        <f t="shared" si="26"/>
        <v>23</v>
      </c>
      <c r="I42" s="38">
        <f t="shared" si="27"/>
        <v>30.5</v>
      </c>
      <c r="J42" s="38">
        <f t="shared" si="28"/>
        <v>32.014705882352942</v>
      </c>
      <c r="K42" s="38">
        <f t="shared" si="29"/>
        <v>45.558823529411761</v>
      </c>
      <c r="L42" s="38">
        <f t="shared" si="30"/>
        <v>50.441176470588225</v>
      </c>
      <c r="M42" s="38">
        <f t="shared" si="31"/>
        <v>80</v>
      </c>
      <c r="N42" s="38"/>
      <c r="P42" s="38">
        <v>10</v>
      </c>
      <c r="Q42" s="38">
        <v>10</v>
      </c>
      <c r="R42" s="38">
        <v>10</v>
      </c>
      <c r="S42" s="38">
        <v>10</v>
      </c>
      <c r="T42" s="38">
        <v>12</v>
      </c>
      <c r="U42" s="38">
        <v>15</v>
      </c>
      <c r="V42" s="38"/>
      <c r="X42" s="38"/>
      <c r="Y42" s="38"/>
      <c r="Z42" s="38"/>
      <c r="AA42" s="38"/>
      <c r="AB42" s="38"/>
      <c r="AC42" s="38"/>
      <c r="AD42" s="38"/>
      <c r="AF42" s="38"/>
      <c r="AG42" s="38"/>
      <c r="AH42" s="38"/>
      <c r="AI42" s="38"/>
      <c r="AJ42" s="38"/>
      <c r="AK42" s="38"/>
      <c r="AL42" s="38"/>
      <c r="AN42" s="38">
        <v>15</v>
      </c>
      <c r="AO42" s="38">
        <v>20</v>
      </c>
      <c r="AP42" s="38">
        <v>28</v>
      </c>
      <c r="AQ42" s="38">
        <v>39</v>
      </c>
      <c r="AR42" s="38">
        <v>50</v>
      </c>
      <c r="AS42" s="38">
        <v>80</v>
      </c>
      <c r="AT42" s="117"/>
      <c r="AU42" s="36"/>
      <c r="AV42" s="38">
        <v>80</v>
      </c>
      <c r="AW42" s="38">
        <v>80</v>
      </c>
      <c r="AX42" s="38">
        <v>80</v>
      </c>
      <c r="AY42" s="38">
        <v>160</v>
      </c>
      <c r="AZ42" s="38">
        <v>300</v>
      </c>
      <c r="BA42" s="38">
        <v>700</v>
      </c>
      <c r="BB42" s="117"/>
      <c r="BD42" s="38"/>
      <c r="BE42" s="38"/>
      <c r="BF42" s="38"/>
      <c r="BG42" s="38"/>
      <c r="BH42" s="38"/>
      <c r="BI42" s="38"/>
      <c r="BJ42" s="38"/>
      <c r="BL42" s="38"/>
      <c r="BM42" s="38"/>
      <c r="BN42" s="38"/>
      <c r="BO42" s="38"/>
      <c r="BP42" s="38"/>
      <c r="BQ42" s="38"/>
      <c r="BR42" s="38"/>
      <c r="BT42" s="38"/>
      <c r="BU42" s="38"/>
      <c r="BV42" s="38"/>
      <c r="BW42" s="38"/>
      <c r="BX42" s="38"/>
      <c r="BY42" s="38"/>
      <c r="BZ42" s="38"/>
      <c r="CB42" s="208">
        <v>1</v>
      </c>
      <c r="CC42" s="208">
        <v>1.5</v>
      </c>
      <c r="CD42" s="208">
        <v>3</v>
      </c>
      <c r="CE42" s="208">
        <v>6</v>
      </c>
      <c r="CF42" s="208">
        <v>10</v>
      </c>
      <c r="CG42" s="208">
        <v>33.75</v>
      </c>
      <c r="CH42" s="117"/>
      <c r="CI42" s="206"/>
      <c r="CJ42" s="269">
        <v>7</v>
      </c>
      <c r="CK42" s="269">
        <v>7</v>
      </c>
      <c r="CL42" s="269">
        <v>16</v>
      </c>
      <c r="CM42" s="269">
        <v>30</v>
      </c>
      <c r="CN42" s="269">
        <v>50</v>
      </c>
      <c r="CO42" s="269">
        <v>60</v>
      </c>
      <c r="CP42" s="117"/>
      <c r="CQ42" s="267"/>
      <c r="CR42" s="313">
        <v>35</v>
      </c>
      <c r="CS42" s="313">
        <v>36.029411764705877</v>
      </c>
      <c r="CT42" s="313">
        <v>36.029411764705877</v>
      </c>
      <c r="CU42" s="313">
        <v>39.117647058823522</v>
      </c>
      <c r="CV42" s="313">
        <v>50.441176470588225</v>
      </c>
      <c r="CW42" s="313">
        <v>72.058823529411754</v>
      </c>
      <c r="CX42" s="117"/>
      <c r="CY42" s="267"/>
      <c r="CZ42" s="38">
        <v>26</v>
      </c>
      <c r="DA42" s="38">
        <v>26</v>
      </c>
      <c r="DB42" s="38">
        <v>26</v>
      </c>
      <c r="DC42" s="38">
        <v>52</v>
      </c>
      <c r="DD42" s="38">
        <v>91</v>
      </c>
      <c r="DE42" s="38">
        <v>130</v>
      </c>
      <c r="DF42" s="117"/>
      <c r="DG42" s="36"/>
      <c r="DH42" s="38"/>
      <c r="DI42" s="38"/>
      <c r="DJ42" s="38"/>
      <c r="DK42" s="38"/>
      <c r="DL42" s="38"/>
      <c r="DM42" s="38"/>
      <c r="DN42" s="38"/>
      <c r="DP42" s="593">
        <v>20</v>
      </c>
      <c r="DQ42" s="593">
        <v>35</v>
      </c>
      <c r="DR42" s="593">
        <v>55</v>
      </c>
      <c r="DS42" s="593">
        <v>75</v>
      </c>
      <c r="DT42" s="593">
        <v>90</v>
      </c>
      <c r="DU42" s="593">
        <v>100</v>
      </c>
      <c r="DV42" s="55"/>
      <c r="DX42" s="38">
        <v>45</v>
      </c>
      <c r="DY42" s="38">
        <v>60</v>
      </c>
      <c r="DZ42" s="38">
        <v>67</v>
      </c>
      <c r="EA42" s="38">
        <v>95</v>
      </c>
      <c r="EB42" s="38">
        <v>130</v>
      </c>
      <c r="EC42" s="38">
        <v>400</v>
      </c>
      <c r="ED42" s="117"/>
      <c r="EE42" s="36"/>
      <c r="EF42" s="38"/>
      <c r="EG42" s="38"/>
      <c r="EH42" s="38"/>
      <c r="EI42" s="38"/>
      <c r="EJ42" s="38"/>
      <c r="EK42" s="38"/>
      <c r="EL42" s="38"/>
      <c r="EN42" s="38"/>
      <c r="EO42" s="38"/>
      <c r="EP42" s="38"/>
      <c r="EQ42" s="38"/>
      <c r="ER42" s="38"/>
      <c r="ES42" s="38"/>
      <c r="ET42" s="38"/>
      <c r="EV42" s="480">
        <v>5</v>
      </c>
      <c r="EW42" s="480">
        <v>10</v>
      </c>
      <c r="EX42" s="480">
        <v>12</v>
      </c>
      <c r="EY42" s="480">
        <v>14</v>
      </c>
      <c r="EZ42" s="480">
        <v>30</v>
      </c>
      <c r="FA42" s="480">
        <v>50</v>
      </c>
      <c r="FB42" s="38"/>
      <c r="FD42" s="38">
        <v>60</v>
      </c>
      <c r="FE42" s="38">
        <v>80</v>
      </c>
      <c r="FF42" s="38">
        <v>100</v>
      </c>
      <c r="FG42" s="38">
        <v>100</v>
      </c>
      <c r="FH42" s="38"/>
      <c r="FI42" s="38"/>
      <c r="FJ42" s="117"/>
      <c r="FK42" s="36"/>
      <c r="FL42" s="38"/>
      <c r="FM42" s="38"/>
      <c r="FN42" s="38"/>
      <c r="FO42" s="38"/>
      <c r="FP42" s="38"/>
      <c r="FQ42" s="38"/>
      <c r="FR42" s="38"/>
      <c r="FT42" s="38"/>
      <c r="FU42" s="38"/>
      <c r="FV42" s="38"/>
      <c r="FW42" s="38"/>
      <c r="FX42" s="38"/>
      <c r="FY42" s="38"/>
      <c r="FZ42" s="38"/>
      <c r="GB42" s="38">
        <v>255</v>
      </c>
      <c r="GC42" s="38">
        <v>255</v>
      </c>
      <c r="GD42" s="38">
        <v>260</v>
      </c>
      <c r="GE42" s="38">
        <v>265</v>
      </c>
      <c r="GF42" s="38">
        <v>280</v>
      </c>
      <c r="GG42" s="38">
        <v>310</v>
      </c>
      <c r="GH42" s="38"/>
      <c r="GJ42" s="38"/>
      <c r="GK42" s="38"/>
      <c r="GL42" s="38"/>
      <c r="GM42" s="38"/>
      <c r="GN42" s="38"/>
      <c r="GO42" s="38"/>
      <c r="GP42" s="38"/>
    </row>
    <row r="43" spans="1:198" s="50" customFormat="1" x14ac:dyDescent="0.3">
      <c r="A43" s="698"/>
      <c r="B43" s="2"/>
      <c r="C43" s="2"/>
      <c r="D43" s="2"/>
      <c r="E43" s="2"/>
      <c r="F43" s="2">
        <v>10</v>
      </c>
      <c r="H43" s="37">
        <f t="shared" si="26"/>
        <v>35</v>
      </c>
      <c r="I43" s="37">
        <f t="shared" si="27"/>
        <v>48.088235294117645</v>
      </c>
      <c r="J43" s="37">
        <f t="shared" si="28"/>
        <v>48.088235294117645</v>
      </c>
      <c r="K43" s="37">
        <f t="shared" si="29"/>
        <v>72.5</v>
      </c>
      <c r="L43" s="37">
        <f t="shared" si="30"/>
        <v>70</v>
      </c>
      <c r="M43" s="37">
        <f t="shared" si="31"/>
        <v>91.176470588235276</v>
      </c>
      <c r="N43" s="37"/>
      <c r="P43" s="37">
        <v>10</v>
      </c>
      <c r="Q43" s="37">
        <v>10</v>
      </c>
      <c r="R43" s="37">
        <v>10</v>
      </c>
      <c r="S43" s="37">
        <v>10</v>
      </c>
      <c r="T43" s="37">
        <v>15</v>
      </c>
      <c r="U43" s="37">
        <v>20</v>
      </c>
      <c r="V43" s="37"/>
      <c r="X43" s="37"/>
      <c r="Y43" s="37"/>
      <c r="Z43" s="37"/>
      <c r="AA43" s="37"/>
      <c r="AB43" s="37"/>
      <c r="AC43" s="37"/>
      <c r="AD43" s="37"/>
      <c r="AF43" s="37"/>
      <c r="AG43" s="37"/>
      <c r="AH43" s="37"/>
      <c r="AI43" s="37"/>
      <c r="AJ43" s="37"/>
      <c r="AK43" s="37"/>
      <c r="AL43" s="37"/>
      <c r="AN43" s="37">
        <v>20</v>
      </c>
      <c r="AO43" s="37">
        <v>25</v>
      </c>
      <c r="AP43" s="37">
        <v>40</v>
      </c>
      <c r="AQ43" s="37">
        <v>50</v>
      </c>
      <c r="AR43" s="37">
        <v>70</v>
      </c>
      <c r="AS43" s="37">
        <v>100</v>
      </c>
      <c r="AT43" s="117"/>
      <c r="AU43" s="36"/>
      <c r="AV43" s="37">
        <v>100</v>
      </c>
      <c r="AW43" s="37">
        <v>100</v>
      </c>
      <c r="AX43" s="37">
        <v>100</v>
      </c>
      <c r="AY43" s="37">
        <v>200</v>
      </c>
      <c r="AZ43" s="37">
        <v>400</v>
      </c>
      <c r="BA43" s="37"/>
      <c r="BB43" s="117"/>
      <c r="BD43" s="37"/>
      <c r="BE43" s="37"/>
      <c r="BF43" s="37"/>
      <c r="BG43" s="37"/>
      <c r="BH43" s="37"/>
      <c r="BI43" s="37"/>
      <c r="BJ43" s="37"/>
      <c r="BL43" s="37"/>
      <c r="BM43" s="37"/>
      <c r="BN43" s="37"/>
      <c r="BO43" s="37"/>
      <c r="BP43" s="37"/>
      <c r="BQ43" s="37"/>
      <c r="BR43" s="37"/>
      <c r="BT43" s="37"/>
      <c r="BU43" s="37"/>
      <c r="BV43" s="37"/>
      <c r="BW43" s="37"/>
      <c r="BX43" s="37"/>
      <c r="BY43" s="37"/>
      <c r="BZ43" s="37"/>
      <c r="CB43" s="207">
        <v>1</v>
      </c>
      <c r="CC43" s="207">
        <v>1.5</v>
      </c>
      <c r="CD43" s="207">
        <v>3</v>
      </c>
      <c r="CE43" s="207">
        <v>6</v>
      </c>
      <c r="CF43" s="207">
        <v>10</v>
      </c>
      <c r="CG43" s="207">
        <v>40</v>
      </c>
      <c r="CH43" s="117"/>
      <c r="CI43" s="206"/>
      <c r="CJ43" s="268">
        <v>10</v>
      </c>
      <c r="CK43" s="268">
        <v>10</v>
      </c>
      <c r="CL43" s="268">
        <v>24</v>
      </c>
      <c r="CM43" s="268">
        <v>36</v>
      </c>
      <c r="CN43" s="268">
        <v>60</v>
      </c>
      <c r="CO43" s="268">
        <v>70</v>
      </c>
      <c r="CP43" s="117"/>
      <c r="CQ43" s="267"/>
      <c r="CR43" s="312">
        <v>40</v>
      </c>
      <c r="CS43" s="312">
        <v>41.17647058823529</v>
      </c>
      <c r="CT43" s="312">
        <v>41.17647058823529</v>
      </c>
      <c r="CU43" s="312">
        <v>44.705882352941167</v>
      </c>
      <c r="CV43" s="312">
        <v>57.647058823529399</v>
      </c>
      <c r="CW43" s="312">
        <v>82.352941176470566</v>
      </c>
      <c r="CX43" s="117"/>
      <c r="CY43" s="267"/>
      <c r="CZ43" s="37">
        <v>55</v>
      </c>
      <c r="DA43" s="37">
        <v>55</v>
      </c>
      <c r="DB43" s="37">
        <v>55</v>
      </c>
      <c r="DC43" s="37">
        <v>105</v>
      </c>
      <c r="DD43" s="37">
        <v>155</v>
      </c>
      <c r="DE43" s="37">
        <v>208</v>
      </c>
      <c r="DF43" s="117"/>
      <c r="DG43" s="36"/>
      <c r="DH43" s="37"/>
      <c r="DI43" s="37"/>
      <c r="DJ43" s="37"/>
      <c r="DK43" s="37"/>
      <c r="DL43" s="37"/>
      <c r="DM43" s="37"/>
      <c r="DN43" s="37"/>
      <c r="DP43" s="592">
        <v>30</v>
      </c>
      <c r="DQ43" s="592">
        <v>55</v>
      </c>
      <c r="DR43" s="592">
        <v>75</v>
      </c>
      <c r="DS43" s="592">
        <v>95</v>
      </c>
      <c r="DT43" s="592">
        <v>115</v>
      </c>
      <c r="DU43" s="592">
        <v>125</v>
      </c>
      <c r="DV43" s="55"/>
      <c r="DX43" s="37">
        <v>60</v>
      </c>
      <c r="DY43" s="37">
        <v>80</v>
      </c>
      <c r="DZ43" s="37">
        <v>88</v>
      </c>
      <c r="EA43" s="37">
        <v>115</v>
      </c>
      <c r="EB43" s="37">
        <v>160</v>
      </c>
      <c r="EC43" s="37">
        <v>500</v>
      </c>
      <c r="ED43" s="117"/>
      <c r="EE43" s="36"/>
      <c r="EF43" s="37"/>
      <c r="EG43" s="37"/>
      <c r="EH43" s="37"/>
      <c r="EI43" s="37"/>
      <c r="EJ43" s="37"/>
      <c r="EK43" s="37"/>
      <c r="EL43" s="37"/>
      <c r="EN43" s="37"/>
      <c r="EO43" s="37"/>
      <c r="EP43" s="37"/>
      <c r="EQ43" s="37"/>
      <c r="ER43" s="37"/>
      <c r="ES43" s="37"/>
      <c r="ET43" s="37"/>
      <c r="EV43" s="479">
        <v>8</v>
      </c>
      <c r="EW43" s="479">
        <v>15</v>
      </c>
      <c r="EX43" s="479">
        <v>18</v>
      </c>
      <c r="EY43" s="479">
        <v>20</v>
      </c>
      <c r="EZ43" s="479">
        <v>40</v>
      </c>
      <c r="FA43" s="479">
        <v>70</v>
      </c>
      <c r="FB43" s="37"/>
      <c r="FD43" s="37">
        <v>100</v>
      </c>
      <c r="FE43" s="37">
        <v>160</v>
      </c>
      <c r="FF43" s="37">
        <v>180</v>
      </c>
      <c r="FG43" s="37">
        <v>100</v>
      </c>
      <c r="FH43" s="37"/>
      <c r="FI43" s="37"/>
      <c r="FJ43" s="117"/>
      <c r="FK43" s="36"/>
      <c r="FL43" s="37"/>
      <c r="FM43" s="37"/>
      <c r="FN43" s="37"/>
      <c r="FO43" s="37"/>
      <c r="FP43" s="37"/>
      <c r="FQ43" s="37"/>
      <c r="FR43" s="37"/>
      <c r="FT43" s="37"/>
      <c r="FU43" s="37"/>
      <c r="FV43" s="37"/>
      <c r="FW43" s="37"/>
      <c r="FX43" s="37"/>
      <c r="FY43" s="37"/>
      <c r="FZ43" s="37"/>
      <c r="GB43" s="37">
        <v>405</v>
      </c>
      <c r="GC43" s="37">
        <v>405</v>
      </c>
      <c r="GD43" s="37">
        <v>410</v>
      </c>
      <c r="GE43" s="37">
        <v>415</v>
      </c>
      <c r="GF43" s="37">
        <v>430</v>
      </c>
      <c r="GG43" s="37">
        <v>460</v>
      </c>
      <c r="GH43" s="37"/>
      <c r="GJ43" s="37"/>
      <c r="GK43" s="37"/>
      <c r="GL43" s="37"/>
      <c r="GM43" s="37"/>
      <c r="GN43" s="37"/>
      <c r="GO43" s="37"/>
      <c r="GP43" s="37"/>
    </row>
    <row r="44" spans="1:198" x14ac:dyDescent="0.3">
      <c r="AT44" s="55"/>
      <c r="ED44" s="117"/>
    </row>
    <row r="45" spans="1:198" x14ac:dyDescent="0.3">
      <c r="ED45" s="117"/>
    </row>
    <row r="46" spans="1:198" ht="17.399999999999999" x14ac:dyDescent="0.35">
      <c r="A46" s="41" t="s">
        <v>45</v>
      </c>
      <c r="B46" s="41"/>
      <c r="C46" s="41"/>
      <c r="D46" s="41"/>
      <c r="E46" s="41"/>
      <c r="F46" s="41"/>
      <c r="G46" s="41"/>
      <c r="H46" s="41"/>
      <c r="I46" s="41"/>
      <c r="J46" s="41"/>
      <c r="K46" s="41"/>
      <c r="L46" s="41"/>
      <c r="M46" s="41"/>
      <c r="N46" s="41"/>
      <c r="O46" s="41"/>
      <c r="P46" s="41"/>
      <c r="Q46" s="41"/>
    </row>
    <row r="47" spans="1:198" ht="9" customHeight="1" thickBot="1" x14ac:dyDescent="0.4">
      <c r="P47" s="41"/>
      <c r="Q47" s="41"/>
    </row>
    <row r="48" spans="1:198" s="61" customFormat="1" ht="18.75" customHeight="1" thickBot="1" x14ac:dyDescent="0.4">
      <c r="A48" s="72" t="s">
        <v>44</v>
      </c>
      <c r="B48" s="62"/>
      <c r="C48" s="62"/>
      <c r="D48" s="62"/>
      <c r="E48" s="62"/>
      <c r="F48" s="62"/>
      <c r="G48" s="62"/>
      <c r="H48" s="62"/>
      <c r="I48" s="62"/>
      <c r="J48" s="62"/>
      <c r="K48" s="62"/>
      <c r="L48" s="606">
        <f>MEDIAN(Q48:GK48)</f>
        <v>185000</v>
      </c>
      <c r="M48" s="607"/>
      <c r="N48" s="97"/>
      <c r="O48" s="62"/>
      <c r="Q48" s="604">
        <v>400000</v>
      </c>
      <c r="R48" s="605"/>
      <c r="X48" s="604">
        <v>185000</v>
      </c>
      <c r="Y48" s="605"/>
      <c r="AF48" s="604"/>
      <c r="AG48" s="605"/>
      <c r="AN48" s="604"/>
      <c r="AO48" s="605"/>
      <c r="AV48" s="604">
        <v>200000</v>
      </c>
      <c r="AW48" s="605"/>
      <c r="BD48" s="604"/>
      <c r="BE48" s="605"/>
      <c r="BL48" s="604"/>
      <c r="BM48" s="605"/>
      <c r="BT48" s="604"/>
      <c r="BU48" s="605"/>
      <c r="CB48" s="604">
        <v>80000</v>
      </c>
      <c r="CC48" s="605"/>
      <c r="CJ48" s="604">
        <v>40000</v>
      </c>
      <c r="CK48" s="605"/>
      <c r="CR48" s="604">
        <v>75000</v>
      </c>
      <c r="CS48" s="605"/>
      <c r="CZ48" s="604">
        <v>200000</v>
      </c>
      <c r="DA48" s="605"/>
      <c r="DH48" s="604"/>
      <c r="DI48" s="605"/>
      <c r="DP48" s="679">
        <v>500000</v>
      </c>
      <c r="DQ48" s="680"/>
      <c r="DX48" s="604">
        <v>200000</v>
      </c>
      <c r="DY48" s="605"/>
      <c r="EF48" s="604"/>
      <c r="EG48" s="605"/>
      <c r="EN48" s="604">
        <v>250000</v>
      </c>
      <c r="EO48" s="605"/>
      <c r="EV48" s="692">
        <v>30000</v>
      </c>
      <c r="EW48" s="693"/>
      <c r="FD48" s="604">
        <f>25000*4</f>
        <v>100000</v>
      </c>
      <c r="FE48" s="605"/>
      <c r="FL48" s="604"/>
      <c r="FM48" s="605"/>
      <c r="FT48" s="604"/>
      <c r="FU48" s="605"/>
      <c r="GB48" s="604">
        <v>80000</v>
      </c>
      <c r="GC48" s="605"/>
      <c r="GJ48" s="604"/>
      <c r="GK48" s="605"/>
    </row>
    <row r="49" spans="1:193" s="62" customFormat="1" ht="9" customHeight="1" thickBot="1" x14ac:dyDescent="0.4">
      <c r="L49" s="61"/>
      <c r="P49" s="61"/>
      <c r="Q49" s="41"/>
      <c r="R49" s="36"/>
      <c r="X49" s="61"/>
      <c r="AF49" s="61"/>
      <c r="AN49" s="61"/>
      <c r="AV49" s="61"/>
      <c r="BD49" s="61"/>
      <c r="BL49" s="61"/>
      <c r="BT49" s="61"/>
      <c r="CB49" s="61"/>
      <c r="CJ49" s="61"/>
      <c r="CR49" s="61"/>
      <c r="CS49" s="213"/>
      <c r="CZ49" s="61"/>
      <c r="DH49" s="61"/>
      <c r="DP49" s="369"/>
      <c r="DQ49" s="370"/>
      <c r="DX49" s="61"/>
      <c r="EF49" s="61"/>
      <c r="EN49" s="61"/>
      <c r="EV49" s="76"/>
      <c r="EW49" s="75"/>
      <c r="FD49" s="61"/>
      <c r="FL49" s="61"/>
      <c r="FT49" s="61"/>
      <c r="GB49" s="61"/>
      <c r="GC49" s="213"/>
      <c r="GJ49" s="61"/>
    </row>
    <row r="50" spans="1:193" s="62" customFormat="1" ht="18.75" customHeight="1" thickBot="1" x14ac:dyDescent="0.4">
      <c r="A50" s="72" t="s">
        <v>43</v>
      </c>
      <c r="G50" s="73"/>
      <c r="L50" s="606">
        <f>MEDIAN(Q50:GK50)</f>
        <v>40000</v>
      </c>
      <c r="M50" s="607"/>
      <c r="N50" s="97"/>
      <c r="O50" s="73"/>
      <c r="P50" s="61"/>
      <c r="Q50" s="604">
        <v>40000</v>
      </c>
      <c r="R50" s="605"/>
      <c r="X50" s="604">
        <v>37000</v>
      </c>
      <c r="Y50" s="605"/>
      <c r="AF50" s="604"/>
      <c r="AG50" s="605"/>
      <c r="AN50" s="604"/>
      <c r="AO50" s="605"/>
      <c r="AV50" s="604">
        <v>60000</v>
      </c>
      <c r="AW50" s="605"/>
      <c r="BD50" s="604"/>
      <c r="BE50" s="605"/>
      <c r="BL50" s="604"/>
      <c r="BM50" s="605"/>
      <c r="BT50" s="604"/>
      <c r="BU50" s="605"/>
      <c r="CB50" s="604">
        <v>40000</v>
      </c>
      <c r="CC50" s="605"/>
      <c r="CJ50" s="604">
        <v>40000</v>
      </c>
      <c r="CK50" s="605"/>
      <c r="CR50" s="604">
        <v>300</v>
      </c>
      <c r="CS50" s="605"/>
      <c r="CZ50" s="604">
        <v>300000</v>
      </c>
      <c r="DA50" s="605"/>
      <c r="DH50" s="604"/>
      <c r="DI50" s="605"/>
      <c r="DP50" s="679">
        <v>50000</v>
      </c>
      <c r="DQ50" s="680"/>
      <c r="DX50" s="604">
        <v>200000</v>
      </c>
      <c r="DY50" s="605"/>
      <c r="EF50" s="604"/>
      <c r="EG50" s="605"/>
      <c r="EN50" s="604">
        <v>60000</v>
      </c>
      <c r="EO50" s="605"/>
      <c r="EV50" s="692">
        <v>15000</v>
      </c>
      <c r="EW50" s="693"/>
      <c r="FD50" s="604">
        <f>20000*4</f>
        <v>80000</v>
      </c>
      <c r="FE50" s="605"/>
      <c r="FL50" s="604"/>
      <c r="FM50" s="605"/>
      <c r="FT50" s="604"/>
      <c r="FU50" s="605"/>
      <c r="GB50" s="604">
        <v>20000</v>
      </c>
      <c r="GC50" s="605"/>
      <c r="GJ50" s="604"/>
      <c r="GK50" s="605"/>
    </row>
    <row r="51" spans="1:193" s="62" customFormat="1" ht="9" customHeight="1" thickBot="1" x14ac:dyDescent="0.35">
      <c r="Q51" s="36"/>
      <c r="R51" s="36"/>
      <c r="CR51" s="213"/>
      <c r="CS51" s="213"/>
      <c r="DP51" s="370"/>
      <c r="DQ51" s="370"/>
      <c r="EV51" s="75"/>
      <c r="EW51" s="75"/>
      <c r="GB51" s="213"/>
      <c r="GC51" s="213"/>
    </row>
    <row r="52" spans="1:193" s="62" customFormat="1" ht="18" thickBot="1" x14ac:dyDescent="0.4">
      <c r="A52" s="72" t="s">
        <v>59</v>
      </c>
      <c r="G52" s="73"/>
      <c r="L52" s="606">
        <f>MEDIAN(Q52:GK52)</f>
        <v>200000</v>
      </c>
      <c r="M52" s="607"/>
      <c r="N52" s="97"/>
      <c r="O52" s="73"/>
      <c r="P52" s="61"/>
      <c r="Q52" s="604">
        <v>200000</v>
      </c>
      <c r="R52" s="605"/>
      <c r="X52" s="604">
        <v>185000</v>
      </c>
      <c r="Y52" s="605"/>
      <c r="AF52" s="604"/>
      <c r="AG52" s="605"/>
      <c r="AN52" s="604"/>
      <c r="AO52" s="605"/>
      <c r="AV52" s="604">
        <v>160000</v>
      </c>
      <c r="AW52" s="605"/>
      <c r="BD52" s="604"/>
      <c r="BE52" s="605"/>
      <c r="BL52" s="604"/>
      <c r="BM52" s="605"/>
      <c r="BT52" s="604"/>
      <c r="BU52" s="605"/>
      <c r="CB52" s="604">
        <v>150000</v>
      </c>
      <c r="CC52" s="605"/>
      <c r="CJ52" s="604">
        <v>300000</v>
      </c>
      <c r="CK52" s="605"/>
      <c r="CR52" s="604">
        <v>15000</v>
      </c>
      <c r="CS52" s="605"/>
      <c r="CZ52" s="604">
        <v>400000</v>
      </c>
      <c r="DA52" s="605"/>
      <c r="DH52" s="604"/>
      <c r="DI52" s="605"/>
      <c r="DP52" s="679">
        <v>500000</v>
      </c>
      <c r="DQ52" s="680"/>
      <c r="DX52" s="604">
        <v>400000</v>
      </c>
      <c r="DY52" s="605"/>
      <c r="EF52" s="604"/>
      <c r="EG52" s="605"/>
      <c r="EN52" s="604">
        <v>275000</v>
      </c>
      <c r="EO52" s="605"/>
      <c r="EV52" s="692">
        <v>50000</v>
      </c>
      <c r="EW52" s="693"/>
      <c r="FD52" s="604">
        <f>50000*4</f>
        <v>200000</v>
      </c>
      <c r="FE52" s="605"/>
      <c r="FL52" s="604"/>
      <c r="FM52" s="605"/>
      <c r="FT52" s="604"/>
      <c r="FU52" s="605"/>
      <c r="GB52" s="604">
        <v>400000</v>
      </c>
      <c r="GC52" s="605"/>
      <c r="GJ52" s="604"/>
      <c r="GK52" s="605"/>
    </row>
    <row r="53" spans="1:193" s="62" customFormat="1" ht="15" thickBot="1" x14ac:dyDescent="0.35"/>
    <row r="54" spans="1:193" ht="18" thickBot="1" x14ac:dyDescent="0.4">
      <c r="K54" s="41" t="s">
        <v>102</v>
      </c>
      <c r="L54" s="606">
        <f>SUM(Q52:GK52)</f>
        <v>3235000</v>
      </c>
      <c r="M54" s="607"/>
    </row>
  </sheetData>
  <mergeCells count="177">
    <mergeCell ref="CJ19:CP19"/>
    <mergeCell ref="CJ28:CP28"/>
    <mergeCell ref="CJ8:CP8"/>
    <mergeCell ref="CJ37:CO37"/>
    <mergeCell ref="X8:AD8"/>
    <mergeCell ref="CB19:CH19"/>
    <mergeCell ref="CB28:CH28"/>
    <mergeCell ref="CB8:CH8"/>
    <mergeCell ref="CB37:CG37"/>
    <mergeCell ref="AF8:AK8"/>
    <mergeCell ref="AF19:AK19"/>
    <mergeCell ref="AF28:AK28"/>
    <mergeCell ref="AF37:AK37"/>
    <mergeCell ref="AN37:AS37"/>
    <mergeCell ref="X37:AC37"/>
    <mergeCell ref="AN8:AT8"/>
    <mergeCell ref="AN19:AT19"/>
    <mergeCell ref="AN28:AT28"/>
    <mergeCell ref="X19:AD19"/>
    <mergeCell ref="X28:AD28"/>
    <mergeCell ref="Q52:R52"/>
    <mergeCell ref="A10:A17"/>
    <mergeCell ref="A39:A43"/>
    <mergeCell ref="Q48:R48"/>
    <mergeCell ref="Q50:R50"/>
    <mergeCell ref="A30:A33"/>
    <mergeCell ref="A37:E37"/>
    <mergeCell ref="A21:A26"/>
    <mergeCell ref="A8:E8"/>
    <mergeCell ref="A19:E19"/>
    <mergeCell ref="A28:E28"/>
    <mergeCell ref="L48:M48"/>
    <mergeCell ref="L50:M50"/>
    <mergeCell ref="L52:M52"/>
    <mergeCell ref="H8:N8"/>
    <mergeCell ref="H37:N37"/>
    <mergeCell ref="H28:N28"/>
    <mergeCell ref="H19:N19"/>
    <mergeCell ref="P8:V8"/>
    <mergeCell ref="P19:V19"/>
    <mergeCell ref="P37:U37"/>
    <mergeCell ref="P28:V28"/>
    <mergeCell ref="BT37:BY37"/>
    <mergeCell ref="AV37:BA37"/>
    <mergeCell ref="BD8:BI8"/>
    <mergeCell ref="BD19:BI19"/>
    <mergeCell ref="BD28:BI28"/>
    <mergeCell ref="BD37:BI37"/>
    <mergeCell ref="AV8:BB8"/>
    <mergeCell ref="AV19:BB19"/>
    <mergeCell ref="AV28:BB28"/>
    <mergeCell ref="BT8:BZ8"/>
    <mergeCell ref="BT19:BZ19"/>
    <mergeCell ref="BT28:BZ28"/>
    <mergeCell ref="BL8:BQ8"/>
    <mergeCell ref="BL19:BQ19"/>
    <mergeCell ref="BL28:BQ28"/>
    <mergeCell ref="BL37:BQ37"/>
    <mergeCell ref="CR37:CW37"/>
    <mergeCell ref="CZ37:DE37"/>
    <mergeCell ref="CR8:CX8"/>
    <mergeCell ref="CR19:CX19"/>
    <mergeCell ref="CR28:CX28"/>
    <mergeCell ref="CZ8:DF8"/>
    <mergeCell ref="CZ19:DF19"/>
    <mergeCell ref="CZ28:DF28"/>
    <mergeCell ref="DX37:EC37"/>
    <mergeCell ref="DP28:DV28"/>
    <mergeCell ref="DP8:DV8"/>
    <mergeCell ref="DP37:DU37"/>
    <mergeCell ref="EF8:EK8"/>
    <mergeCell ref="EF19:EK19"/>
    <mergeCell ref="EF28:EK28"/>
    <mergeCell ref="EF37:EK37"/>
    <mergeCell ref="DH8:DM8"/>
    <mergeCell ref="DH19:DM19"/>
    <mergeCell ref="DH28:DM28"/>
    <mergeCell ref="DH37:DM37"/>
    <mergeCell ref="DX8:ED8"/>
    <mergeCell ref="DX19:ED19"/>
    <mergeCell ref="DX28:ED28"/>
    <mergeCell ref="DP19:DV19"/>
    <mergeCell ref="FD37:FI37"/>
    <mergeCell ref="FL8:FQ8"/>
    <mergeCell ref="FL19:FQ19"/>
    <mergeCell ref="FL28:FQ28"/>
    <mergeCell ref="FL37:FQ37"/>
    <mergeCell ref="EN37:ES37"/>
    <mergeCell ref="FD8:FJ8"/>
    <mergeCell ref="FD19:FJ19"/>
    <mergeCell ref="FD28:FJ28"/>
    <mergeCell ref="EV19:FB19"/>
    <mergeCell ref="EV28:FB28"/>
    <mergeCell ref="EV8:FB8"/>
    <mergeCell ref="EN8:ET8"/>
    <mergeCell ref="EV37:FA37"/>
    <mergeCell ref="GJ8:GO8"/>
    <mergeCell ref="GJ19:GO19"/>
    <mergeCell ref="GJ28:GO28"/>
    <mergeCell ref="GJ37:GO37"/>
    <mergeCell ref="FT8:FY8"/>
    <mergeCell ref="FT19:FY19"/>
    <mergeCell ref="FT28:FY28"/>
    <mergeCell ref="FT37:FY37"/>
    <mergeCell ref="GB37:GG37"/>
    <mergeCell ref="GB19:GH19"/>
    <mergeCell ref="GB28:GH28"/>
    <mergeCell ref="GB8:GH8"/>
    <mergeCell ref="X48:Y48"/>
    <mergeCell ref="X50:Y50"/>
    <mergeCell ref="X52:Y52"/>
    <mergeCell ref="AF48:AG48"/>
    <mergeCell ref="AF50:AG50"/>
    <mergeCell ref="AF52:AG52"/>
    <mergeCell ref="AN48:AO48"/>
    <mergeCell ref="AN50:AO50"/>
    <mergeCell ref="AN52:AO52"/>
    <mergeCell ref="AV48:AW48"/>
    <mergeCell ref="AV50:AW50"/>
    <mergeCell ref="AV52:AW52"/>
    <mergeCell ref="BD48:BE48"/>
    <mergeCell ref="BD50:BE50"/>
    <mergeCell ref="BD52:BE52"/>
    <mergeCell ref="BL48:BM48"/>
    <mergeCell ref="BL50:BM50"/>
    <mergeCell ref="BL52:BM52"/>
    <mergeCell ref="BT48:BU48"/>
    <mergeCell ref="BT50:BU50"/>
    <mergeCell ref="BT52:BU52"/>
    <mergeCell ref="CB48:CC48"/>
    <mergeCell ref="CB50:CC50"/>
    <mergeCell ref="CB52:CC52"/>
    <mergeCell ref="CJ48:CK48"/>
    <mergeCell ref="CJ50:CK50"/>
    <mergeCell ref="CJ52:CK52"/>
    <mergeCell ref="CR48:CS48"/>
    <mergeCell ref="CR50:CS50"/>
    <mergeCell ref="CR52:CS52"/>
    <mergeCell ref="CZ48:DA48"/>
    <mergeCell ref="CZ50:DA50"/>
    <mergeCell ref="CZ52:DA52"/>
    <mergeCell ref="DH48:DI48"/>
    <mergeCell ref="DH50:DI50"/>
    <mergeCell ref="DH52:DI52"/>
    <mergeCell ref="FD48:FE48"/>
    <mergeCell ref="FD50:FE50"/>
    <mergeCell ref="FD52:FE52"/>
    <mergeCell ref="DX48:DY48"/>
    <mergeCell ref="DX50:DY50"/>
    <mergeCell ref="DX52:DY52"/>
    <mergeCell ref="EF48:EG48"/>
    <mergeCell ref="EF50:EG50"/>
    <mergeCell ref="EF52:EG52"/>
    <mergeCell ref="DP52:DQ52"/>
    <mergeCell ref="DP48:DQ48"/>
    <mergeCell ref="DP50:DQ50"/>
    <mergeCell ref="EN19:ET19"/>
    <mergeCell ref="EN28:ET28"/>
    <mergeCell ref="L54:M54"/>
    <mergeCell ref="GJ48:GK48"/>
    <mergeCell ref="GJ50:GK50"/>
    <mergeCell ref="GJ52:GK52"/>
    <mergeCell ref="FL48:FM48"/>
    <mergeCell ref="FL50:FM50"/>
    <mergeCell ref="FL52:FM52"/>
    <mergeCell ref="FT48:FU48"/>
    <mergeCell ref="FT50:FU50"/>
    <mergeCell ref="FT52:FU52"/>
    <mergeCell ref="GB48:GC48"/>
    <mergeCell ref="GB50:GC50"/>
    <mergeCell ref="GB52:GC52"/>
    <mergeCell ref="EN48:EO48"/>
    <mergeCell ref="EN50:EO50"/>
    <mergeCell ref="EN52:EO52"/>
    <mergeCell ref="EV48:EW48"/>
    <mergeCell ref="EV50:EW50"/>
    <mergeCell ref="EV52:EW5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00817-9365-4150-8285-DAF9ACC85090}">
  <dimension ref="A1:GS60"/>
  <sheetViews>
    <sheetView zoomScale="90" zoomScaleNormal="90" workbookViewId="0"/>
  </sheetViews>
  <sheetFormatPr defaultColWidth="9.109375" defaultRowHeight="14.4" x14ac:dyDescent="0.3"/>
  <cols>
    <col min="1" max="23" width="9.109375" style="36"/>
    <col min="24" max="25" width="9.6640625" style="36" bestFit="1" customWidth="1"/>
    <col min="26" max="26" width="9.109375" style="46"/>
    <col min="27" max="33" width="9.109375" style="36"/>
    <col min="34" max="34" width="9.109375" style="46"/>
    <col min="35" max="41" width="9.109375" style="36"/>
    <col min="42" max="42" width="9.109375" style="46"/>
    <col min="43" max="49" width="9.109375" style="36"/>
    <col min="50" max="50" width="9.109375" style="46"/>
    <col min="51" max="57" width="9.109375" style="36"/>
    <col min="58" max="58" width="9.109375" style="46"/>
    <col min="59" max="65" width="9.109375" style="36"/>
    <col min="66" max="66" width="9.109375" style="46"/>
    <col min="67" max="73" width="9.109375" style="36"/>
    <col min="74" max="74" width="9.109375" style="46"/>
    <col min="75" max="81" width="9.109375" style="36"/>
    <col min="82" max="82" width="9.109375" style="46"/>
    <col min="83" max="89" width="9.109375" style="36"/>
    <col min="90" max="90" width="9.109375" style="46"/>
    <col min="91" max="97" width="9.109375" style="36"/>
    <col min="98" max="98" width="9.109375" style="46"/>
    <col min="99" max="105" width="9.109375" style="36"/>
    <col min="106" max="106" width="9.109375" style="46"/>
    <col min="107" max="113" width="9.109375" style="36"/>
    <col min="114" max="114" width="9.109375" style="46"/>
    <col min="115" max="121" width="9.109375" style="36"/>
    <col min="122" max="122" width="9.109375" style="46"/>
    <col min="123" max="129" width="9.109375" style="36"/>
    <col min="130" max="130" width="9.109375" style="46"/>
    <col min="131" max="131" width="10.33203125" style="36" customWidth="1"/>
    <col min="132" max="137" width="9.109375" style="36"/>
    <col min="138" max="138" width="9.109375" style="46"/>
    <col min="139" max="145" width="9.109375" style="36"/>
    <col min="146" max="146" width="9.109375" style="46"/>
    <col min="147" max="148" width="9.109375" style="36"/>
    <col min="149" max="149" width="11.109375" style="36" bestFit="1" customWidth="1"/>
    <col min="150" max="153" width="9.109375" style="36"/>
    <col min="154" max="154" width="9.109375" style="46"/>
    <col min="155" max="161" width="9.109375" style="36"/>
    <col min="162" max="162" width="9.109375" style="46"/>
    <col min="163" max="167" width="9.109375" style="36"/>
    <col min="168" max="169" width="10.33203125" style="36" customWidth="1"/>
    <col min="170" max="170" width="9.109375" style="46"/>
    <col min="171" max="177" width="9.109375" style="36"/>
    <col min="178" max="178" width="9.109375" style="46"/>
    <col min="179" max="185" width="9.109375" style="36"/>
    <col min="186" max="186" width="9.109375" style="46"/>
    <col min="187" max="193" width="9.109375" style="36"/>
    <col min="194" max="194" width="9.109375" style="46"/>
    <col min="195" max="16384" width="9.109375" style="36"/>
  </cols>
  <sheetData>
    <row r="1" spans="1:201" x14ac:dyDescent="0.3">
      <c r="A1" s="50"/>
    </row>
    <row r="3" spans="1:201" x14ac:dyDescent="0.3">
      <c r="A3" s="14" t="s">
        <v>46</v>
      </c>
    </row>
    <row r="5" spans="1:201" x14ac:dyDescent="0.3">
      <c r="A5" s="13" t="s">
        <v>82</v>
      </c>
      <c r="M5" s="13"/>
    </row>
    <row r="6" spans="1:201" x14ac:dyDescent="0.3">
      <c r="K6" s="19" t="s">
        <v>60</v>
      </c>
      <c r="S6" s="52" t="s">
        <v>61</v>
      </c>
      <c r="T6" s="49"/>
      <c r="U6" s="49"/>
      <c r="V6" s="49"/>
      <c r="W6" s="49"/>
      <c r="X6" s="49"/>
      <c r="Z6" s="128"/>
      <c r="AA6" s="52" t="s">
        <v>62</v>
      </c>
      <c r="AB6" s="49"/>
      <c r="AC6" s="49"/>
      <c r="AD6" s="49"/>
      <c r="AE6" s="49"/>
      <c r="AF6" s="49"/>
      <c r="AH6" s="128"/>
      <c r="AI6" s="52" t="s">
        <v>63</v>
      </c>
      <c r="AJ6" s="49"/>
      <c r="AK6" s="49"/>
      <c r="AL6" s="49"/>
      <c r="AM6" s="49"/>
      <c r="AN6" s="49"/>
      <c r="AP6" s="128"/>
      <c r="AQ6" s="52" t="s">
        <v>64</v>
      </c>
      <c r="AR6" s="49"/>
      <c r="AS6" s="49"/>
      <c r="AT6" s="49"/>
      <c r="AU6" s="49"/>
      <c r="AV6" s="49"/>
      <c r="AX6" s="128"/>
      <c r="AY6" s="52" t="s">
        <v>65</v>
      </c>
      <c r="AZ6" s="49"/>
      <c r="BA6" s="49"/>
      <c r="BB6" s="49"/>
      <c r="BC6" s="49"/>
      <c r="BD6" s="49"/>
      <c r="BF6" s="128"/>
      <c r="BG6" s="52" t="s">
        <v>66</v>
      </c>
      <c r="BH6" s="49"/>
      <c r="BI6" s="49"/>
      <c r="BJ6" s="49"/>
      <c r="BK6" s="49"/>
      <c r="BL6" s="49"/>
      <c r="BN6" s="128"/>
      <c r="BO6" s="52" t="s">
        <v>67</v>
      </c>
      <c r="BP6" s="49"/>
      <c r="BQ6" s="49"/>
      <c r="BR6" s="49"/>
      <c r="BS6" s="49"/>
      <c r="BT6" s="49"/>
      <c r="BV6" s="128"/>
      <c r="BW6" s="52" t="s">
        <v>68</v>
      </c>
      <c r="BX6" s="49"/>
      <c r="BY6" s="49"/>
      <c r="BZ6" s="49"/>
      <c r="CA6" s="49"/>
      <c r="CB6" s="49"/>
      <c r="CD6" s="128"/>
      <c r="CE6" s="52" t="s">
        <v>69</v>
      </c>
      <c r="CF6" s="49"/>
      <c r="CG6" s="49"/>
      <c r="CH6" s="49"/>
      <c r="CI6" s="49"/>
      <c r="CJ6" s="49"/>
      <c r="CL6" s="128"/>
      <c r="CM6" s="52" t="s">
        <v>70</v>
      </c>
      <c r="CN6" s="49"/>
      <c r="CO6" s="49"/>
      <c r="CP6" s="49"/>
      <c r="CQ6" s="49"/>
      <c r="CR6" s="49"/>
      <c r="CT6" s="128"/>
      <c r="CU6" s="52" t="s">
        <v>71</v>
      </c>
      <c r="CV6" s="49"/>
      <c r="CW6" s="49"/>
      <c r="CX6" s="49"/>
      <c r="CY6" s="49"/>
      <c r="CZ6" s="49"/>
      <c r="DB6" s="128"/>
      <c r="DC6" s="52" t="s">
        <v>72</v>
      </c>
      <c r="DD6" s="49"/>
      <c r="DE6" s="49"/>
      <c r="DF6" s="49"/>
      <c r="DG6" s="49"/>
      <c r="DH6" s="49"/>
      <c r="DJ6" s="128"/>
      <c r="DK6" s="52" t="s">
        <v>73</v>
      </c>
      <c r="DL6" s="49"/>
      <c r="DM6" s="49"/>
      <c r="DN6" s="49"/>
      <c r="DO6" s="49"/>
      <c r="DP6" s="49"/>
      <c r="DR6" s="128"/>
      <c r="DS6" s="52" t="s">
        <v>74</v>
      </c>
      <c r="DT6" s="49"/>
      <c r="DU6" s="49"/>
      <c r="DV6" s="49"/>
      <c r="DW6" s="49"/>
      <c r="DX6" s="49"/>
      <c r="DZ6" s="128"/>
      <c r="EA6" s="52" t="s">
        <v>75</v>
      </c>
      <c r="EB6" s="49"/>
      <c r="EC6" s="49"/>
      <c r="ED6" s="49"/>
      <c r="EE6" s="49"/>
      <c r="EF6" s="49"/>
      <c r="EH6" s="128"/>
      <c r="EI6" s="52" t="s">
        <v>76</v>
      </c>
      <c r="EJ6" s="49"/>
      <c r="EK6" s="49"/>
      <c r="EL6" s="49"/>
      <c r="EM6" s="49"/>
      <c r="EN6" s="49"/>
      <c r="EP6" s="128"/>
      <c r="EQ6" s="52" t="s">
        <v>77</v>
      </c>
      <c r="ER6" s="49"/>
      <c r="ES6" s="49"/>
      <c r="ET6" s="49"/>
      <c r="EU6" s="49"/>
      <c r="EV6" s="49"/>
      <c r="EX6" s="128"/>
      <c r="EY6" s="52" t="s">
        <v>78</v>
      </c>
      <c r="EZ6" s="49"/>
      <c r="FA6" s="49"/>
      <c r="FB6" s="49"/>
      <c r="FC6" s="49"/>
      <c r="FD6" s="49"/>
      <c r="FF6" s="128"/>
      <c r="FG6" s="52" t="s">
        <v>79</v>
      </c>
      <c r="FH6" s="49"/>
      <c r="FI6" s="49"/>
      <c r="FJ6" s="49"/>
      <c r="FK6" s="49"/>
      <c r="FL6" s="49"/>
      <c r="FN6" s="128"/>
      <c r="FO6" s="52" t="s">
        <v>80</v>
      </c>
      <c r="FP6" s="49"/>
      <c r="FQ6" s="49"/>
      <c r="FR6" s="49"/>
      <c r="FS6" s="49"/>
      <c r="FT6" s="49"/>
      <c r="FV6" s="128"/>
      <c r="FW6" s="52" t="s">
        <v>81</v>
      </c>
      <c r="FX6" s="49"/>
      <c r="FY6" s="49"/>
      <c r="FZ6" s="49"/>
      <c r="GA6" s="49"/>
      <c r="GB6" s="49"/>
      <c r="GD6" s="128"/>
      <c r="GE6" s="52" t="s">
        <v>95</v>
      </c>
      <c r="GM6" s="36" t="s">
        <v>96</v>
      </c>
    </row>
    <row r="8" spans="1:201" x14ac:dyDescent="0.3">
      <c r="A8" s="708" t="s">
        <v>83</v>
      </c>
      <c r="B8" s="709"/>
      <c r="C8" s="709"/>
      <c r="D8" s="709"/>
      <c r="E8" s="709"/>
      <c r="F8" s="710"/>
      <c r="K8" s="705" t="s">
        <v>28</v>
      </c>
      <c r="L8" s="706"/>
      <c r="M8" s="706"/>
      <c r="N8" s="706"/>
      <c r="O8" s="706"/>
      <c r="P8" s="706"/>
      <c r="Q8" s="707"/>
      <c r="S8" s="705" t="s">
        <v>28</v>
      </c>
      <c r="T8" s="706"/>
      <c r="U8" s="706"/>
      <c r="V8" s="706"/>
      <c r="W8" s="706"/>
      <c r="X8" s="706"/>
      <c r="Y8" s="707"/>
      <c r="AA8" s="705" t="s">
        <v>28</v>
      </c>
      <c r="AB8" s="706"/>
      <c r="AC8" s="706"/>
      <c r="AD8" s="706"/>
      <c r="AE8" s="706"/>
      <c r="AF8" s="706"/>
      <c r="AG8" s="707"/>
      <c r="AI8" s="711" t="s">
        <v>28</v>
      </c>
      <c r="AJ8" s="711"/>
      <c r="AK8" s="711"/>
      <c r="AL8" s="711"/>
      <c r="AM8" s="711"/>
      <c r="AN8" s="711"/>
      <c r="AO8" s="113"/>
      <c r="AQ8" s="705" t="s">
        <v>28</v>
      </c>
      <c r="AR8" s="706"/>
      <c r="AS8" s="706"/>
      <c r="AT8" s="706"/>
      <c r="AU8" s="706"/>
      <c r="AV8" s="706"/>
      <c r="AW8" s="707"/>
      <c r="AY8" s="711" t="s">
        <v>28</v>
      </c>
      <c r="AZ8" s="711"/>
      <c r="BA8" s="711"/>
      <c r="BB8" s="711"/>
      <c r="BC8" s="711"/>
      <c r="BD8" s="711"/>
      <c r="BE8" s="113"/>
      <c r="BG8" s="711" t="s">
        <v>28</v>
      </c>
      <c r="BH8" s="711"/>
      <c r="BI8" s="711"/>
      <c r="BJ8" s="711"/>
      <c r="BK8" s="711"/>
      <c r="BL8" s="711"/>
      <c r="BM8" s="113"/>
      <c r="BO8" s="711" t="s">
        <v>28</v>
      </c>
      <c r="BP8" s="711"/>
      <c r="BQ8" s="711"/>
      <c r="BR8" s="711"/>
      <c r="BS8" s="711"/>
      <c r="BT8" s="711"/>
      <c r="BU8" s="113"/>
      <c r="BW8" s="705" t="s">
        <v>28</v>
      </c>
      <c r="BX8" s="706"/>
      <c r="BY8" s="706"/>
      <c r="BZ8" s="706"/>
      <c r="CA8" s="706"/>
      <c r="CB8" s="706"/>
      <c r="CC8" s="707"/>
      <c r="CE8" s="711" t="s">
        <v>28</v>
      </c>
      <c r="CF8" s="711"/>
      <c r="CG8" s="711"/>
      <c r="CH8" s="711"/>
      <c r="CI8" s="711"/>
      <c r="CJ8" s="711"/>
      <c r="CK8" s="113"/>
      <c r="CM8" s="705" t="s">
        <v>28</v>
      </c>
      <c r="CN8" s="706"/>
      <c r="CO8" s="706"/>
      <c r="CP8" s="706"/>
      <c r="CQ8" s="706"/>
      <c r="CR8" s="706"/>
      <c r="CS8" s="707"/>
      <c r="CU8" s="705" t="s">
        <v>28</v>
      </c>
      <c r="CV8" s="706"/>
      <c r="CW8" s="706"/>
      <c r="CX8" s="706"/>
      <c r="CY8" s="706"/>
      <c r="CZ8" s="706"/>
      <c r="DA8" s="707"/>
      <c r="DC8" s="705" t="s">
        <v>28</v>
      </c>
      <c r="DD8" s="706"/>
      <c r="DE8" s="706"/>
      <c r="DF8" s="706"/>
      <c r="DG8" s="706"/>
      <c r="DH8" s="706"/>
      <c r="DI8" s="707"/>
      <c r="DK8" s="711" t="s">
        <v>28</v>
      </c>
      <c r="DL8" s="711"/>
      <c r="DM8" s="711"/>
      <c r="DN8" s="711"/>
      <c r="DO8" s="711"/>
      <c r="DP8" s="711"/>
      <c r="DQ8" s="113"/>
      <c r="DS8" s="705" t="s">
        <v>28</v>
      </c>
      <c r="DT8" s="706"/>
      <c r="DU8" s="706"/>
      <c r="DV8" s="706"/>
      <c r="DW8" s="706"/>
      <c r="DX8" s="706"/>
      <c r="DY8" s="707"/>
      <c r="EA8" s="711" t="s">
        <v>28</v>
      </c>
      <c r="EB8" s="711"/>
      <c r="EC8" s="711"/>
      <c r="ED8" s="711"/>
      <c r="EE8" s="711"/>
      <c r="EF8" s="711"/>
      <c r="EG8" s="113"/>
      <c r="EI8" s="705" t="s">
        <v>28</v>
      </c>
      <c r="EJ8" s="706"/>
      <c r="EK8" s="706"/>
      <c r="EL8" s="706"/>
      <c r="EM8" s="706"/>
      <c r="EN8" s="706"/>
      <c r="EO8" s="707"/>
      <c r="EQ8" s="705" t="s">
        <v>28</v>
      </c>
      <c r="ER8" s="706"/>
      <c r="ES8" s="706"/>
      <c r="ET8" s="706"/>
      <c r="EU8" s="706"/>
      <c r="EV8" s="706"/>
      <c r="EW8" s="707"/>
      <c r="EY8" s="705" t="s">
        <v>28</v>
      </c>
      <c r="EZ8" s="706"/>
      <c r="FA8" s="706"/>
      <c r="FB8" s="706"/>
      <c r="FC8" s="706"/>
      <c r="FD8" s="706"/>
      <c r="FE8" s="707"/>
      <c r="FG8" s="705" t="s">
        <v>28</v>
      </c>
      <c r="FH8" s="706"/>
      <c r="FI8" s="706"/>
      <c r="FJ8" s="706"/>
      <c r="FK8" s="706"/>
      <c r="FL8" s="706"/>
      <c r="FM8" s="707"/>
      <c r="FO8" s="711" t="s">
        <v>28</v>
      </c>
      <c r="FP8" s="711"/>
      <c r="FQ8" s="711"/>
      <c r="FR8" s="711"/>
      <c r="FS8" s="711"/>
      <c r="FT8" s="711"/>
      <c r="FU8" s="113"/>
      <c r="FW8" s="711" t="s">
        <v>28</v>
      </c>
      <c r="FX8" s="711"/>
      <c r="FY8" s="711"/>
      <c r="FZ8" s="711"/>
      <c r="GA8" s="711"/>
      <c r="GB8" s="711"/>
      <c r="GC8" s="113"/>
      <c r="GE8" s="711" t="s">
        <v>28</v>
      </c>
      <c r="GF8" s="711"/>
      <c r="GG8" s="711"/>
      <c r="GH8" s="711"/>
      <c r="GI8" s="711"/>
      <c r="GJ8" s="711"/>
      <c r="GK8" s="113"/>
      <c r="GM8" s="705" t="s">
        <v>28</v>
      </c>
      <c r="GN8" s="706"/>
      <c r="GO8" s="706"/>
      <c r="GP8" s="706"/>
      <c r="GQ8" s="706"/>
      <c r="GR8" s="706"/>
      <c r="GS8" s="707"/>
    </row>
    <row r="9" spans="1:201" ht="15" customHeight="1" x14ac:dyDescent="0.3">
      <c r="A9" s="78"/>
      <c r="B9" s="79" t="s">
        <v>41</v>
      </c>
      <c r="C9" s="79" t="s">
        <v>53</v>
      </c>
      <c r="D9" s="79" t="s">
        <v>27</v>
      </c>
      <c r="E9" s="79" t="s">
        <v>3</v>
      </c>
      <c r="F9" s="79" t="s">
        <v>4</v>
      </c>
      <c r="K9" s="39" t="s">
        <v>26</v>
      </c>
      <c r="L9" s="39" t="s">
        <v>12</v>
      </c>
      <c r="M9" s="39" t="s">
        <v>13</v>
      </c>
      <c r="N9" s="39" t="s">
        <v>14</v>
      </c>
      <c r="O9" s="39" t="s">
        <v>15</v>
      </c>
      <c r="P9" s="39" t="s">
        <v>16</v>
      </c>
      <c r="Q9" s="39" t="s">
        <v>103</v>
      </c>
      <c r="S9" s="39" t="s">
        <v>26</v>
      </c>
      <c r="T9" s="39" t="s">
        <v>12</v>
      </c>
      <c r="U9" s="39" t="s">
        <v>13</v>
      </c>
      <c r="V9" s="39" t="s">
        <v>14</v>
      </c>
      <c r="W9" s="39" t="s">
        <v>15</v>
      </c>
      <c r="X9" s="39" t="s">
        <v>16</v>
      </c>
      <c r="Y9" s="39" t="s">
        <v>103</v>
      </c>
      <c r="AA9" s="181" t="s">
        <v>26</v>
      </c>
      <c r="AB9" s="181" t="s">
        <v>12</v>
      </c>
      <c r="AC9" s="181" t="s">
        <v>13</v>
      </c>
      <c r="AD9" s="181" t="s">
        <v>14</v>
      </c>
      <c r="AE9" s="181" t="s">
        <v>15</v>
      </c>
      <c r="AF9" s="181" t="s">
        <v>16</v>
      </c>
      <c r="AG9" s="181" t="s">
        <v>103</v>
      </c>
      <c r="AI9" s="124" t="s">
        <v>26</v>
      </c>
      <c r="AJ9" s="39" t="s">
        <v>12</v>
      </c>
      <c r="AK9" s="39" t="s">
        <v>13</v>
      </c>
      <c r="AL9" s="39" t="s">
        <v>14</v>
      </c>
      <c r="AM9" s="39" t="s">
        <v>15</v>
      </c>
      <c r="AN9" s="39" t="s">
        <v>16</v>
      </c>
      <c r="AO9" s="119" t="s">
        <v>103</v>
      </c>
      <c r="AQ9" s="39" t="s">
        <v>26</v>
      </c>
      <c r="AR9" s="39" t="s">
        <v>12</v>
      </c>
      <c r="AS9" s="39" t="s">
        <v>13</v>
      </c>
      <c r="AT9" s="39" t="s">
        <v>14</v>
      </c>
      <c r="AU9" s="39" t="s">
        <v>15</v>
      </c>
      <c r="AV9" s="39" t="s">
        <v>16</v>
      </c>
      <c r="AW9" s="39" t="s">
        <v>103</v>
      </c>
      <c r="AY9" s="124" t="s">
        <v>26</v>
      </c>
      <c r="AZ9" s="39" t="s">
        <v>12</v>
      </c>
      <c r="BA9" s="39" t="s">
        <v>13</v>
      </c>
      <c r="BB9" s="39" t="s">
        <v>14</v>
      </c>
      <c r="BC9" s="39" t="s">
        <v>15</v>
      </c>
      <c r="BD9" s="39" t="s">
        <v>16</v>
      </c>
      <c r="BE9" s="119" t="s">
        <v>103</v>
      </c>
      <c r="BG9" s="124" t="s">
        <v>26</v>
      </c>
      <c r="BH9" s="39" t="s">
        <v>12</v>
      </c>
      <c r="BI9" s="39" t="s">
        <v>13</v>
      </c>
      <c r="BJ9" s="39" t="s">
        <v>14</v>
      </c>
      <c r="BK9" s="39" t="s">
        <v>15</v>
      </c>
      <c r="BL9" s="39" t="s">
        <v>16</v>
      </c>
      <c r="BM9" s="119" t="s">
        <v>103</v>
      </c>
      <c r="BO9" s="124" t="s">
        <v>26</v>
      </c>
      <c r="BP9" s="39" t="s">
        <v>12</v>
      </c>
      <c r="BQ9" s="39" t="s">
        <v>13</v>
      </c>
      <c r="BR9" s="39" t="s">
        <v>14</v>
      </c>
      <c r="BS9" s="39" t="s">
        <v>15</v>
      </c>
      <c r="BT9" s="39" t="s">
        <v>16</v>
      </c>
      <c r="BU9" s="119" t="s">
        <v>103</v>
      </c>
      <c r="BW9" s="39" t="s">
        <v>26</v>
      </c>
      <c r="BX9" s="39" t="s">
        <v>12</v>
      </c>
      <c r="BY9" s="39" t="s">
        <v>13</v>
      </c>
      <c r="BZ9" s="39" t="s">
        <v>14</v>
      </c>
      <c r="CA9" s="39" t="s">
        <v>15</v>
      </c>
      <c r="CB9" s="39" t="s">
        <v>16</v>
      </c>
      <c r="CC9" s="39" t="s">
        <v>103</v>
      </c>
      <c r="CE9" s="199" t="s">
        <v>26</v>
      </c>
      <c r="CF9" s="199" t="s">
        <v>12</v>
      </c>
      <c r="CG9" s="199" t="s">
        <v>13</v>
      </c>
      <c r="CH9" s="199" t="s">
        <v>14</v>
      </c>
      <c r="CI9" s="199" t="s">
        <v>15</v>
      </c>
      <c r="CJ9" s="199" t="s">
        <v>16</v>
      </c>
      <c r="CK9" s="119" t="s">
        <v>103</v>
      </c>
      <c r="CM9" s="273" t="s">
        <v>26</v>
      </c>
      <c r="CN9" s="273" t="s">
        <v>12</v>
      </c>
      <c r="CO9" s="273" t="s">
        <v>13</v>
      </c>
      <c r="CP9" s="273" t="s">
        <v>14</v>
      </c>
      <c r="CQ9" s="273" t="s">
        <v>15</v>
      </c>
      <c r="CR9" s="273" t="s">
        <v>16</v>
      </c>
      <c r="CS9" s="273" t="s">
        <v>103</v>
      </c>
      <c r="CU9" s="314" t="s">
        <v>26</v>
      </c>
      <c r="CV9" s="314" t="s">
        <v>12</v>
      </c>
      <c r="CW9" s="314" t="s">
        <v>13</v>
      </c>
      <c r="CX9" s="314" t="s">
        <v>14</v>
      </c>
      <c r="CY9" s="314" t="s">
        <v>15</v>
      </c>
      <c r="CZ9" s="314" t="s">
        <v>16</v>
      </c>
      <c r="DA9" s="314" t="s">
        <v>103</v>
      </c>
      <c r="DC9" s="39" t="s">
        <v>26</v>
      </c>
      <c r="DD9" s="39" t="s">
        <v>12</v>
      </c>
      <c r="DE9" s="39" t="s">
        <v>13</v>
      </c>
      <c r="DF9" s="39" t="s">
        <v>14</v>
      </c>
      <c r="DG9" s="39" t="s">
        <v>15</v>
      </c>
      <c r="DH9" s="39" t="s">
        <v>16</v>
      </c>
      <c r="DI9" s="39" t="s">
        <v>103</v>
      </c>
      <c r="DK9" s="124" t="s">
        <v>26</v>
      </c>
      <c r="DL9" s="39" t="s">
        <v>12</v>
      </c>
      <c r="DM9" s="39" t="s">
        <v>13</v>
      </c>
      <c r="DN9" s="39" t="s">
        <v>14</v>
      </c>
      <c r="DO9" s="39" t="s">
        <v>15</v>
      </c>
      <c r="DP9" s="39" t="s">
        <v>16</v>
      </c>
      <c r="DQ9" s="119" t="s">
        <v>103</v>
      </c>
      <c r="DS9" s="374" t="s">
        <v>26</v>
      </c>
      <c r="DT9" s="374" t="s">
        <v>12</v>
      </c>
      <c r="DU9" s="374" t="s">
        <v>13</v>
      </c>
      <c r="DV9" s="374" t="s">
        <v>14</v>
      </c>
      <c r="DW9" s="374" t="s">
        <v>15</v>
      </c>
      <c r="DX9" s="374" t="s">
        <v>16</v>
      </c>
      <c r="DY9" s="374" t="s">
        <v>103</v>
      </c>
      <c r="EA9" s="124" t="s">
        <v>26</v>
      </c>
      <c r="EB9" s="39" t="s">
        <v>12</v>
      </c>
      <c r="EC9" s="39" t="s">
        <v>13</v>
      </c>
      <c r="ED9" s="39" t="s">
        <v>14</v>
      </c>
      <c r="EE9" s="39" t="s">
        <v>15</v>
      </c>
      <c r="EF9" s="39" t="s">
        <v>16</v>
      </c>
      <c r="EG9" s="119" t="s">
        <v>103</v>
      </c>
      <c r="EI9" s="402" t="s">
        <v>26</v>
      </c>
      <c r="EJ9" s="402" t="s">
        <v>12</v>
      </c>
      <c r="EK9" s="402" t="s">
        <v>13</v>
      </c>
      <c r="EL9" s="402" t="s">
        <v>14</v>
      </c>
      <c r="EM9" s="402" t="s">
        <v>15</v>
      </c>
      <c r="EN9" s="402" t="s">
        <v>16</v>
      </c>
      <c r="EO9" s="402" t="s">
        <v>103</v>
      </c>
      <c r="EQ9" s="448" t="s">
        <v>26</v>
      </c>
      <c r="ER9" s="448" t="s">
        <v>12</v>
      </c>
      <c r="ES9" s="448" t="s">
        <v>13</v>
      </c>
      <c r="ET9" s="448" t="s">
        <v>14</v>
      </c>
      <c r="EU9" s="448" t="s">
        <v>15</v>
      </c>
      <c r="EV9" s="448" t="s">
        <v>16</v>
      </c>
      <c r="EW9" s="448" t="s">
        <v>103</v>
      </c>
      <c r="EY9" s="485" t="s">
        <v>26</v>
      </c>
      <c r="EZ9" s="485" t="s">
        <v>12</v>
      </c>
      <c r="FA9" s="485" t="s">
        <v>13</v>
      </c>
      <c r="FB9" s="485" t="s">
        <v>14</v>
      </c>
      <c r="FC9" s="485" t="s">
        <v>15</v>
      </c>
      <c r="FD9" s="485" t="s">
        <v>16</v>
      </c>
      <c r="FE9" s="485" t="s">
        <v>103</v>
      </c>
      <c r="FG9" s="39" t="s">
        <v>26</v>
      </c>
      <c r="FH9" s="39" t="s">
        <v>12</v>
      </c>
      <c r="FI9" s="39" t="s">
        <v>13</v>
      </c>
      <c r="FJ9" s="39" t="s">
        <v>14</v>
      </c>
      <c r="FK9" s="39" t="s">
        <v>15</v>
      </c>
      <c r="FL9" s="39" t="s">
        <v>16</v>
      </c>
      <c r="FM9" s="39" t="s">
        <v>103</v>
      </c>
      <c r="FO9" s="124" t="s">
        <v>26</v>
      </c>
      <c r="FP9" s="39" t="s">
        <v>12</v>
      </c>
      <c r="FQ9" s="39" t="s">
        <v>13</v>
      </c>
      <c r="FR9" s="39" t="s">
        <v>14</v>
      </c>
      <c r="FS9" s="39" t="s">
        <v>15</v>
      </c>
      <c r="FT9" s="39" t="s">
        <v>16</v>
      </c>
      <c r="FU9" s="119" t="s">
        <v>103</v>
      </c>
      <c r="FW9" s="124" t="s">
        <v>26</v>
      </c>
      <c r="FX9" s="39" t="s">
        <v>12</v>
      </c>
      <c r="FY9" s="39" t="s">
        <v>13</v>
      </c>
      <c r="FZ9" s="39" t="s">
        <v>14</v>
      </c>
      <c r="GA9" s="39" t="s">
        <v>15</v>
      </c>
      <c r="GB9" s="39" t="s">
        <v>16</v>
      </c>
      <c r="GC9" s="119" t="s">
        <v>103</v>
      </c>
      <c r="GE9" s="548" t="s">
        <v>26</v>
      </c>
      <c r="GF9" s="548" t="s">
        <v>12</v>
      </c>
      <c r="GG9" s="548" t="s">
        <v>13</v>
      </c>
      <c r="GH9" s="548" t="s">
        <v>14</v>
      </c>
      <c r="GI9" s="548" t="s">
        <v>15</v>
      </c>
      <c r="GJ9" s="548" t="s">
        <v>16</v>
      </c>
      <c r="GK9" s="119" t="s">
        <v>103</v>
      </c>
      <c r="GM9" s="574" t="s">
        <v>26</v>
      </c>
      <c r="GN9" s="574" t="s">
        <v>12</v>
      </c>
      <c r="GO9" s="574" t="s">
        <v>13</v>
      </c>
      <c r="GP9" s="574" t="s">
        <v>14</v>
      </c>
      <c r="GQ9" s="574" t="s">
        <v>15</v>
      </c>
      <c r="GR9" s="574" t="s">
        <v>16</v>
      </c>
      <c r="GS9" s="574" t="s">
        <v>103</v>
      </c>
    </row>
    <row r="10" spans="1:201" x14ac:dyDescent="0.3">
      <c r="A10" s="713"/>
      <c r="B10" s="2">
        <v>150</v>
      </c>
      <c r="C10" s="2"/>
      <c r="D10" s="2"/>
      <c r="E10" s="2"/>
      <c r="F10" s="2"/>
      <c r="K10" s="38">
        <f t="shared" ref="K10:K19" si="0">MEDIAN(S10,AA10,AI10,AQ10,AY10,BG10,BO10,BW10,CE10,CM10,CU10,DC10,DK10,DS10,EA10,EI10,EQ10,EY10,FG10,FO10,FW10,GE10,GM10)</f>
        <v>4.5</v>
      </c>
      <c r="L10" s="38">
        <f t="shared" ref="L10:L19" si="1">MEDIAN(T10,AB10,AJ10,AR10,AZ10,BH10,BP10,BX10,CF10,CN10,CV10,DD10,DL10,DT10,EB10,EJ10,ER10,EZ10,FH10,FP10,FX10,GF10,GN10)</f>
        <v>7</v>
      </c>
      <c r="M10" s="38">
        <f t="shared" ref="M10:M19" si="2">MEDIAN(U10,AC10,AK10,AS10,BA10,BI10,BQ10,BY10,CG10,CO10,CW10,DE10,DM10,DU10,EC10,EK10,ES10,FA10,FI10,FQ10,FY10,GG10,GO10)</f>
        <v>9</v>
      </c>
      <c r="N10" s="38">
        <f t="shared" ref="N10:N19" si="3">MEDIAN(V10,AD10,AL10,AT10,BB10,BJ10,BR10,BZ10,CH10,CP10,CX10,DF10,DN10,DV10,ED10,EL10,ET10,FB10,FJ10,FR10,FZ10,GH10,GP10)</f>
        <v>16</v>
      </c>
      <c r="O10" s="38">
        <f t="shared" ref="O10:O19" si="4">MEDIAN(W10,AE10,AM10,AU10,BC10,BK10,BS10,CA10,CI10,CQ10,CY10,DG10,DO10,DW10,EE10,EM10,EU10,FC10,FK10,FS10,GA10,GI10,GQ10)</f>
        <v>27.5</v>
      </c>
      <c r="P10" s="38">
        <f t="shared" ref="P10:P19" si="5">MEDIAN(X10,AF10,AN10,AV10,BD10,BL10,BT10,CB10,CJ10,CR10,CZ10,DH10,DP10,DX10,EF10,EN10,EV10,FD10,FL10,FT10,GB10,GJ10,GR10)</f>
        <v>49</v>
      </c>
      <c r="Q10" s="38">
        <f t="shared" ref="Q10:Q19" si="6">MEDIAN(Y10,AG10,AO10,AW10,BE10,BM10,BU10,CC10,CK10,CS10,DA10,DI10,DQ10,DY10,EG10,EO10,EW10,FE10,FM10,FU10,GC10,GK10,GS10)</f>
        <v>65</v>
      </c>
      <c r="S10" s="37">
        <v>3</v>
      </c>
      <c r="T10" s="37">
        <v>4</v>
      </c>
      <c r="U10" s="37">
        <v>5</v>
      </c>
      <c r="V10" s="37">
        <v>10</v>
      </c>
      <c r="W10" s="37">
        <v>15</v>
      </c>
      <c r="X10" s="37">
        <v>20</v>
      </c>
      <c r="Y10" s="37">
        <v>30</v>
      </c>
      <c r="AA10" s="179">
        <v>10</v>
      </c>
      <c r="AB10" s="179">
        <v>12</v>
      </c>
      <c r="AC10" s="179">
        <v>15</v>
      </c>
      <c r="AD10" s="179">
        <v>20</v>
      </c>
      <c r="AE10" s="179">
        <v>30</v>
      </c>
      <c r="AF10" s="179">
        <v>50</v>
      </c>
      <c r="AG10" s="179"/>
      <c r="AI10" s="48"/>
      <c r="AJ10" s="2"/>
      <c r="AK10" s="2"/>
      <c r="AL10" s="2"/>
      <c r="AM10" s="2"/>
      <c r="AN10" s="2"/>
      <c r="AO10" s="120"/>
      <c r="AQ10" s="37">
        <v>3</v>
      </c>
      <c r="AR10" s="37">
        <v>4</v>
      </c>
      <c r="AS10" s="37">
        <v>6</v>
      </c>
      <c r="AT10" s="37">
        <v>10</v>
      </c>
      <c r="AU10" s="37">
        <v>15</v>
      </c>
      <c r="AV10" s="37">
        <v>25</v>
      </c>
      <c r="AW10" s="37">
        <v>33.75</v>
      </c>
      <c r="AY10" s="48"/>
      <c r="AZ10" s="2"/>
      <c r="BA10" s="2"/>
      <c r="BB10" s="2"/>
      <c r="BC10" s="2"/>
      <c r="BD10" s="2"/>
      <c r="BE10" s="120"/>
      <c r="BG10" s="48"/>
      <c r="BH10" s="2"/>
      <c r="BI10" s="2"/>
      <c r="BJ10" s="2"/>
      <c r="BK10" s="2"/>
      <c r="BL10" s="2"/>
      <c r="BM10" s="120"/>
      <c r="BO10" s="48"/>
      <c r="BP10" s="2"/>
      <c r="BQ10" s="2"/>
      <c r="BR10" s="2"/>
      <c r="BS10" s="2"/>
      <c r="BT10" s="2"/>
      <c r="BU10" s="120"/>
      <c r="BW10" s="37">
        <v>10</v>
      </c>
      <c r="BX10" s="37">
        <v>13</v>
      </c>
      <c r="BY10" s="37">
        <v>15</v>
      </c>
      <c r="BZ10" s="37">
        <v>20</v>
      </c>
      <c r="CA10" s="37">
        <v>25</v>
      </c>
      <c r="CB10" s="37">
        <v>40</v>
      </c>
      <c r="CC10" s="37"/>
      <c r="CE10" s="197">
        <v>8</v>
      </c>
      <c r="CF10" s="197">
        <v>12</v>
      </c>
      <c r="CG10" s="197">
        <v>24</v>
      </c>
      <c r="CH10" s="197">
        <v>40</v>
      </c>
      <c r="CI10" s="197">
        <v>60</v>
      </c>
      <c r="CJ10" s="197">
        <v>100</v>
      </c>
      <c r="CK10" s="120"/>
      <c r="CM10" s="592">
        <v>2</v>
      </c>
      <c r="CN10" s="592">
        <v>3</v>
      </c>
      <c r="CO10" s="592">
        <v>4</v>
      </c>
      <c r="CP10" s="592">
        <v>7</v>
      </c>
      <c r="CQ10" s="592">
        <v>15</v>
      </c>
      <c r="CR10" s="592">
        <v>60</v>
      </c>
      <c r="CS10" s="592">
        <v>120</v>
      </c>
      <c r="CU10" s="312">
        <v>7.5</v>
      </c>
      <c r="CV10" s="312">
        <v>13.125</v>
      </c>
      <c r="CW10" s="312">
        <v>18.75</v>
      </c>
      <c r="CX10" s="312">
        <v>28.125</v>
      </c>
      <c r="CY10" s="312">
        <v>46.875</v>
      </c>
      <c r="CZ10" s="312">
        <v>65.625</v>
      </c>
      <c r="DA10" s="312"/>
      <c r="DC10" s="37">
        <v>3</v>
      </c>
      <c r="DD10" s="37">
        <v>4</v>
      </c>
      <c r="DE10" s="37">
        <v>5</v>
      </c>
      <c r="DF10" s="37">
        <v>7</v>
      </c>
      <c r="DG10" s="37">
        <v>15</v>
      </c>
      <c r="DH10" s="37"/>
      <c r="DI10" s="37"/>
      <c r="DK10" s="48"/>
      <c r="DL10" s="2"/>
      <c r="DM10" s="2"/>
      <c r="DN10" s="2"/>
      <c r="DO10" s="2"/>
      <c r="DP10" s="2"/>
      <c r="DQ10" s="120"/>
      <c r="DS10" s="372">
        <v>4</v>
      </c>
      <c r="DT10" s="372">
        <v>6</v>
      </c>
      <c r="DU10" s="372">
        <v>8</v>
      </c>
      <c r="DV10" s="372">
        <v>12</v>
      </c>
      <c r="DW10" s="372">
        <v>20</v>
      </c>
      <c r="DX10" s="372">
        <v>40</v>
      </c>
      <c r="DY10" s="372"/>
      <c r="EA10" s="37">
        <v>5</v>
      </c>
      <c r="EB10" s="37">
        <v>6</v>
      </c>
      <c r="EC10" s="37">
        <v>8</v>
      </c>
      <c r="ED10" s="37">
        <v>12</v>
      </c>
      <c r="EE10" s="37">
        <v>16</v>
      </c>
      <c r="EF10" s="37">
        <v>22</v>
      </c>
      <c r="EG10" s="37">
        <v>37</v>
      </c>
      <c r="EI10" s="400">
        <v>10</v>
      </c>
      <c r="EJ10" s="400">
        <v>12</v>
      </c>
      <c r="EK10" s="400">
        <v>15</v>
      </c>
      <c r="EL10" s="400">
        <v>20</v>
      </c>
      <c r="EM10" s="400">
        <v>25</v>
      </c>
      <c r="EN10" s="400">
        <v>30</v>
      </c>
      <c r="EO10" s="400">
        <v>50</v>
      </c>
      <c r="EQ10" s="446">
        <v>3</v>
      </c>
      <c r="ER10" s="446">
        <v>4</v>
      </c>
      <c r="ES10" s="446">
        <v>6</v>
      </c>
      <c r="ET10" s="446">
        <v>10</v>
      </c>
      <c r="EU10" s="446">
        <v>30</v>
      </c>
      <c r="EV10" s="446">
        <v>50</v>
      </c>
      <c r="EW10" s="446">
        <v>65</v>
      </c>
      <c r="EY10" s="483">
        <v>15</v>
      </c>
      <c r="EZ10" s="483">
        <v>20</v>
      </c>
      <c r="FA10" s="483">
        <v>30</v>
      </c>
      <c r="FB10" s="483">
        <v>45</v>
      </c>
      <c r="FC10" s="483">
        <v>55</v>
      </c>
      <c r="FD10" s="483">
        <v>75</v>
      </c>
      <c r="FE10" s="483">
        <v>85</v>
      </c>
      <c r="FG10" s="597">
        <v>7.5</v>
      </c>
      <c r="FH10" s="597">
        <v>15</v>
      </c>
      <c r="FI10" s="597">
        <v>40</v>
      </c>
      <c r="FJ10" s="597">
        <v>50</v>
      </c>
      <c r="FK10" s="597">
        <v>100</v>
      </c>
      <c r="FL10" s="597">
        <v>250</v>
      </c>
      <c r="FM10" s="597">
        <v>500</v>
      </c>
      <c r="FO10" s="48"/>
      <c r="FP10" s="2"/>
      <c r="FQ10" s="2"/>
      <c r="FR10" s="2"/>
      <c r="FS10" s="2"/>
      <c r="FT10" s="2"/>
      <c r="FU10" s="120"/>
      <c r="FW10" s="48"/>
      <c r="FX10" s="2"/>
      <c r="FY10" s="2"/>
      <c r="FZ10" s="2"/>
      <c r="GA10" s="2"/>
      <c r="GB10" s="2"/>
      <c r="GC10" s="120"/>
      <c r="GE10" s="592">
        <v>4</v>
      </c>
      <c r="GF10" s="592">
        <v>8</v>
      </c>
      <c r="GG10" s="592">
        <v>10</v>
      </c>
      <c r="GH10" s="592">
        <v>20</v>
      </c>
      <c r="GI10" s="592">
        <v>30</v>
      </c>
      <c r="GJ10" s="592"/>
      <c r="GK10" s="592"/>
      <c r="GM10" s="572">
        <v>2.5</v>
      </c>
      <c r="GN10" s="572">
        <v>3.5</v>
      </c>
      <c r="GO10" s="572">
        <v>4.5</v>
      </c>
      <c r="GP10" s="572">
        <v>8</v>
      </c>
      <c r="GQ10" s="572">
        <v>30</v>
      </c>
      <c r="GR10" s="572">
        <v>48</v>
      </c>
      <c r="GS10" s="572">
        <v>80</v>
      </c>
    </row>
    <row r="11" spans="1:201" x14ac:dyDescent="0.3">
      <c r="A11" s="713"/>
      <c r="B11" s="3"/>
      <c r="C11" s="3">
        <v>150</v>
      </c>
      <c r="D11" s="3"/>
      <c r="E11" s="3"/>
      <c r="F11" s="3"/>
      <c r="K11" s="37">
        <f t="shared" si="0"/>
        <v>4.5</v>
      </c>
      <c r="L11" s="37">
        <f t="shared" si="1"/>
        <v>7</v>
      </c>
      <c r="M11" s="37">
        <f t="shared" si="2"/>
        <v>9</v>
      </c>
      <c r="N11" s="37">
        <f t="shared" si="3"/>
        <v>16</v>
      </c>
      <c r="O11" s="37">
        <f t="shared" si="4"/>
        <v>30</v>
      </c>
      <c r="P11" s="37">
        <f t="shared" si="5"/>
        <v>50</v>
      </c>
      <c r="Q11" s="37">
        <f t="shared" si="6"/>
        <v>65</v>
      </c>
      <c r="S11" s="38">
        <v>3</v>
      </c>
      <c r="T11" s="38">
        <v>4</v>
      </c>
      <c r="U11" s="38">
        <v>5</v>
      </c>
      <c r="V11" s="38">
        <v>10</v>
      </c>
      <c r="W11" s="38">
        <v>15</v>
      </c>
      <c r="X11" s="38">
        <v>20</v>
      </c>
      <c r="Y11" s="38">
        <v>30</v>
      </c>
      <c r="AA11" s="180">
        <v>10</v>
      </c>
      <c r="AB11" s="180">
        <v>12</v>
      </c>
      <c r="AC11" s="180">
        <v>15</v>
      </c>
      <c r="AD11" s="180">
        <v>20</v>
      </c>
      <c r="AE11" s="180">
        <v>30</v>
      </c>
      <c r="AF11" s="180">
        <v>50</v>
      </c>
      <c r="AG11" s="179"/>
      <c r="AI11" s="47"/>
      <c r="AJ11" s="3"/>
      <c r="AK11" s="3"/>
      <c r="AL11" s="3"/>
      <c r="AM11" s="3"/>
      <c r="AN11" s="3"/>
      <c r="AO11" s="121"/>
      <c r="AQ11" s="38">
        <v>3</v>
      </c>
      <c r="AR11" s="38">
        <v>4</v>
      </c>
      <c r="AS11" s="38">
        <v>6</v>
      </c>
      <c r="AT11" s="38">
        <v>10</v>
      </c>
      <c r="AU11" s="38">
        <v>15</v>
      </c>
      <c r="AV11" s="38">
        <v>25</v>
      </c>
      <c r="AW11" s="38">
        <v>33.75</v>
      </c>
      <c r="AY11" s="47"/>
      <c r="AZ11" s="3"/>
      <c r="BA11" s="3"/>
      <c r="BB11" s="3"/>
      <c r="BC11" s="3"/>
      <c r="BD11" s="3"/>
      <c r="BE11" s="121"/>
      <c r="BG11" s="47"/>
      <c r="BH11" s="3"/>
      <c r="BI11" s="3"/>
      <c r="BJ11" s="3"/>
      <c r="BK11" s="3"/>
      <c r="BL11" s="3"/>
      <c r="BM11" s="121"/>
      <c r="BO11" s="47"/>
      <c r="BP11" s="3"/>
      <c r="BQ11" s="3"/>
      <c r="BR11" s="3"/>
      <c r="BS11" s="3"/>
      <c r="BT11" s="3"/>
      <c r="BU11" s="121"/>
      <c r="BW11" s="38">
        <v>12</v>
      </c>
      <c r="BX11" s="38">
        <v>15</v>
      </c>
      <c r="BY11" s="38">
        <v>20</v>
      </c>
      <c r="BZ11" s="38">
        <v>25</v>
      </c>
      <c r="CA11" s="38">
        <v>30</v>
      </c>
      <c r="CB11" s="38">
        <v>50</v>
      </c>
      <c r="CC11" s="38"/>
      <c r="CE11" s="198">
        <v>8</v>
      </c>
      <c r="CF11" s="198">
        <v>12</v>
      </c>
      <c r="CG11" s="198">
        <v>24</v>
      </c>
      <c r="CH11" s="198">
        <v>40</v>
      </c>
      <c r="CI11" s="198">
        <v>60</v>
      </c>
      <c r="CJ11" s="198">
        <v>100</v>
      </c>
      <c r="CK11" s="121"/>
      <c r="CM11" s="593">
        <v>2</v>
      </c>
      <c r="CN11" s="593">
        <v>3</v>
      </c>
      <c r="CO11" s="593">
        <v>4</v>
      </c>
      <c r="CP11" s="593">
        <v>7</v>
      </c>
      <c r="CQ11" s="593">
        <v>15</v>
      </c>
      <c r="CR11" s="593">
        <v>60</v>
      </c>
      <c r="CS11" s="593">
        <v>120</v>
      </c>
      <c r="CU11" s="313">
        <v>7.5</v>
      </c>
      <c r="CV11" s="313">
        <v>13.125</v>
      </c>
      <c r="CW11" s="313">
        <v>18.75</v>
      </c>
      <c r="CX11" s="313">
        <v>28.125</v>
      </c>
      <c r="CY11" s="313">
        <v>46.875</v>
      </c>
      <c r="CZ11" s="313">
        <v>65.625</v>
      </c>
      <c r="DA11" s="313"/>
      <c r="DC11" s="38">
        <v>3</v>
      </c>
      <c r="DD11" s="38">
        <v>4</v>
      </c>
      <c r="DE11" s="38">
        <v>6</v>
      </c>
      <c r="DF11" s="38">
        <v>9</v>
      </c>
      <c r="DG11" s="38">
        <v>14</v>
      </c>
      <c r="DH11" s="38"/>
      <c r="DI11" s="38"/>
      <c r="DK11" s="47"/>
      <c r="DL11" s="3"/>
      <c r="DM11" s="3"/>
      <c r="DN11" s="3"/>
      <c r="DO11" s="3"/>
      <c r="DP11" s="3"/>
      <c r="DQ11" s="121"/>
      <c r="DS11" s="373">
        <v>4</v>
      </c>
      <c r="DT11" s="373">
        <v>5</v>
      </c>
      <c r="DU11" s="373">
        <v>8</v>
      </c>
      <c r="DV11" s="373">
        <v>12</v>
      </c>
      <c r="DW11" s="373">
        <v>20</v>
      </c>
      <c r="DX11" s="373">
        <v>40</v>
      </c>
      <c r="DY11" s="373"/>
      <c r="EA11" s="38">
        <v>5</v>
      </c>
      <c r="EB11" s="38">
        <v>6</v>
      </c>
      <c r="EC11" s="38">
        <v>8</v>
      </c>
      <c r="ED11" s="38">
        <v>12</v>
      </c>
      <c r="EE11" s="38">
        <v>16</v>
      </c>
      <c r="EF11" s="38">
        <v>22</v>
      </c>
      <c r="EG11" s="38">
        <v>37</v>
      </c>
      <c r="EI11" s="401">
        <v>10</v>
      </c>
      <c r="EJ11" s="401">
        <v>12</v>
      </c>
      <c r="EK11" s="401">
        <v>15</v>
      </c>
      <c r="EL11" s="401">
        <v>20</v>
      </c>
      <c r="EM11" s="401">
        <v>25</v>
      </c>
      <c r="EN11" s="401">
        <v>30</v>
      </c>
      <c r="EO11" s="401">
        <v>50</v>
      </c>
      <c r="EQ11" s="447">
        <v>3</v>
      </c>
      <c r="ER11" s="447">
        <v>4</v>
      </c>
      <c r="ES11" s="447">
        <v>6</v>
      </c>
      <c r="ET11" s="447">
        <v>10</v>
      </c>
      <c r="EU11" s="447">
        <v>30</v>
      </c>
      <c r="EV11" s="447">
        <v>50</v>
      </c>
      <c r="EW11" s="447">
        <v>65</v>
      </c>
      <c r="EY11" s="484">
        <v>15</v>
      </c>
      <c r="EZ11" s="484">
        <v>20</v>
      </c>
      <c r="FA11" s="484">
        <v>30</v>
      </c>
      <c r="FB11" s="484">
        <v>45</v>
      </c>
      <c r="FC11" s="484">
        <v>55</v>
      </c>
      <c r="FD11" s="484">
        <v>75</v>
      </c>
      <c r="FE11" s="484">
        <v>85</v>
      </c>
      <c r="FG11" s="597">
        <v>7.5</v>
      </c>
      <c r="FH11" s="597">
        <v>15</v>
      </c>
      <c r="FI11" s="597">
        <v>40</v>
      </c>
      <c r="FJ11" s="597">
        <v>50</v>
      </c>
      <c r="FK11" s="597">
        <v>100</v>
      </c>
      <c r="FL11" s="597">
        <v>250</v>
      </c>
      <c r="FM11" s="597">
        <v>500</v>
      </c>
      <c r="FO11" s="47"/>
      <c r="FP11" s="3"/>
      <c r="FQ11" s="3"/>
      <c r="FR11" s="3"/>
      <c r="FS11" s="3"/>
      <c r="FT11" s="3"/>
      <c r="FU11" s="121"/>
      <c r="FW11" s="47"/>
      <c r="FX11" s="3"/>
      <c r="FY11" s="3"/>
      <c r="FZ11" s="3"/>
      <c r="GA11" s="3"/>
      <c r="GB11" s="3"/>
      <c r="GC11" s="121"/>
      <c r="GE11" s="593">
        <v>4</v>
      </c>
      <c r="GF11" s="593">
        <v>8</v>
      </c>
      <c r="GG11" s="593">
        <v>10</v>
      </c>
      <c r="GH11" s="593">
        <v>20</v>
      </c>
      <c r="GI11" s="593">
        <v>30</v>
      </c>
      <c r="GJ11" s="593"/>
      <c r="GK11" s="593"/>
      <c r="GM11" s="573">
        <v>3</v>
      </c>
      <c r="GN11" s="573">
        <v>4</v>
      </c>
      <c r="GO11" s="573">
        <v>5</v>
      </c>
      <c r="GP11" s="573">
        <v>8</v>
      </c>
      <c r="GQ11" s="573">
        <v>30</v>
      </c>
      <c r="GR11" s="573">
        <v>48</v>
      </c>
      <c r="GS11" s="573">
        <v>80</v>
      </c>
    </row>
    <row r="12" spans="1:201" x14ac:dyDescent="0.3">
      <c r="A12" s="713"/>
      <c r="B12" s="2"/>
      <c r="C12" s="2"/>
      <c r="D12" s="2">
        <v>150</v>
      </c>
      <c r="E12" s="2"/>
      <c r="F12" s="2"/>
      <c r="K12" s="38">
        <f t="shared" si="0"/>
        <v>4.5</v>
      </c>
      <c r="L12" s="38">
        <f t="shared" si="1"/>
        <v>7</v>
      </c>
      <c r="M12" s="38">
        <f t="shared" si="2"/>
        <v>9</v>
      </c>
      <c r="N12" s="38">
        <f t="shared" si="3"/>
        <v>16</v>
      </c>
      <c r="O12" s="38">
        <f t="shared" si="4"/>
        <v>30</v>
      </c>
      <c r="P12" s="38">
        <f t="shared" si="5"/>
        <v>53</v>
      </c>
      <c r="Q12" s="38">
        <f t="shared" si="6"/>
        <v>65</v>
      </c>
      <c r="S12" s="37">
        <v>3</v>
      </c>
      <c r="T12" s="37">
        <v>4</v>
      </c>
      <c r="U12" s="37">
        <v>5</v>
      </c>
      <c r="V12" s="37">
        <v>10</v>
      </c>
      <c r="W12" s="37">
        <v>15</v>
      </c>
      <c r="X12" s="37">
        <v>20</v>
      </c>
      <c r="Y12" s="37">
        <v>30</v>
      </c>
      <c r="AA12" s="179">
        <v>12</v>
      </c>
      <c r="AB12" s="179">
        <v>15</v>
      </c>
      <c r="AC12" s="179">
        <v>20</v>
      </c>
      <c r="AD12" s="179">
        <v>40</v>
      </c>
      <c r="AE12" s="179">
        <v>60</v>
      </c>
      <c r="AF12" s="179">
        <v>80</v>
      </c>
      <c r="AG12" s="179"/>
      <c r="AI12" s="48"/>
      <c r="AJ12" s="2"/>
      <c r="AK12" s="2"/>
      <c r="AL12" s="2"/>
      <c r="AM12" s="2"/>
      <c r="AN12" s="2"/>
      <c r="AO12" s="120"/>
      <c r="AQ12" s="37">
        <v>3</v>
      </c>
      <c r="AR12" s="37">
        <v>4</v>
      </c>
      <c r="AS12" s="37">
        <v>6</v>
      </c>
      <c r="AT12" s="37">
        <v>10</v>
      </c>
      <c r="AU12" s="37">
        <v>15</v>
      </c>
      <c r="AV12" s="37">
        <v>25</v>
      </c>
      <c r="AW12" s="37">
        <v>33.75</v>
      </c>
      <c r="AY12" s="48"/>
      <c r="AZ12" s="2"/>
      <c r="BA12" s="2"/>
      <c r="BB12" s="2"/>
      <c r="BC12" s="2"/>
      <c r="BD12" s="2"/>
      <c r="BE12" s="120"/>
      <c r="BG12" s="48"/>
      <c r="BH12" s="2"/>
      <c r="BI12" s="2"/>
      <c r="BJ12" s="2"/>
      <c r="BK12" s="2"/>
      <c r="BL12" s="2"/>
      <c r="BM12" s="120"/>
      <c r="BO12" s="48"/>
      <c r="BP12" s="2"/>
      <c r="BQ12" s="2"/>
      <c r="BR12" s="2"/>
      <c r="BS12" s="2"/>
      <c r="BT12" s="2"/>
      <c r="BU12" s="120"/>
      <c r="BW12" s="37">
        <v>12</v>
      </c>
      <c r="BX12" s="37">
        <v>15</v>
      </c>
      <c r="BY12" s="37">
        <v>20</v>
      </c>
      <c r="BZ12" s="37">
        <v>25</v>
      </c>
      <c r="CA12" s="37">
        <v>30</v>
      </c>
      <c r="CB12" s="37">
        <v>50</v>
      </c>
      <c r="CC12" s="37"/>
      <c r="CE12" s="197">
        <v>8</v>
      </c>
      <c r="CF12" s="197">
        <v>12</v>
      </c>
      <c r="CG12" s="197">
        <v>24</v>
      </c>
      <c r="CH12" s="197">
        <v>40</v>
      </c>
      <c r="CI12" s="197">
        <v>60</v>
      </c>
      <c r="CJ12" s="197">
        <v>100</v>
      </c>
      <c r="CK12" s="120"/>
      <c r="CM12" s="592">
        <v>2</v>
      </c>
      <c r="CN12" s="592">
        <v>3</v>
      </c>
      <c r="CO12" s="592">
        <v>4</v>
      </c>
      <c r="CP12" s="592">
        <v>7</v>
      </c>
      <c r="CQ12" s="592">
        <v>20</v>
      </c>
      <c r="CR12" s="592">
        <v>80</v>
      </c>
      <c r="CS12" s="592">
        <v>160</v>
      </c>
      <c r="CU12" s="312">
        <v>8.25</v>
      </c>
      <c r="CV12" s="312">
        <v>14.437500000000004</v>
      </c>
      <c r="CW12" s="312">
        <v>20.625</v>
      </c>
      <c r="CX12" s="312">
        <v>30.9375</v>
      </c>
      <c r="CY12" s="312">
        <v>51.562500000000014</v>
      </c>
      <c r="CZ12" s="312">
        <v>72.1875</v>
      </c>
      <c r="DA12" s="312"/>
      <c r="DC12" s="37">
        <v>3</v>
      </c>
      <c r="DD12" s="37">
        <v>4</v>
      </c>
      <c r="DE12" s="37">
        <v>6</v>
      </c>
      <c r="DF12" s="37">
        <v>9</v>
      </c>
      <c r="DG12" s="37">
        <v>14</v>
      </c>
      <c r="DH12" s="37"/>
      <c r="DI12" s="37"/>
      <c r="DK12" s="48"/>
      <c r="DL12" s="2"/>
      <c r="DM12" s="2"/>
      <c r="DN12" s="2"/>
      <c r="DO12" s="2"/>
      <c r="DP12" s="2"/>
      <c r="DQ12" s="120"/>
      <c r="DS12" s="372">
        <v>4</v>
      </c>
      <c r="DT12" s="372">
        <v>6</v>
      </c>
      <c r="DU12" s="372">
        <v>8</v>
      </c>
      <c r="DV12" s="372">
        <v>12</v>
      </c>
      <c r="DW12" s="372">
        <v>20</v>
      </c>
      <c r="DX12" s="372">
        <v>40</v>
      </c>
      <c r="DY12" s="372"/>
      <c r="EA12" s="37">
        <v>5</v>
      </c>
      <c r="EB12" s="37">
        <v>6</v>
      </c>
      <c r="EC12" s="37">
        <v>8</v>
      </c>
      <c r="ED12" s="37">
        <v>12</v>
      </c>
      <c r="EE12" s="37">
        <v>16</v>
      </c>
      <c r="EF12" s="37">
        <v>22</v>
      </c>
      <c r="EG12" s="37">
        <v>37</v>
      </c>
      <c r="EI12" s="400">
        <v>10</v>
      </c>
      <c r="EJ12" s="400">
        <v>12</v>
      </c>
      <c r="EK12" s="400">
        <v>15</v>
      </c>
      <c r="EL12" s="400">
        <v>20</v>
      </c>
      <c r="EM12" s="400">
        <v>25</v>
      </c>
      <c r="EN12" s="400">
        <v>30</v>
      </c>
      <c r="EO12" s="400">
        <v>50</v>
      </c>
      <c r="EQ12" s="446">
        <v>3</v>
      </c>
      <c r="ER12" s="446">
        <v>4</v>
      </c>
      <c r="ES12" s="446">
        <v>6</v>
      </c>
      <c r="ET12" s="446">
        <v>10</v>
      </c>
      <c r="EU12" s="446">
        <v>30</v>
      </c>
      <c r="EV12" s="446">
        <v>50</v>
      </c>
      <c r="EW12" s="446">
        <v>65</v>
      </c>
      <c r="EY12" s="483">
        <v>15</v>
      </c>
      <c r="EZ12" s="483">
        <v>20</v>
      </c>
      <c r="FA12" s="483">
        <v>30</v>
      </c>
      <c r="FB12" s="483">
        <v>45</v>
      </c>
      <c r="FC12" s="483">
        <v>55</v>
      </c>
      <c r="FD12" s="483">
        <v>75</v>
      </c>
      <c r="FE12" s="483">
        <v>85</v>
      </c>
      <c r="FG12" s="597">
        <v>7.5</v>
      </c>
      <c r="FH12" s="597">
        <v>15</v>
      </c>
      <c r="FI12" s="597">
        <v>40</v>
      </c>
      <c r="FJ12" s="597">
        <v>50</v>
      </c>
      <c r="FK12" s="597">
        <v>100</v>
      </c>
      <c r="FL12" s="597">
        <v>250</v>
      </c>
      <c r="FM12" s="597">
        <v>500</v>
      </c>
      <c r="FO12" s="48"/>
      <c r="FP12" s="2"/>
      <c r="FQ12" s="2"/>
      <c r="FR12" s="2"/>
      <c r="FS12" s="2"/>
      <c r="FT12" s="2"/>
      <c r="FU12" s="120"/>
      <c r="FW12" s="48"/>
      <c r="FX12" s="2"/>
      <c r="FY12" s="2"/>
      <c r="FZ12" s="2"/>
      <c r="GA12" s="2"/>
      <c r="GB12" s="2"/>
      <c r="GC12" s="120"/>
      <c r="GE12" s="592">
        <v>4</v>
      </c>
      <c r="GF12" s="592">
        <v>8</v>
      </c>
      <c r="GG12" s="592">
        <v>10</v>
      </c>
      <c r="GH12" s="592">
        <v>20</v>
      </c>
      <c r="GI12" s="592">
        <v>30</v>
      </c>
      <c r="GJ12" s="592"/>
      <c r="GK12" s="592"/>
      <c r="GM12" s="572">
        <v>3</v>
      </c>
      <c r="GN12" s="572">
        <v>4</v>
      </c>
      <c r="GO12" s="572">
        <v>5</v>
      </c>
      <c r="GP12" s="572">
        <v>8</v>
      </c>
      <c r="GQ12" s="572">
        <v>36</v>
      </c>
      <c r="GR12" s="572">
        <v>56</v>
      </c>
      <c r="GS12" s="572">
        <v>90</v>
      </c>
    </row>
    <row r="13" spans="1:201" x14ac:dyDescent="0.3">
      <c r="A13" s="713"/>
      <c r="B13" s="3"/>
      <c r="C13" s="3"/>
      <c r="D13" s="3"/>
      <c r="E13" s="3">
        <v>150</v>
      </c>
      <c r="F13" s="3"/>
      <c r="K13" s="37">
        <f t="shared" si="0"/>
        <v>4.5</v>
      </c>
      <c r="L13" s="37">
        <f t="shared" si="1"/>
        <v>7</v>
      </c>
      <c r="M13" s="37">
        <f t="shared" si="2"/>
        <v>9</v>
      </c>
      <c r="N13" s="37">
        <f t="shared" si="3"/>
        <v>16</v>
      </c>
      <c r="O13" s="37">
        <f t="shared" si="4"/>
        <v>30</v>
      </c>
      <c r="P13" s="37">
        <f t="shared" si="5"/>
        <v>57</v>
      </c>
      <c r="Q13" s="37">
        <f t="shared" si="6"/>
        <v>65</v>
      </c>
      <c r="S13" s="38">
        <v>3</v>
      </c>
      <c r="T13" s="38">
        <v>4</v>
      </c>
      <c r="U13" s="38">
        <v>5</v>
      </c>
      <c r="V13" s="38">
        <v>10</v>
      </c>
      <c r="W13" s="38">
        <v>15</v>
      </c>
      <c r="X13" s="38">
        <v>20</v>
      </c>
      <c r="Y13" s="38">
        <v>30</v>
      </c>
      <c r="AA13" s="180">
        <v>12</v>
      </c>
      <c r="AB13" s="180">
        <v>15</v>
      </c>
      <c r="AC13" s="180">
        <v>25</v>
      </c>
      <c r="AD13" s="180">
        <v>35</v>
      </c>
      <c r="AE13" s="180">
        <v>60</v>
      </c>
      <c r="AF13" s="180">
        <v>80</v>
      </c>
      <c r="AG13" s="179"/>
      <c r="AI13" s="47"/>
      <c r="AJ13" s="3"/>
      <c r="AK13" s="3"/>
      <c r="AL13" s="3"/>
      <c r="AM13" s="3"/>
      <c r="AN13" s="3"/>
      <c r="AO13" s="121"/>
      <c r="AQ13" s="38">
        <v>3</v>
      </c>
      <c r="AR13" s="38">
        <v>4</v>
      </c>
      <c r="AS13" s="38">
        <v>6</v>
      </c>
      <c r="AT13" s="38">
        <v>10</v>
      </c>
      <c r="AU13" s="38">
        <v>15</v>
      </c>
      <c r="AV13" s="38">
        <v>25</v>
      </c>
      <c r="AW13" s="38">
        <v>33.75</v>
      </c>
      <c r="AY13" s="47"/>
      <c r="AZ13" s="3"/>
      <c r="BA13" s="3"/>
      <c r="BB13" s="3"/>
      <c r="BC13" s="3"/>
      <c r="BD13" s="3"/>
      <c r="BE13" s="121"/>
      <c r="BG13" s="47"/>
      <c r="BH13" s="3"/>
      <c r="BI13" s="3"/>
      <c r="BJ13" s="3"/>
      <c r="BK13" s="3"/>
      <c r="BL13" s="3"/>
      <c r="BM13" s="121"/>
      <c r="BO13" s="47"/>
      <c r="BP13" s="3"/>
      <c r="BQ13" s="3"/>
      <c r="BR13" s="3"/>
      <c r="BS13" s="3"/>
      <c r="BT13" s="3"/>
      <c r="BU13" s="121"/>
      <c r="BW13" s="38">
        <v>12</v>
      </c>
      <c r="BX13" s="38">
        <v>15</v>
      </c>
      <c r="BY13" s="38">
        <v>20</v>
      </c>
      <c r="BZ13" s="38">
        <v>25</v>
      </c>
      <c r="CA13" s="38">
        <v>30</v>
      </c>
      <c r="CB13" s="38">
        <v>50</v>
      </c>
      <c r="CC13" s="38"/>
      <c r="CE13" s="198">
        <v>8</v>
      </c>
      <c r="CF13" s="198">
        <v>12</v>
      </c>
      <c r="CG13" s="198">
        <v>24</v>
      </c>
      <c r="CH13" s="198">
        <v>40</v>
      </c>
      <c r="CI13" s="198">
        <v>60</v>
      </c>
      <c r="CJ13" s="198">
        <v>100</v>
      </c>
      <c r="CK13" s="121"/>
      <c r="CM13" s="593">
        <v>2</v>
      </c>
      <c r="CN13" s="593">
        <v>3</v>
      </c>
      <c r="CO13" s="593">
        <v>4</v>
      </c>
      <c r="CP13" s="593">
        <v>7</v>
      </c>
      <c r="CQ13" s="593">
        <v>18</v>
      </c>
      <c r="CR13" s="593">
        <v>75</v>
      </c>
      <c r="CS13" s="593">
        <v>155</v>
      </c>
      <c r="CU13" s="313">
        <v>9.0750000000000011</v>
      </c>
      <c r="CV13" s="313">
        <v>15.881250000000003</v>
      </c>
      <c r="CW13" s="313">
        <v>22.687500000000004</v>
      </c>
      <c r="CX13" s="313">
        <v>34.031250000000007</v>
      </c>
      <c r="CY13" s="313">
        <v>56.718750000000014</v>
      </c>
      <c r="CZ13" s="313">
        <v>79.40625</v>
      </c>
      <c r="DA13" s="313"/>
      <c r="DC13" s="38">
        <v>3</v>
      </c>
      <c r="DD13" s="38">
        <v>4</v>
      </c>
      <c r="DE13" s="38">
        <v>6</v>
      </c>
      <c r="DF13" s="38">
        <v>10</v>
      </c>
      <c r="DG13" s="38">
        <v>14</v>
      </c>
      <c r="DH13" s="38"/>
      <c r="DI13" s="38"/>
      <c r="DK13" s="47"/>
      <c r="DL13" s="3"/>
      <c r="DM13" s="3"/>
      <c r="DN13" s="3"/>
      <c r="DO13" s="3"/>
      <c r="DP13" s="3"/>
      <c r="DQ13" s="121"/>
      <c r="DS13" s="373">
        <v>4</v>
      </c>
      <c r="DT13" s="373">
        <v>5</v>
      </c>
      <c r="DU13" s="373">
        <v>8</v>
      </c>
      <c r="DV13" s="373">
        <v>12</v>
      </c>
      <c r="DW13" s="373">
        <v>20</v>
      </c>
      <c r="DX13" s="373">
        <v>40</v>
      </c>
      <c r="DY13" s="373"/>
      <c r="EA13" s="38">
        <v>5</v>
      </c>
      <c r="EB13" s="38">
        <v>6</v>
      </c>
      <c r="EC13" s="38">
        <v>8</v>
      </c>
      <c r="ED13" s="38">
        <v>12</v>
      </c>
      <c r="EE13" s="38">
        <v>16</v>
      </c>
      <c r="EF13" s="38">
        <v>22</v>
      </c>
      <c r="EG13" s="38">
        <v>37</v>
      </c>
      <c r="EI13" s="401">
        <v>10</v>
      </c>
      <c r="EJ13" s="401">
        <v>12</v>
      </c>
      <c r="EK13" s="401">
        <v>15</v>
      </c>
      <c r="EL13" s="401">
        <v>20</v>
      </c>
      <c r="EM13" s="401">
        <v>25</v>
      </c>
      <c r="EN13" s="401">
        <v>30</v>
      </c>
      <c r="EO13" s="401">
        <v>50</v>
      </c>
      <c r="EQ13" s="447">
        <v>3</v>
      </c>
      <c r="ER13" s="447">
        <v>4</v>
      </c>
      <c r="ES13" s="447">
        <v>6</v>
      </c>
      <c r="ET13" s="447">
        <v>10</v>
      </c>
      <c r="EU13" s="447">
        <v>30</v>
      </c>
      <c r="EV13" s="447">
        <v>50</v>
      </c>
      <c r="EW13" s="447">
        <v>65</v>
      </c>
      <c r="EY13" s="484">
        <v>15</v>
      </c>
      <c r="EZ13" s="484">
        <v>20</v>
      </c>
      <c r="FA13" s="484">
        <v>30</v>
      </c>
      <c r="FB13" s="484">
        <v>45</v>
      </c>
      <c r="FC13" s="484">
        <v>55</v>
      </c>
      <c r="FD13" s="484">
        <v>75</v>
      </c>
      <c r="FE13" s="484">
        <v>85</v>
      </c>
      <c r="FG13" s="597">
        <v>7.5</v>
      </c>
      <c r="FH13" s="597">
        <v>15</v>
      </c>
      <c r="FI13" s="597">
        <v>40</v>
      </c>
      <c r="FJ13" s="597">
        <v>50</v>
      </c>
      <c r="FK13" s="597">
        <v>100</v>
      </c>
      <c r="FL13" s="597">
        <v>250</v>
      </c>
      <c r="FM13" s="597">
        <v>500</v>
      </c>
      <c r="FO13" s="47"/>
      <c r="FP13" s="3"/>
      <c r="FQ13" s="3"/>
      <c r="FR13" s="3"/>
      <c r="FS13" s="3"/>
      <c r="FT13" s="3"/>
      <c r="FU13" s="121"/>
      <c r="FW13" s="47"/>
      <c r="FX13" s="3"/>
      <c r="FY13" s="3"/>
      <c r="FZ13" s="3"/>
      <c r="GA13" s="3"/>
      <c r="GB13" s="3"/>
      <c r="GC13" s="121"/>
      <c r="GE13" s="593">
        <v>4</v>
      </c>
      <c r="GF13" s="593">
        <v>8</v>
      </c>
      <c r="GG13" s="593">
        <v>10</v>
      </c>
      <c r="GH13" s="593">
        <v>20</v>
      </c>
      <c r="GI13" s="593">
        <v>30</v>
      </c>
      <c r="GJ13" s="593"/>
      <c r="GK13" s="593"/>
      <c r="GM13" s="573">
        <v>4</v>
      </c>
      <c r="GN13" s="573">
        <v>5</v>
      </c>
      <c r="GO13" s="573">
        <v>6</v>
      </c>
      <c r="GP13" s="573">
        <v>10</v>
      </c>
      <c r="GQ13" s="573">
        <v>42</v>
      </c>
      <c r="GR13" s="573">
        <v>64</v>
      </c>
      <c r="GS13" s="573">
        <v>100</v>
      </c>
    </row>
    <row r="14" spans="1:201" x14ac:dyDescent="0.3">
      <c r="A14" s="713"/>
      <c r="B14" s="2"/>
      <c r="C14" s="2"/>
      <c r="D14" s="2"/>
      <c r="E14" s="2"/>
      <c r="F14" s="2">
        <v>150</v>
      </c>
      <c r="K14" s="38">
        <f t="shared" si="0"/>
        <v>5</v>
      </c>
      <c r="L14" s="38">
        <f t="shared" si="1"/>
        <v>7</v>
      </c>
      <c r="M14" s="38">
        <f t="shared" si="2"/>
        <v>9</v>
      </c>
      <c r="N14" s="38">
        <f t="shared" si="3"/>
        <v>16</v>
      </c>
      <c r="O14" s="38">
        <f t="shared" si="4"/>
        <v>30</v>
      </c>
      <c r="P14" s="38">
        <f t="shared" si="5"/>
        <v>61</v>
      </c>
      <c r="Q14" s="38">
        <f t="shared" si="6"/>
        <v>65</v>
      </c>
      <c r="S14" s="37">
        <v>3</v>
      </c>
      <c r="T14" s="37">
        <v>4</v>
      </c>
      <c r="U14" s="37">
        <v>5</v>
      </c>
      <c r="V14" s="37">
        <v>10</v>
      </c>
      <c r="W14" s="37">
        <v>15</v>
      </c>
      <c r="X14" s="37">
        <v>20</v>
      </c>
      <c r="Y14" s="37">
        <v>30</v>
      </c>
      <c r="AA14" s="179">
        <v>15</v>
      </c>
      <c r="AB14" s="179">
        <v>25</v>
      </c>
      <c r="AC14" s="179">
        <v>40</v>
      </c>
      <c r="AD14" s="179">
        <v>60</v>
      </c>
      <c r="AE14" s="179">
        <v>80</v>
      </c>
      <c r="AF14" s="179">
        <v>100</v>
      </c>
      <c r="AG14" s="179"/>
      <c r="AI14" s="48"/>
      <c r="AJ14" s="2"/>
      <c r="AK14" s="2"/>
      <c r="AL14" s="2"/>
      <c r="AM14" s="2"/>
      <c r="AN14" s="2"/>
      <c r="AO14" s="120"/>
      <c r="AQ14" s="37">
        <v>3</v>
      </c>
      <c r="AR14" s="37">
        <v>4</v>
      </c>
      <c r="AS14" s="37">
        <v>6</v>
      </c>
      <c r="AT14" s="37">
        <v>10</v>
      </c>
      <c r="AU14" s="37">
        <v>15</v>
      </c>
      <c r="AV14" s="37">
        <v>25</v>
      </c>
      <c r="AW14" s="37">
        <v>33.75</v>
      </c>
      <c r="AY14" s="48"/>
      <c r="AZ14" s="2"/>
      <c r="BA14" s="2"/>
      <c r="BB14" s="2"/>
      <c r="BC14" s="2"/>
      <c r="BD14" s="2"/>
      <c r="BE14" s="120"/>
      <c r="BG14" s="48"/>
      <c r="BH14" s="2"/>
      <c r="BI14" s="2"/>
      <c r="BJ14" s="2"/>
      <c r="BK14" s="2"/>
      <c r="BL14" s="2"/>
      <c r="BM14" s="120"/>
      <c r="BO14" s="48"/>
      <c r="BP14" s="2"/>
      <c r="BQ14" s="2"/>
      <c r="BR14" s="2"/>
      <c r="BS14" s="2"/>
      <c r="BT14" s="2"/>
      <c r="BU14" s="120"/>
      <c r="BW14" s="37">
        <v>12</v>
      </c>
      <c r="BX14" s="37">
        <v>17</v>
      </c>
      <c r="BY14" s="37">
        <v>20</v>
      </c>
      <c r="BZ14" s="37">
        <v>25</v>
      </c>
      <c r="CA14" s="37">
        <v>30</v>
      </c>
      <c r="CB14" s="37">
        <v>50</v>
      </c>
      <c r="CC14" s="37"/>
      <c r="CE14" s="197">
        <v>8</v>
      </c>
      <c r="CF14" s="197">
        <v>12</v>
      </c>
      <c r="CG14" s="197">
        <v>24</v>
      </c>
      <c r="CH14" s="197">
        <v>40</v>
      </c>
      <c r="CI14" s="197">
        <v>60</v>
      </c>
      <c r="CJ14" s="197">
        <v>100</v>
      </c>
      <c r="CK14" s="120"/>
      <c r="CM14" s="592">
        <v>2</v>
      </c>
      <c r="CN14" s="592">
        <v>3</v>
      </c>
      <c r="CO14" s="592">
        <v>4</v>
      </c>
      <c r="CP14" s="592">
        <v>7</v>
      </c>
      <c r="CQ14" s="592">
        <v>18</v>
      </c>
      <c r="CR14" s="592">
        <v>75</v>
      </c>
      <c r="CS14" s="592">
        <v>155</v>
      </c>
      <c r="CU14" s="312">
        <v>11.343750000000002</v>
      </c>
      <c r="CV14" s="312">
        <v>19.851562500000004</v>
      </c>
      <c r="CW14" s="312">
        <v>28.359375000000004</v>
      </c>
      <c r="CX14" s="312">
        <v>42.539062500000007</v>
      </c>
      <c r="CY14" s="312">
        <v>70.898437500000014</v>
      </c>
      <c r="CZ14" s="312">
        <v>99.2578125</v>
      </c>
      <c r="DA14" s="312"/>
      <c r="DC14" s="37">
        <v>3</v>
      </c>
      <c r="DD14" s="37">
        <v>4</v>
      </c>
      <c r="DE14" s="37">
        <v>6</v>
      </c>
      <c r="DF14" s="37">
        <v>10</v>
      </c>
      <c r="DG14" s="37">
        <v>15</v>
      </c>
      <c r="DH14" s="37"/>
      <c r="DI14" s="37"/>
      <c r="DK14" s="48"/>
      <c r="DL14" s="2"/>
      <c r="DM14" s="2"/>
      <c r="DN14" s="2"/>
      <c r="DO14" s="2"/>
      <c r="DP14" s="2"/>
      <c r="DQ14" s="120"/>
      <c r="DS14" s="372">
        <v>4</v>
      </c>
      <c r="DT14" s="372">
        <v>6</v>
      </c>
      <c r="DU14" s="372">
        <v>8</v>
      </c>
      <c r="DV14" s="372">
        <v>12</v>
      </c>
      <c r="DW14" s="372">
        <v>20</v>
      </c>
      <c r="DX14" s="372">
        <v>40</v>
      </c>
      <c r="DY14" s="372"/>
      <c r="EA14" s="37">
        <v>5</v>
      </c>
      <c r="EB14" s="37">
        <v>6</v>
      </c>
      <c r="EC14" s="37">
        <v>8</v>
      </c>
      <c r="ED14" s="37">
        <v>12</v>
      </c>
      <c r="EE14" s="37">
        <v>16</v>
      </c>
      <c r="EF14" s="37">
        <v>22</v>
      </c>
      <c r="EG14" s="37">
        <v>37</v>
      </c>
      <c r="EI14" s="400">
        <v>10</v>
      </c>
      <c r="EJ14" s="400">
        <v>12</v>
      </c>
      <c r="EK14" s="400">
        <v>15</v>
      </c>
      <c r="EL14" s="400">
        <v>20</v>
      </c>
      <c r="EM14" s="400">
        <v>25</v>
      </c>
      <c r="EN14" s="400">
        <v>30</v>
      </c>
      <c r="EO14" s="400">
        <v>50</v>
      </c>
      <c r="EQ14" s="446">
        <v>3</v>
      </c>
      <c r="ER14" s="446">
        <v>4</v>
      </c>
      <c r="ES14" s="446">
        <v>6</v>
      </c>
      <c r="ET14" s="446">
        <v>10</v>
      </c>
      <c r="EU14" s="446">
        <v>30</v>
      </c>
      <c r="EV14" s="446">
        <v>50</v>
      </c>
      <c r="EW14" s="446">
        <v>65</v>
      </c>
      <c r="EY14" s="483">
        <v>15</v>
      </c>
      <c r="EZ14" s="483">
        <v>20</v>
      </c>
      <c r="FA14" s="483">
        <v>30</v>
      </c>
      <c r="FB14" s="483">
        <v>45</v>
      </c>
      <c r="FC14" s="483">
        <v>55</v>
      </c>
      <c r="FD14" s="483">
        <v>75</v>
      </c>
      <c r="FE14" s="483">
        <v>85</v>
      </c>
      <c r="FG14" s="597">
        <v>7.5</v>
      </c>
      <c r="FH14" s="597">
        <v>15</v>
      </c>
      <c r="FI14" s="597">
        <v>40</v>
      </c>
      <c r="FJ14" s="597">
        <v>50</v>
      </c>
      <c r="FK14" s="597">
        <v>100</v>
      </c>
      <c r="FL14" s="597">
        <v>250</v>
      </c>
      <c r="FM14" s="597">
        <v>500</v>
      </c>
      <c r="FO14" s="48"/>
      <c r="FP14" s="2"/>
      <c r="FQ14" s="2"/>
      <c r="FR14" s="2"/>
      <c r="FS14" s="2"/>
      <c r="FT14" s="2"/>
      <c r="FU14" s="120"/>
      <c r="FW14" s="48"/>
      <c r="FX14" s="2"/>
      <c r="FY14" s="2"/>
      <c r="FZ14" s="2"/>
      <c r="GA14" s="2"/>
      <c r="GB14" s="2"/>
      <c r="GC14" s="120"/>
      <c r="GE14" s="592">
        <v>4</v>
      </c>
      <c r="GF14" s="592">
        <v>8</v>
      </c>
      <c r="GG14" s="592">
        <v>10</v>
      </c>
      <c r="GH14" s="592">
        <v>20</v>
      </c>
      <c r="GI14" s="592">
        <v>30</v>
      </c>
      <c r="GJ14" s="592"/>
      <c r="GK14" s="592"/>
      <c r="GM14" s="572">
        <v>5</v>
      </c>
      <c r="GN14" s="572">
        <v>6</v>
      </c>
      <c r="GO14" s="572">
        <v>7</v>
      </c>
      <c r="GP14" s="572">
        <v>11</v>
      </c>
      <c r="GQ14" s="572">
        <v>48</v>
      </c>
      <c r="GR14" s="572">
        <v>72</v>
      </c>
      <c r="GS14" s="572">
        <v>100</v>
      </c>
    </row>
    <row r="15" spans="1:201" x14ac:dyDescent="0.3">
      <c r="A15" s="713"/>
      <c r="B15" s="3">
        <v>-150</v>
      </c>
      <c r="C15" s="3"/>
      <c r="D15" s="3"/>
      <c r="E15" s="3"/>
      <c r="F15" s="3"/>
      <c r="K15" s="38">
        <f t="shared" si="0"/>
        <v>4.5</v>
      </c>
      <c r="L15" s="38">
        <f t="shared" si="1"/>
        <v>7</v>
      </c>
      <c r="M15" s="38">
        <f t="shared" si="2"/>
        <v>9</v>
      </c>
      <c r="N15" s="38">
        <f t="shared" si="3"/>
        <v>13.5</v>
      </c>
      <c r="O15" s="38">
        <f t="shared" si="4"/>
        <v>30</v>
      </c>
      <c r="P15" s="38">
        <f t="shared" si="5"/>
        <v>50</v>
      </c>
      <c r="Q15" s="38">
        <f t="shared" si="6"/>
        <v>65</v>
      </c>
      <c r="S15" s="38">
        <v>3</v>
      </c>
      <c r="T15" s="38">
        <v>4</v>
      </c>
      <c r="U15" s="38">
        <v>5</v>
      </c>
      <c r="V15" s="38">
        <v>10</v>
      </c>
      <c r="W15" s="38">
        <v>15</v>
      </c>
      <c r="X15" s="38">
        <v>20</v>
      </c>
      <c r="Y15" s="38">
        <v>30</v>
      </c>
      <c r="AA15" s="179">
        <v>10</v>
      </c>
      <c r="AB15" s="179">
        <v>12</v>
      </c>
      <c r="AC15" s="179">
        <v>15</v>
      </c>
      <c r="AD15" s="179">
        <v>20</v>
      </c>
      <c r="AE15" s="179">
        <v>30</v>
      </c>
      <c r="AF15" s="179">
        <v>50</v>
      </c>
      <c r="AG15" s="179"/>
      <c r="AI15" s="47"/>
      <c r="AJ15" s="3"/>
      <c r="AK15" s="3"/>
      <c r="AL15" s="3"/>
      <c r="AM15" s="3"/>
      <c r="AN15" s="3"/>
      <c r="AO15" s="121"/>
      <c r="AQ15" s="38">
        <v>3</v>
      </c>
      <c r="AR15" s="38">
        <v>4</v>
      </c>
      <c r="AS15" s="38">
        <v>6</v>
      </c>
      <c r="AT15" s="38">
        <v>10</v>
      </c>
      <c r="AU15" s="38">
        <v>15</v>
      </c>
      <c r="AV15" s="38">
        <v>25</v>
      </c>
      <c r="AW15" s="38">
        <v>33.75</v>
      </c>
      <c r="AY15" s="47"/>
      <c r="AZ15" s="3"/>
      <c r="BA15" s="3"/>
      <c r="BB15" s="3"/>
      <c r="BC15" s="3"/>
      <c r="BD15" s="3"/>
      <c r="BE15" s="121"/>
      <c r="BG15" s="47"/>
      <c r="BH15" s="3"/>
      <c r="BI15" s="3"/>
      <c r="BJ15" s="3"/>
      <c r="BK15" s="3"/>
      <c r="BL15" s="3"/>
      <c r="BM15" s="121"/>
      <c r="BO15" s="47"/>
      <c r="BP15" s="3"/>
      <c r="BQ15" s="3"/>
      <c r="BR15" s="3"/>
      <c r="BS15" s="3"/>
      <c r="BT15" s="3"/>
      <c r="BU15" s="121"/>
      <c r="BW15" s="38">
        <v>15</v>
      </c>
      <c r="BX15" s="38">
        <v>20</v>
      </c>
      <c r="BY15" s="38">
        <v>25</v>
      </c>
      <c r="BZ15" s="38">
        <v>30</v>
      </c>
      <c r="CA15" s="38">
        <v>40</v>
      </c>
      <c r="CB15" s="38">
        <v>70</v>
      </c>
      <c r="CC15" s="38"/>
      <c r="CE15" s="198">
        <v>8</v>
      </c>
      <c r="CF15" s="198">
        <v>12</v>
      </c>
      <c r="CG15" s="198">
        <v>24</v>
      </c>
      <c r="CH15" s="198">
        <v>40</v>
      </c>
      <c r="CI15" s="198">
        <v>60</v>
      </c>
      <c r="CJ15" s="198">
        <v>100</v>
      </c>
      <c r="CK15" s="121"/>
      <c r="CM15" s="593">
        <v>2</v>
      </c>
      <c r="CN15" s="593">
        <v>3</v>
      </c>
      <c r="CO15" s="593">
        <v>4</v>
      </c>
      <c r="CP15" s="593">
        <v>7</v>
      </c>
      <c r="CQ15" s="593">
        <v>15</v>
      </c>
      <c r="CR15" s="593">
        <v>60</v>
      </c>
      <c r="CS15" s="593">
        <v>120</v>
      </c>
      <c r="CU15" s="313">
        <v>7.5</v>
      </c>
      <c r="CV15" s="313">
        <v>13.125</v>
      </c>
      <c r="CW15" s="313">
        <v>18.75</v>
      </c>
      <c r="CX15" s="313">
        <v>28.125</v>
      </c>
      <c r="CY15" s="313">
        <v>46.875</v>
      </c>
      <c r="CZ15" s="313">
        <v>65.625</v>
      </c>
      <c r="DA15" s="313"/>
      <c r="DC15" s="38">
        <v>3</v>
      </c>
      <c r="DD15" s="38">
        <v>4</v>
      </c>
      <c r="DE15" s="38">
        <v>7</v>
      </c>
      <c r="DF15" s="38">
        <v>10</v>
      </c>
      <c r="DG15" s="38">
        <v>15</v>
      </c>
      <c r="DH15" s="38"/>
      <c r="DI15" s="38"/>
      <c r="DK15" s="47"/>
      <c r="DL15" s="3"/>
      <c r="DM15" s="3"/>
      <c r="DN15" s="3"/>
      <c r="DO15" s="3"/>
      <c r="DP15" s="3"/>
      <c r="DQ15" s="121"/>
      <c r="DS15" s="373">
        <v>4</v>
      </c>
      <c r="DT15" s="373">
        <v>5</v>
      </c>
      <c r="DU15" s="373">
        <v>8</v>
      </c>
      <c r="DV15" s="373">
        <v>12</v>
      </c>
      <c r="DW15" s="373">
        <v>20</v>
      </c>
      <c r="DX15" s="373">
        <v>40</v>
      </c>
      <c r="DY15" s="373"/>
      <c r="EA15" s="38">
        <v>5</v>
      </c>
      <c r="EB15" s="38">
        <v>6</v>
      </c>
      <c r="EC15" s="38">
        <v>8</v>
      </c>
      <c r="ED15" s="38">
        <v>12</v>
      </c>
      <c r="EE15" s="38">
        <v>16</v>
      </c>
      <c r="EF15" s="38">
        <v>22</v>
      </c>
      <c r="EG15" s="38">
        <v>37</v>
      </c>
      <c r="EI15" s="401">
        <v>8</v>
      </c>
      <c r="EJ15" s="401">
        <v>10</v>
      </c>
      <c r="EK15" s="401">
        <v>12</v>
      </c>
      <c r="EL15" s="401">
        <v>15</v>
      </c>
      <c r="EM15" s="401">
        <v>17.5</v>
      </c>
      <c r="EN15" s="401">
        <v>20</v>
      </c>
      <c r="EO15" s="401">
        <v>40</v>
      </c>
      <c r="EQ15" s="447">
        <v>3</v>
      </c>
      <c r="ER15" s="447">
        <v>4</v>
      </c>
      <c r="ES15" s="447">
        <v>6</v>
      </c>
      <c r="ET15" s="447">
        <v>10</v>
      </c>
      <c r="EU15" s="447">
        <v>30</v>
      </c>
      <c r="EV15" s="447">
        <v>50</v>
      </c>
      <c r="EW15" s="447">
        <v>65</v>
      </c>
      <c r="EY15" s="484">
        <v>15</v>
      </c>
      <c r="EZ15" s="484">
        <v>20</v>
      </c>
      <c r="FA15" s="484">
        <v>30</v>
      </c>
      <c r="FB15" s="484">
        <v>45</v>
      </c>
      <c r="FC15" s="484">
        <v>55</v>
      </c>
      <c r="FD15" s="484">
        <v>75</v>
      </c>
      <c r="FE15" s="484">
        <v>85</v>
      </c>
      <c r="FG15" s="597">
        <v>7.5</v>
      </c>
      <c r="FH15" s="597">
        <v>15</v>
      </c>
      <c r="FI15" s="597">
        <v>40</v>
      </c>
      <c r="FJ15" s="597">
        <v>50</v>
      </c>
      <c r="FK15" s="597">
        <v>100</v>
      </c>
      <c r="FL15" s="597">
        <v>250</v>
      </c>
      <c r="FM15" s="597">
        <v>500</v>
      </c>
      <c r="FO15" s="47"/>
      <c r="FP15" s="3"/>
      <c r="FQ15" s="3"/>
      <c r="FR15" s="3"/>
      <c r="FS15" s="3"/>
      <c r="FT15" s="3"/>
      <c r="FU15" s="121"/>
      <c r="FW15" s="47"/>
      <c r="FX15" s="3"/>
      <c r="FY15" s="3"/>
      <c r="FZ15" s="3"/>
      <c r="GA15" s="3"/>
      <c r="GB15" s="3"/>
      <c r="GC15" s="121"/>
      <c r="GE15" s="593">
        <v>4</v>
      </c>
      <c r="GF15" s="593">
        <v>8</v>
      </c>
      <c r="GG15" s="593">
        <v>10</v>
      </c>
      <c r="GH15" s="593">
        <v>20</v>
      </c>
      <c r="GI15" s="593">
        <v>30</v>
      </c>
      <c r="GJ15" s="593"/>
      <c r="GK15" s="593"/>
      <c r="GM15" s="573">
        <v>2.5</v>
      </c>
      <c r="GN15" s="573">
        <v>3.5</v>
      </c>
      <c r="GO15" s="573">
        <v>4.5</v>
      </c>
      <c r="GP15" s="573">
        <v>8</v>
      </c>
      <c r="GQ15" s="573">
        <v>30</v>
      </c>
      <c r="GR15" s="573">
        <v>48</v>
      </c>
      <c r="GS15" s="573">
        <v>80</v>
      </c>
    </row>
    <row r="16" spans="1:201" ht="15" customHeight="1" x14ac:dyDescent="0.3">
      <c r="A16" s="713"/>
      <c r="B16" s="2"/>
      <c r="C16" s="2">
        <v>-150</v>
      </c>
      <c r="D16" s="2"/>
      <c r="E16" s="2"/>
      <c r="F16" s="2"/>
      <c r="K16" s="37">
        <f t="shared" si="0"/>
        <v>4.5</v>
      </c>
      <c r="L16" s="37">
        <f t="shared" si="1"/>
        <v>7</v>
      </c>
      <c r="M16" s="37">
        <f t="shared" si="2"/>
        <v>9</v>
      </c>
      <c r="N16" s="37">
        <f t="shared" si="3"/>
        <v>13.5</v>
      </c>
      <c r="O16" s="37">
        <f t="shared" si="4"/>
        <v>30</v>
      </c>
      <c r="P16" s="37">
        <f t="shared" si="5"/>
        <v>50</v>
      </c>
      <c r="Q16" s="37">
        <f t="shared" si="6"/>
        <v>65</v>
      </c>
      <c r="S16" s="37">
        <v>3</v>
      </c>
      <c r="T16" s="37">
        <v>4</v>
      </c>
      <c r="U16" s="37">
        <v>5</v>
      </c>
      <c r="V16" s="37">
        <v>10</v>
      </c>
      <c r="W16" s="37">
        <v>15</v>
      </c>
      <c r="X16" s="37">
        <v>20</v>
      </c>
      <c r="Y16" s="37">
        <v>30</v>
      </c>
      <c r="AA16" s="180">
        <v>10</v>
      </c>
      <c r="AB16" s="180">
        <v>12</v>
      </c>
      <c r="AC16" s="180">
        <v>15</v>
      </c>
      <c r="AD16" s="180">
        <v>20</v>
      </c>
      <c r="AE16" s="180">
        <v>30</v>
      </c>
      <c r="AF16" s="180">
        <v>50</v>
      </c>
      <c r="AG16" s="179"/>
      <c r="AI16" s="48"/>
      <c r="AJ16" s="2"/>
      <c r="AK16" s="2"/>
      <c r="AL16" s="2"/>
      <c r="AM16" s="2"/>
      <c r="AN16" s="2"/>
      <c r="AO16" s="120"/>
      <c r="AQ16" s="37">
        <v>3</v>
      </c>
      <c r="AR16" s="37">
        <v>4</v>
      </c>
      <c r="AS16" s="37">
        <v>6</v>
      </c>
      <c r="AT16" s="37">
        <v>10</v>
      </c>
      <c r="AU16" s="37">
        <v>15</v>
      </c>
      <c r="AV16" s="37">
        <v>25</v>
      </c>
      <c r="AW16" s="37">
        <v>33.75</v>
      </c>
      <c r="AY16" s="48"/>
      <c r="AZ16" s="2"/>
      <c r="BA16" s="2"/>
      <c r="BB16" s="2"/>
      <c r="BC16" s="2"/>
      <c r="BD16" s="2"/>
      <c r="BE16" s="120"/>
      <c r="BG16" s="48"/>
      <c r="BH16" s="2"/>
      <c r="BI16" s="2"/>
      <c r="BJ16" s="2"/>
      <c r="BK16" s="2"/>
      <c r="BL16" s="2"/>
      <c r="BM16" s="120"/>
      <c r="BO16" s="48"/>
      <c r="BP16" s="2"/>
      <c r="BQ16" s="2"/>
      <c r="BR16" s="2"/>
      <c r="BS16" s="2"/>
      <c r="BT16" s="2"/>
      <c r="BU16" s="120"/>
      <c r="BW16" s="37">
        <v>15</v>
      </c>
      <c r="BX16" s="37">
        <v>20</v>
      </c>
      <c r="BY16" s="37">
        <v>25</v>
      </c>
      <c r="BZ16" s="37">
        <v>30</v>
      </c>
      <c r="CA16" s="37">
        <v>40</v>
      </c>
      <c r="CB16" s="37">
        <v>70</v>
      </c>
      <c r="CC16" s="37"/>
      <c r="CE16" s="197">
        <v>8</v>
      </c>
      <c r="CF16" s="197">
        <v>12</v>
      </c>
      <c r="CG16" s="197">
        <v>24</v>
      </c>
      <c r="CH16" s="197">
        <v>40</v>
      </c>
      <c r="CI16" s="197">
        <v>60</v>
      </c>
      <c r="CJ16" s="197">
        <v>100</v>
      </c>
      <c r="CK16" s="120"/>
      <c r="CM16" s="592">
        <v>2</v>
      </c>
      <c r="CN16" s="592">
        <v>3</v>
      </c>
      <c r="CO16" s="592">
        <v>4</v>
      </c>
      <c r="CP16" s="592">
        <v>7</v>
      </c>
      <c r="CQ16" s="592">
        <v>15</v>
      </c>
      <c r="CR16" s="592">
        <v>60</v>
      </c>
      <c r="CS16" s="592">
        <v>120</v>
      </c>
      <c r="CU16" s="312">
        <v>7.5</v>
      </c>
      <c r="CV16" s="312">
        <v>13.125</v>
      </c>
      <c r="CW16" s="312">
        <v>18.75</v>
      </c>
      <c r="CX16" s="312">
        <v>28.125</v>
      </c>
      <c r="CY16" s="312">
        <v>46.875</v>
      </c>
      <c r="CZ16" s="312">
        <v>65.625</v>
      </c>
      <c r="DA16" s="312"/>
      <c r="DC16" s="37">
        <v>3</v>
      </c>
      <c r="DD16" s="37">
        <v>5</v>
      </c>
      <c r="DE16" s="37">
        <v>7</v>
      </c>
      <c r="DF16" s="37">
        <v>10</v>
      </c>
      <c r="DG16" s="37">
        <v>15</v>
      </c>
      <c r="DH16" s="37"/>
      <c r="DI16" s="37"/>
      <c r="DK16" s="48"/>
      <c r="DL16" s="2"/>
      <c r="DM16" s="2"/>
      <c r="DN16" s="2"/>
      <c r="DO16" s="2"/>
      <c r="DP16" s="2"/>
      <c r="DQ16" s="120"/>
      <c r="DS16" s="372">
        <v>4</v>
      </c>
      <c r="DT16" s="372">
        <v>6</v>
      </c>
      <c r="DU16" s="372">
        <v>8</v>
      </c>
      <c r="DV16" s="372">
        <v>12</v>
      </c>
      <c r="DW16" s="372">
        <v>20</v>
      </c>
      <c r="DX16" s="372">
        <v>40</v>
      </c>
      <c r="DY16" s="372"/>
      <c r="EA16" s="37">
        <v>5</v>
      </c>
      <c r="EB16" s="37">
        <v>6</v>
      </c>
      <c r="EC16" s="37">
        <v>8</v>
      </c>
      <c r="ED16" s="37">
        <v>12</v>
      </c>
      <c r="EE16" s="37">
        <v>16</v>
      </c>
      <c r="EF16" s="37">
        <v>22</v>
      </c>
      <c r="EG16" s="37">
        <v>37</v>
      </c>
      <c r="EI16" s="400">
        <v>8</v>
      </c>
      <c r="EJ16" s="400">
        <v>10</v>
      </c>
      <c r="EK16" s="400">
        <v>12</v>
      </c>
      <c r="EL16" s="400">
        <v>15</v>
      </c>
      <c r="EM16" s="400">
        <v>17.5</v>
      </c>
      <c r="EN16" s="400">
        <v>20</v>
      </c>
      <c r="EO16" s="400">
        <v>40</v>
      </c>
      <c r="EQ16" s="446">
        <v>3</v>
      </c>
      <c r="ER16" s="446">
        <v>4</v>
      </c>
      <c r="ES16" s="446">
        <v>6</v>
      </c>
      <c r="ET16" s="446">
        <v>10</v>
      </c>
      <c r="EU16" s="446">
        <v>30</v>
      </c>
      <c r="EV16" s="446">
        <v>50</v>
      </c>
      <c r="EW16" s="446">
        <v>65</v>
      </c>
      <c r="EY16" s="483">
        <v>15</v>
      </c>
      <c r="EZ16" s="483">
        <v>20</v>
      </c>
      <c r="FA16" s="483">
        <v>30</v>
      </c>
      <c r="FB16" s="483">
        <v>45</v>
      </c>
      <c r="FC16" s="483">
        <v>55</v>
      </c>
      <c r="FD16" s="483">
        <v>75</v>
      </c>
      <c r="FE16" s="483">
        <v>85</v>
      </c>
      <c r="FG16" s="597">
        <v>7.5</v>
      </c>
      <c r="FH16" s="597">
        <v>15</v>
      </c>
      <c r="FI16" s="597">
        <v>40</v>
      </c>
      <c r="FJ16" s="597">
        <v>50</v>
      </c>
      <c r="FK16" s="597">
        <v>100</v>
      </c>
      <c r="FL16" s="597">
        <v>250</v>
      </c>
      <c r="FM16" s="597">
        <v>500</v>
      </c>
      <c r="FO16" s="48"/>
      <c r="FP16" s="2"/>
      <c r="FQ16" s="2"/>
      <c r="FR16" s="2"/>
      <c r="FS16" s="2"/>
      <c r="FT16" s="2"/>
      <c r="FU16" s="120"/>
      <c r="FW16" s="48"/>
      <c r="FX16" s="2"/>
      <c r="FY16" s="2"/>
      <c r="FZ16" s="2"/>
      <c r="GA16" s="2"/>
      <c r="GB16" s="2"/>
      <c r="GC16" s="120"/>
      <c r="GE16" s="592">
        <v>4</v>
      </c>
      <c r="GF16" s="592">
        <v>8</v>
      </c>
      <c r="GG16" s="592">
        <v>10</v>
      </c>
      <c r="GH16" s="592">
        <v>20</v>
      </c>
      <c r="GI16" s="592">
        <v>30</v>
      </c>
      <c r="GJ16" s="592"/>
      <c r="GK16" s="592"/>
      <c r="GM16" s="572">
        <v>3</v>
      </c>
      <c r="GN16" s="572">
        <v>4</v>
      </c>
      <c r="GO16" s="572">
        <v>5</v>
      </c>
      <c r="GP16" s="572">
        <v>8</v>
      </c>
      <c r="GQ16" s="572">
        <v>30</v>
      </c>
      <c r="GR16" s="572">
        <v>48</v>
      </c>
      <c r="GS16" s="572">
        <v>80</v>
      </c>
    </row>
    <row r="17" spans="1:201" x14ac:dyDescent="0.3">
      <c r="A17" s="713"/>
      <c r="B17" s="3"/>
      <c r="C17" s="3"/>
      <c r="D17" s="3">
        <v>-150</v>
      </c>
      <c r="E17" s="3"/>
      <c r="F17" s="3"/>
      <c r="K17" s="38">
        <f t="shared" si="0"/>
        <v>4.5</v>
      </c>
      <c r="L17" s="38">
        <f t="shared" si="1"/>
        <v>7</v>
      </c>
      <c r="M17" s="38">
        <f t="shared" si="2"/>
        <v>9</v>
      </c>
      <c r="N17" s="38">
        <f t="shared" si="3"/>
        <v>13.5</v>
      </c>
      <c r="O17" s="38">
        <f t="shared" si="4"/>
        <v>30</v>
      </c>
      <c r="P17" s="38">
        <f t="shared" si="5"/>
        <v>63</v>
      </c>
      <c r="Q17" s="38">
        <f t="shared" si="6"/>
        <v>65</v>
      </c>
      <c r="S17" s="38">
        <v>3</v>
      </c>
      <c r="T17" s="38">
        <v>4</v>
      </c>
      <c r="U17" s="38">
        <v>5</v>
      </c>
      <c r="V17" s="38">
        <v>10</v>
      </c>
      <c r="W17" s="38">
        <v>15</v>
      </c>
      <c r="X17" s="38">
        <v>20</v>
      </c>
      <c r="Y17" s="38">
        <v>30</v>
      </c>
      <c r="AA17" s="179">
        <v>12</v>
      </c>
      <c r="AB17" s="179">
        <v>15</v>
      </c>
      <c r="AC17" s="179">
        <v>20</v>
      </c>
      <c r="AD17" s="179">
        <v>40</v>
      </c>
      <c r="AE17" s="179">
        <v>60</v>
      </c>
      <c r="AF17" s="179">
        <v>80</v>
      </c>
      <c r="AG17" s="179"/>
      <c r="AI17" s="47"/>
      <c r="AJ17" s="3"/>
      <c r="AK17" s="3"/>
      <c r="AL17" s="3"/>
      <c r="AM17" s="3"/>
      <c r="AN17" s="3"/>
      <c r="AO17" s="121"/>
      <c r="AQ17" s="38">
        <v>3</v>
      </c>
      <c r="AR17" s="38">
        <v>4</v>
      </c>
      <c r="AS17" s="38">
        <v>6</v>
      </c>
      <c r="AT17" s="38">
        <v>10</v>
      </c>
      <c r="AU17" s="38">
        <v>15</v>
      </c>
      <c r="AV17" s="38">
        <v>25</v>
      </c>
      <c r="AW17" s="38">
        <v>33.75</v>
      </c>
      <c r="AY17" s="47"/>
      <c r="AZ17" s="3"/>
      <c r="BA17" s="3"/>
      <c r="BB17" s="3"/>
      <c r="BC17" s="3"/>
      <c r="BD17" s="3"/>
      <c r="BE17" s="121"/>
      <c r="BG17" s="47"/>
      <c r="BH17" s="3"/>
      <c r="BI17" s="3"/>
      <c r="BJ17" s="3"/>
      <c r="BK17" s="3"/>
      <c r="BL17" s="3"/>
      <c r="BM17" s="121"/>
      <c r="BO17" s="47"/>
      <c r="BP17" s="3"/>
      <c r="BQ17" s="3"/>
      <c r="BR17" s="3"/>
      <c r="BS17" s="3"/>
      <c r="BT17" s="3"/>
      <c r="BU17" s="121"/>
      <c r="BW17" s="38">
        <v>15</v>
      </c>
      <c r="BX17" s="38">
        <v>20</v>
      </c>
      <c r="BY17" s="38">
        <v>25</v>
      </c>
      <c r="BZ17" s="38">
        <v>30</v>
      </c>
      <c r="CA17" s="38">
        <v>40</v>
      </c>
      <c r="CB17" s="38">
        <v>70</v>
      </c>
      <c r="CC17" s="38"/>
      <c r="CE17" s="198">
        <v>8</v>
      </c>
      <c r="CF17" s="198">
        <v>12</v>
      </c>
      <c r="CG17" s="198">
        <v>24</v>
      </c>
      <c r="CH17" s="198">
        <v>40</v>
      </c>
      <c r="CI17" s="198">
        <v>60</v>
      </c>
      <c r="CJ17" s="198">
        <v>100</v>
      </c>
      <c r="CK17" s="121"/>
      <c r="CM17" s="593">
        <v>2</v>
      </c>
      <c r="CN17" s="593">
        <v>3</v>
      </c>
      <c r="CO17" s="593">
        <v>4</v>
      </c>
      <c r="CP17" s="593">
        <v>7</v>
      </c>
      <c r="CQ17" s="593">
        <v>20</v>
      </c>
      <c r="CR17" s="593">
        <v>80</v>
      </c>
      <c r="CS17" s="593">
        <v>160</v>
      </c>
      <c r="CU17" s="313">
        <v>8.25</v>
      </c>
      <c r="CV17" s="313">
        <v>14.437500000000004</v>
      </c>
      <c r="CW17" s="313">
        <v>20.625</v>
      </c>
      <c r="CX17" s="313">
        <v>30.9375</v>
      </c>
      <c r="CY17" s="313">
        <v>51.562500000000014</v>
      </c>
      <c r="CZ17" s="313">
        <v>72.1875</v>
      </c>
      <c r="DA17" s="313"/>
      <c r="DC17" s="38">
        <v>3</v>
      </c>
      <c r="DD17" s="38">
        <v>5</v>
      </c>
      <c r="DE17" s="38">
        <v>7</v>
      </c>
      <c r="DF17" s="38">
        <v>10</v>
      </c>
      <c r="DG17" s="38">
        <v>16</v>
      </c>
      <c r="DH17" s="38"/>
      <c r="DI17" s="38"/>
      <c r="DK17" s="47"/>
      <c r="DL17" s="3"/>
      <c r="DM17" s="3"/>
      <c r="DN17" s="3"/>
      <c r="DO17" s="3"/>
      <c r="DP17" s="3"/>
      <c r="DQ17" s="121"/>
      <c r="DS17" s="373">
        <v>4</v>
      </c>
      <c r="DT17" s="373">
        <v>5</v>
      </c>
      <c r="DU17" s="373">
        <v>8</v>
      </c>
      <c r="DV17" s="373">
        <v>12</v>
      </c>
      <c r="DW17" s="373">
        <v>20</v>
      </c>
      <c r="DX17" s="373">
        <v>40</v>
      </c>
      <c r="DY17" s="373"/>
      <c r="EA17" s="38">
        <v>5</v>
      </c>
      <c r="EB17" s="38">
        <v>6</v>
      </c>
      <c r="EC17" s="38">
        <v>8</v>
      </c>
      <c r="ED17" s="38">
        <v>12</v>
      </c>
      <c r="EE17" s="38">
        <v>16</v>
      </c>
      <c r="EF17" s="38">
        <v>22</v>
      </c>
      <c r="EG17" s="38">
        <v>37</v>
      </c>
      <c r="EI17" s="401">
        <v>8</v>
      </c>
      <c r="EJ17" s="401">
        <v>10</v>
      </c>
      <c r="EK17" s="401">
        <v>12</v>
      </c>
      <c r="EL17" s="401">
        <v>15</v>
      </c>
      <c r="EM17" s="401">
        <v>17.5</v>
      </c>
      <c r="EN17" s="401">
        <v>20</v>
      </c>
      <c r="EO17" s="401">
        <v>40</v>
      </c>
      <c r="EQ17" s="447">
        <v>3</v>
      </c>
      <c r="ER17" s="447">
        <v>4</v>
      </c>
      <c r="ES17" s="447">
        <v>6</v>
      </c>
      <c r="ET17" s="447">
        <v>10</v>
      </c>
      <c r="EU17" s="447">
        <v>30</v>
      </c>
      <c r="EV17" s="447">
        <v>50</v>
      </c>
      <c r="EW17" s="447">
        <v>65</v>
      </c>
      <c r="EY17" s="484">
        <v>15</v>
      </c>
      <c r="EZ17" s="484">
        <v>20</v>
      </c>
      <c r="FA17" s="484">
        <v>30</v>
      </c>
      <c r="FB17" s="484">
        <v>45</v>
      </c>
      <c r="FC17" s="484">
        <v>55</v>
      </c>
      <c r="FD17" s="484">
        <v>75</v>
      </c>
      <c r="FE17" s="484">
        <v>85</v>
      </c>
      <c r="FG17" s="597">
        <v>7.5</v>
      </c>
      <c r="FH17" s="597">
        <v>15</v>
      </c>
      <c r="FI17" s="597">
        <v>40</v>
      </c>
      <c r="FJ17" s="597">
        <v>50</v>
      </c>
      <c r="FK17" s="597">
        <v>100</v>
      </c>
      <c r="FL17" s="597">
        <v>250</v>
      </c>
      <c r="FM17" s="597">
        <v>500</v>
      </c>
      <c r="FO17" s="47"/>
      <c r="FP17" s="3"/>
      <c r="FQ17" s="3"/>
      <c r="FR17" s="3"/>
      <c r="FS17" s="3"/>
      <c r="FT17" s="3"/>
      <c r="FU17" s="121"/>
      <c r="FW17" s="47"/>
      <c r="FX17" s="3"/>
      <c r="FY17" s="3"/>
      <c r="FZ17" s="3"/>
      <c r="GA17" s="3"/>
      <c r="GB17" s="3"/>
      <c r="GC17" s="121"/>
      <c r="GE17" s="593">
        <v>4</v>
      </c>
      <c r="GF17" s="593">
        <v>8</v>
      </c>
      <c r="GG17" s="593">
        <v>10</v>
      </c>
      <c r="GH17" s="593">
        <v>20</v>
      </c>
      <c r="GI17" s="593">
        <v>30</v>
      </c>
      <c r="GJ17" s="593"/>
      <c r="GK17" s="593"/>
      <c r="GM17" s="573">
        <v>3</v>
      </c>
      <c r="GN17" s="573">
        <v>4</v>
      </c>
      <c r="GO17" s="573">
        <v>5</v>
      </c>
      <c r="GP17" s="573">
        <v>8</v>
      </c>
      <c r="GQ17" s="573">
        <v>36</v>
      </c>
      <c r="GR17" s="573">
        <v>56</v>
      </c>
      <c r="GS17" s="573">
        <v>90</v>
      </c>
    </row>
    <row r="18" spans="1:201" x14ac:dyDescent="0.3">
      <c r="A18" s="713"/>
      <c r="B18" s="2"/>
      <c r="C18" s="2"/>
      <c r="D18" s="2"/>
      <c r="E18" s="2">
        <v>-150</v>
      </c>
      <c r="F18" s="2"/>
      <c r="K18" s="37">
        <f t="shared" si="0"/>
        <v>4.5</v>
      </c>
      <c r="L18" s="37">
        <f t="shared" si="1"/>
        <v>7</v>
      </c>
      <c r="M18" s="37">
        <f t="shared" si="2"/>
        <v>9</v>
      </c>
      <c r="N18" s="37">
        <f t="shared" si="3"/>
        <v>13.5</v>
      </c>
      <c r="O18" s="37">
        <f t="shared" si="4"/>
        <v>30</v>
      </c>
      <c r="P18" s="37">
        <f t="shared" si="5"/>
        <v>67</v>
      </c>
      <c r="Q18" s="37">
        <f t="shared" si="6"/>
        <v>65</v>
      </c>
      <c r="S18" s="37">
        <v>3</v>
      </c>
      <c r="T18" s="37">
        <v>4</v>
      </c>
      <c r="U18" s="37">
        <v>5</v>
      </c>
      <c r="V18" s="37">
        <v>10</v>
      </c>
      <c r="W18" s="37">
        <v>15</v>
      </c>
      <c r="X18" s="37">
        <v>20</v>
      </c>
      <c r="Y18" s="37">
        <v>30</v>
      </c>
      <c r="AA18" s="180">
        <v>12</v>
      </c>
      <c r="AB18" s="180">
        <v>15</v>
      </c>
      <c r="AC18" s="180">
        <v>25</v>
      </c>
      <c r="AD18" s="180">
        <v>35</v>
      </c>
      <c r="AE18" s="180">
        <v>60</v>
      </c>
      <c r="AF18" s="180">
        <v>80</v>
      </c>
      <c r="AG18" s="179"/>
      <c r="AI18" s="48"/>
      <c r="AJ18" s="2"/>
      <c r="AK18" s="2"/>
      <c r="AL18" s="2"/>
      <c r="AM18" s="2"/>
      <c r="AN18" s="2"/>
      <c r="AO18" s="120"/>
      <c r="AQ18" s="37">
        <v>3</v>
      </c>
      <c r="AR18" s="37">
        <v>4</v>
      </c>
      <c r="AS18" s="37">
        <v>6</v>
      </c>
      <c r="AT18" s="37">
        <v>10</v>
      </c>
      <c r="AU18" s="37">
        <v>15</v>
      </c>
      <c r="AV18" s="37">
        <v>25</v>
      </c>
      <c r="AW18" s="37">
        <v>33.75</v>
      </c>
      <c r="AY18" s="48"/>
      <c r="AZ18" s="2"/>
      <c r="BA18" s="2"/>
      <c r="BB18" s="2"/>
      <c r="BC18" s="2"/>
      <c r="BD18" s="2"/>
      <c r="BE18" s="120"/>
      <c r="BG18" s="48"/>
      <c r="BH18" s="2"/>
      <c r="BI18" s="2"/>
      <c r="BJ18" s="2"/>
      <c r="BK18" s="2"/>
      <c r="BL18" s="2"/>
      <c r="BM18" s="120"/>
      <c r="BO18" s="48"/>
      <c r="BP18" s="2"/>
      <c r="BQ18" s="2"/>
      <c r="BR18" s="2"/>
      <c r="BS18" s="2"/>
      <c r="BT18" s="2"/>
      <c r="BU18" s="120"/>
      <c r="BW18" s="37">
        <v>15</v>
      </c>
      <c r="BX18" s="37">
        <v>20</v>
      </c>
      <c r="BY18" s="37">
        <v>25</v>
      </c>
      <c r="BZ18" s="37">
        <v>30</v>
      </c>
      <c r="CA18" s="37">
        <v>40</v>
      </c>
      <c r="CB18" s="37">
        <v>70</v>
      </c>
      <c r="CC18" s="37"/>
      <c r="CE18" s="197">
        <v>8</v>
      </c>
      <c r="CF18" s="197">
        <v>12</v>
      </c>
      <c r="CG18" s="197">
        <v>24</v>
      </c>
      <c r="CH18" s="197">
        <v>40</v>
      </c>
      <c r="CI18" s="197">
        <v>60</v>
      </c>
      <c r="CJ18" s="197">
        <v>100</v>
      </c>
      <c r="CK18" s="120"/>
      <c r="CM18" s="592">
        <v>2</v>
      </c>
      <c r="CN18" s="592">
        <v>3</v>
      </c>
      <c r="CO18" s="592">
        <v>4</v>
      </c>
      <c r="CP18" s="592">
        <v>7</v>
      </c>
      <c r="CQ18" s="592">
        <v>18</v>
      </c>
      <c r="CR18" s="592">
        <v>75</v>
      </c>
      <c r="CS18" s="592">
        <v>155</v>
      </c>
      <c r="CU18" s="312">
        <v>9.0750000000000011</v>
      </c>
      <c r="CV18" s="312">
        <v>15.881250000000003</v>
      </c>
      <c r="CW18" s="312">
        <v>22.687500000000004</v>
      </c>
      <c r="CX18" s="312">
        <v>34.031250000000007</v>
      </c>
      <c r="CY18" s="312">
        <v>56.718750000000014</v>
      </c>
      <c r="CZ18" s="312">
        <v>79.40625</v>
      </c>
      <c r="DA18" s="312"/>
      <c r="DC18" s="37">
        <v>3</v>
      </c>
      <c r="DD18" s="37">
        <v>5</v>
      </c>
      <c r="DE18" s="37">
        <v>7</v>
      </c>
      <c r="DF18" s="37">
        <v>11</v>
      </c>
      <c r="DG18" s="37">
        <v>16</v>
      </c>
      <c r="DH18" s="37"/>
      <c r="DI18" s="37"/>
      <c r="DK18" s="48"/>
      <c r="DL18" s="2"/>
      <c r="DM18" s="2"/>
      <c r="DN18" s="2"/>
      <c r="DO18" s="2"/>
      <c r="DP18" s="2"/>
      <c r="DQ18" s="120"/>
      <c r="DS18" s="372">
        <v>4</v>
      </c>
      <c r="DT18" s="372">
        <v>6</v>
      </c>
      <c r="DU18" s="372">
        <v>8</v>
      </c>
      <c r="DV18" s="372">
        <v>12</v>
      </c>
      <c r="DW18" s="372">
        <v>20</v>
      </c>
      <c r="DX18" s="372">
        <v>40</v>
      </c>
      <c r="DY18" s="372"/>
      <c r="EA18" s="37">
        <v>5</v>
      </c>
      <c r="EB18" s="37">
        <v>6</v>
      </c>
      <c r="EC18" s="37">
        <v>8</v>
      </c>
      <c r="ED18" s="37">
        <v>12</v>
      </c>
      <c r="EE18" s="37">
        <v>16</v>
      </c>
      <c r="EF18" s="37">
        <v>22</v>
      </c>
      <c r="EG18" s="37">
        <v>37</v>
      </c>
      <c r="EI18" s="400">
        <v>8</v>
      </c>
      <c r="EJ18" s="400">
        <v>10</v>
      </c>
      <c r="EK18" s="400">
        <v>12</v>
      </c>
      <c r="EL18" s="400">
        <v>15</v>
      </c>
      <c r="EM18" s="400">
        <v>17.5</v>
      </c>
      <c r="EN18" s="400">
        <v>20</v>
      </c>
      <c r="EO18" s="400">
        <v>40</v>
      </c>
      <c r="EQ18" s="446">
        <v>3</v>
      </c>
      <c r="ER18" s="446">
        <v>4</v>
      </c>
      <c r="ES18" s="446">
        <v>6</v>
      </c>
      <c r="ET18" s="446">
        <v>10</v>
      </c>
      <c r="EU18" s="446">
        <v>30</v>
      </c>
      <c r="EV18" s="446">
        <v>50</v>
      </c>
      <c r="EW18" s="446">
        <v>65</v>
      </c>
      <c r="EY18" s="483">
        <v>15</v>
      </c>
      <c r="EZ18" s="483">
        <v>20</v>
      </c>
      <c r="FA18" s="483">
        <v>30</v>
      </c>
      <c r="FB18" s="483">
        <v>45</v>
      </c>
      <c r="FC18" s="483">
        <v>55</v>
      </c>
      <c r="FD18" s="483">
        <v>75</v>
      </c>
      <c r="FE18" s="483">
        <v>85</v>
      </c>
      <c r="FG18" s="597">
        <v>7.5</v>
      </c>
      <c r="FH18" s="597">
        <v>15</v>
      </c>
      <c r="FI18" s="597">
        <v>40</v>
      </c>
      <c r="FJ18" s="597">
        <v>50</v>
      </c>
      <c r="FK18" s="597">
        <v>100</v>
      </c>
      <c r="FL18" s="597">
        <v>250</v>
      </c>
      <c r="FM18" s="597">
        <v>500</v>
      </c>
      <c r="FO18" s="48"/>
      <c r="FP18" s="2"/>
      <c r="FQ18" s="2"/>
      <c r="FR18" s="2"/>
      <c r="FS18" s="2"/>
      <c r="FT18" s="2"/>
      <c r="FU18" s="120"/>
      <c r="FW18" s="48"/>
      <c r="FX18" s="2"/>
      <c r="FY18" s="2"/>
      <c r="FZ18" s="2"/>
      <c r="GA18" s="2"/>
      <c r="GB18" s="2"/>
      <c r="GC18" s="120"/>
      <c r="GE18" s="592">
        <v>4</v>
      </c>
      <c r="GF18" s="592">
        <v>8</v>
      </c>
      <c r="GG18" s="592">
        <v>10</v>
      </c>
      <c r="GH18" s="592">
        <v>20</v>
      </c>
      <c r="GI18" s="592">
        <v>30</v>
      </c>
      <c r="GJ18" s="592"/>
      <c r="GK18" s="592"/>
      <c r="GM18" s="572">
        <v>4</v>
      </c>
      <c r="GN18" s="572">
        <v>5</v>
      </c>
      <c r="GO18" s="572">
        <v>6</v>
      </c>
      <c r="GP18" s="572">
        <v>10</v>
      </c>
      <c r="GQ18" s="572">
        <v>42</v>
      </c>
      <c r="GR18" s="572">
        <v>64</v>
      </c>
      <c r="GS18" s="572">
        <v>100</v>
      </c>
    </row>
    <row r="19" spans="1:201" x14ac:dyDescent="0.3">
      <c r="A19" s="714"/>
      <c r="B19" s="3"/>
      <c r="C19" s="3"/>
      <c r="D19" s="3"/>
      <c r="E19" s="3"/>
      <c r="F19" s="3">
        <v>-150</v>
      </c>
      <c r="K19" s="38">
        <f t="shared" si="0"/>
        <v>5</v>
      </c>
      <c r="L19" s="38">
        <f t="shared" si="1"/>
        <v>7</v>
      </c>
      <c r="M19" s="38">
        <f t="shared" si="2"/>
        <v>9</v>
      </c>
      <c r="N19" s="38">
        <f t="shared" si="3"/>
        <v>13.5</v>
      </c>
      <c r="O19" s="38">
        <f t="shared" si="4"/>
        <v>30</v>
      </c>
      <c r="P19" s="38">
        <f t="shared" si="5"/>
        <v>71</v>
      </c>
      <c r="Q19" s="38">
        <f t="shared" si="6"/>
        <v>65</v>
      </c>
      <c r="S19" s="38">
        <v>3</v>
      </c>
      <c r="T19" s="38">
        <v>4</v>
      </c>
      <c r="U19" s="38">
        <v>5</v>
      </c>
      <c r="V19" s="38">
        <v>10</v>
      </c>
      <c r="W19" s="38">
        <v>15</v>
      </c>
      <c r="X19" s="38">
        <v>20</v>
      </c>
      <c r="Y19" s="38">
        <v>30</v>
      </c>
      <c r="AA19" s="179">
        <v>15</v>
      </c>
      <c r="AB19" s="179">
        <v>25</v>
      </c>
      <c r="AC19" s="179">
        <v>40</v>
      </c>
      <c r="AD19" s="179">
        <v>60</v>
      </c>
      <c r="AE19" s="179">
        <v>80</v>
      </c>
      <c r="AF19" s="179">
        <v>100</v>
      </c>
      <c r="AG19" s="179"/>
      <c r="AI19" s="47"/>
      <c r="AJ19" s="3"/>
      <c r="AK19" s="3"/>
      <c r="AL19" s="3"/>
      <c r="AM19" s="3"/>
      <c r="AN19" s="3"/>
      <c r="AO19" s="121"/>
      <c r="AQ19" s="38">
        <v>3</v>
      </c>
      <c r="AR19" s="38">
        <v>4</v>
      </c>
      <c r="AS19" s="38">
        <v>6</v>
      </c>
      <c r="AT19" s="38">
        <v>10</v>
      </c>
      <c r="AU19" s="38">
        <v>15</v>
      </c>
      <c r="AV19" s="38">
        <v>25</v>
      </c>
      <c r="AW19" s="38">
        <v>33.75</v>
      </c>
      <c r="AY19" s="47"/>
      <c r="AZ19" s="3"/>
      <c r="BA19" s="3"/>
      <c r="BB19" s="3"/>
      <c r="BC19" s="3"/>
      <c r="BD19" s="3"/>
      <c r="BE19" s="121"/>
      <c r="BG19" s="47"/>
      <c r="BH19" s="3"/>
      <c r="BI19" s="3"/>
      <c r="BJ19" s="3"/>
      <c r="BK19" s="3"/>
      <c r="BL19" s="3"/>
      <c r="BM19" s="121"/>
      <c r="BO19" s="47"/>
      <c r="BP19" s="3"/>
      <c r="BQ19" s="3"/>
      <c r="BR19" s="3"/>
      <c r="BS19" s="3"/>
      <c r="BT19" s="3"/>
      <c r="BU19" s="121"/>
      <c r="BW19" s="38">
        <v>15</v>
      </c>
      <c r="BX19" s="38">
        <v>20</v>
      </c>
      <c r="BY19" s="38">
        <v>25</v>
      </c>
      <c r="BZ19" s="38">
        <v>30</v>
      </c>
      <c r="CA19" s="38">
        <v>40</v>
      </c>
      <c r="CB19" s="38">
        <v>70</v>
      </c>
      <c r="CC19" s="38"/>
      <c r="CE19" s="198">
        <v>8</v>
      </c>
      <c r="CF19" s="198">
        <v>12</v>
      </c>
      <c r="CG19" s="198">
        <v>24</v>
      </c>
      <c r="CH19" s="198">
        <v>40</v>
      </c>
      <c r="CI19" s="198">
        <v>60</v>
      </c>
      <c r="CJ19" s="198">
        <v>100</v>
      </c>
      <c r="CK19" s="121"/>
      <c r="CM19" s="593">
        <v>2</v>
      </c>
      <c r="CN19" s="593">
        <v>3</v>
      </c>
      <c r="CO19" s="593">
        <v>4</v>
      </c>
      <c r="CP19" s="593">
        <v>7</v>
      </c>
      <c r="CQ19" s="593">
        <v>18</v>
      </c>
      <c r="CR19" s="593">
        <v>75</v>
      </c>
      <c r="CS19" s="593">
        <v>155</v>
      </c>
      <c r="CU19" s="313">
        <v>11.343750000000002</v>
      </c>
      <c r="CV19" s="313">
        <v>19.851562500000004</v>
      </c>
      <c r="CW19" s="313">
        <v>28.359375000000004</v>
      </c>
      <c r="CX19" s="313">
        <v>42.539062500000007</v>
      </c>
      <c r="CY19" s="313">
        <v>70.898437500000014</v>
      </c>
      <c r="CZ19" s="313">
        <v>99.2578125</v>
      </c>
      <c r="DA19" s="313"/>
      <c r="DC19" s="38">
        <v>3</v>
      </c>
      <c r="DD19" s="38">
        <v>5</v>
      </c>
      <c r="DE19" s="38">
        <v>7</v>
      </c>
      <c r="DF19" s="38">
        <v>11</v>
      </c>
      <c r="DG19" s="38">
        <v>16</v>
      </c>
      <c r="DH19" s="38"/>
      <c r="DI19" s="38"/>
      <c r="DK19" s="47"/>
      <c r="DL19" s="3"/>
      <c r="DM19" s="3"/>
      <c r="DN19" s="3"/>
      <c r="DO19" s="3"/>
      <c r="DP19" s="3"/>
      <c r="DQ19" s="121"/>
      <c r="DS19" s="373">
        <v>4</v>
      </c>
      <c r="DT19" s="373">
        <v>5</v>
      </c>
      <c r="DU19" s="373">
        <v>8</v>
      </c>
      <c r="DV19" s="373">
        <v>12</v>
      </c>
      <c r="DW19" s="373">
        <v>20</v>
      </c>
      <c r="DX19" s="373">
        <v>40</v>
      </c>
      <c r="DY19" s="373"/>
      <c r="EA19" s="38">
        <v>5</v>
      </c>
      <c r="EB19" s="38">
        <v>6</v>
      </c>
      <c r="EC19" s="38">
        <v>8</v>
      </c>
      <c r="ED19" s="38">
        <v>12</v>
      </c>
      <c r="EE19" s="38">
        <v>16</v>
      </c>
      <c r="EF19" s="38">
        <v>22</v>
      </c>
      <c r="EG19" s="38">
        <v>37</v>
      </c>
      <c r="EI19" s="401">
        <v>8</v>
      </c>
      <c r="EJ19" s="401">
        <v>10</v>
      </c>
      <c r="EK19" s="401">
        <v>15</v>
      </c>
      <c r="EL19" s="401">
        <v>15</v>
      </c>
      <c r="EM19" s="401">
        <v>17.5</v>
      </c>
      <c r="EN19" s="401">
        <v>20</v>
      </c>
      <c r="EO19" s="401">
        <v>40</v>
      </c>
      <c r="EQ19" s="447">
        <v>3</v>
      </c>
      <c r="ER19" s="447">
        <v>4</v>
      </c>
      <c r="ES19" s="447">
        <v>6</v>
      </c>
      <c r="ET19" s="447">
        <v>10</v>
      </c>
      <c r="EU19" s="447">
        <v>30</v>
      </c>
      <c r="EV19" s="447">
        <v>50</v>
      </c>
      <c r="EW19" s="447">
        <v>65</v>
      </c>
      <c r="EY19" s="484">
        <v>15</v>
      </c>
      <c r="EZ19" s="484">
        <v>20</v>
      </c>
      <c r="FA19" s="484">
        <v>30</v>
      </c>
      <c r="FB19" s="484">
        <v>45</v>
      </c>
      <c r="FC19" s="484">
        <v>55</v>
      </c>
      <c r="FD19" s="484">
        <v>75</v>
      </c>
      <c r="FE19" s="484">
        <v>85</v>
      </c>
      <c r="FG19" s="597">
        <v>7.5</v>
      </c>
      <c r="FH19" s="597">
        <v>15</v>
      </c>
      <c r="FI19" s="597">
        <v>40</v>
      </c>
      <c r="FJ19" s="597">
        <v>50</v>
      </c>
      <c r="FK19" s="597">
        <v>100</v>
      </c>
      <c r="FL19" s="597">
        <v>250</v>
      </c>
      <c r="FM19" s="597">
        <v>500</v>
      </c>
      <c r="FO19" s="47"/>
      <c r="FP19" s="3"/>
      <c r="FQ19" s="3"/>
      <c r="FR19" s="3"/>
      <c r="FS19" s="3"/>
      <c r="FT19" s="3"/>
      <c r="FU19" s="121"/>
      <c r="FW19" s="47"/>
      <c r="FX19" s="3"/>
      <c r="FY19" s="3"/>
      <c r="FZ19" s="3"/>
      <c r="GA19" s="3"/>
      <c r="GB19" s="3"/>
      <c r="GC19" s="121"/>
      <c r="GE19" s="593">
        <v>4</v>
      </c>
      <c r="GF19" s="593">
        <v>8</v>
      </c>
      <c r="GG19" s="593">
        <v>10</v>
      </c>
      <c r="GH19" s="593">
        <v>20</v>
      </c>
      <c r="GI19" s="593">
        <v>30</v>
      </c>
      <c r="GJ19" s="593"/>
      <c r="GK19" s="593"/>
      <c r="GM19" s="573">
        <v>5</v>
      </c>
      <c r="GN19" s="573">
        <v>6</v>
      </c>
      <c r="GO19" s="573">
        <v>7</v>
      </c>
      <c r="GP19" s="573">
        <v>11</v>
      </c>
      <c r="GQ19" s="573">
        <v>48</v>
      </c>
      <c r="GR19" s="573">
        <v>72</v>
      </c>
      <c r="GS19" s="573">
        <v>100</v>
      </c>
    </row>
    <row r="20" spans="1:201" x14ac:dyDescent="0.3">
      <c r="A20" s="45"/>
      <c r="E20" s="45"/>
      <c r="F20" s="46"/>
      <c r="P20" s="45"/>
      <c r="Q20" s="45"/>
      <c r="X20" s="45"/>
      <c r="Y20" s="45"/>
      <c r="AA20" s="178"/>
      <c r="AB20" s="178"/>
      <c r="AC20" s="178"/>
      <c r="AD20" s="178"/>
      <c r="AE20" s="178"/>
      <c r="AF20" s="182"/>
      <c r="AG20" s="182"/>
      <c r="AN20" s="45"/>
      <c r="AO20" s="45"/>
      <c r="AV20" s="45"/>
      <c r="AW20" s="45"/>
      <c r="BD20" s="45"/>
      <c r="BE20" s="45"/>
      <c r="BL20" s="45"/>
      <c r="BM20" s="45"/>
      <c r="BT20" s="45"/>
      <c r="BU20" s="45"/>
      <c r="CB20" s="45"/>
      <c r="CC20" s="45"/>
      <c r="CE20" s="196"/>
      <c r="CF20" s="196"/>
      <c r="CG20" s="196"/>
      <c r="CH20" s="196"/>
      <c r="CI20" s="196"/>
      <c r="CJ20" s="201"/>
      <c r="CK20" s="45"/>
      <c r="CM20" s="271"/>
      <c r="CN20" s="271"/>
      <c r="CO20" s="271"/>
      <c r="CP20" s="271"/>
      <c r="CQ20" s="271"/>
      <c r="CR20" s="274"/>
      <c r="CS20" s="274"/>
      <c r="CU20" s="309"/>
      <c r="CV20" s="309"/>
      <c r="CW20" s="309"/>
      <c r="CX20" s="309"/>
      <c r="CY20" s="309"/>
      <c r="CZ20" s="315"/>
      <c r="DA20" s="315"/>
      <c r="DC20" s="27"/>
      <c r="DD20" s="27"/>
      <c r="DE20" s="27"/>
      <c r="DF20" s="27"/>
      <c r="DG20" s="27"/>
      <c r="DH20" s="45"/>
      <c r="DI20" s="45"/>
      <c r="DP20" s="45"/>
      <c r="DQ20" s="45"/>
      <c r="DS20" s="371"/>
      <c r="DT20" s="371"/>
      <c r="DU20" s="371"/>
      <c r="DV20" s="371"/>
      <c r="DW20" s="371"/>
      <c r="DX20" s="375"/>
      <c r="DY20" s="375"/>
      <c r="EF20" s="45"/>
      <c r="EG20" s="45"/>
      <c r="EI20" s="396"/>
      <c r="EJ20" s="396"/>
      <c r="EK20" s="396"/>
      <c r="EL20" s="396"/>
      <c r="EM20" s="396"/>
      <c r="EN20" s="404"/>
      <c r="EO20" s="404"/>
      <c r="EQ20" s="444"/>
      <c r="ER20" s="444"/>
      <c r="ES20" s="444"/>
      <c r="ET20" s="444"/>
      <c r="EU20" s="444"/>
      <c r="EV20" s="449"/>
      <c r="EW20" s="449"/>
      <c r="EY20" s="482"/>
      <c r="EZ20" s="482"/>
      <c r="FA20" s="482"/>
      <c r="FB20" s="482"/>
      <c r="FC20" s="482"/>
      <c r="FD20" s="486"/>
      <c r="FE20" s="486"/>
      <c r="FL20" s="45"/>
      <c r="FM20" s="45"/>
      <c r="FT20" s="45"/>
      <c r="FU20" s="45"/>
      <c r="GB20" s="45"/>
      <c r="GC20" s="45"/>
      <c r="GE20" s="546"/>
      <c r="GF20" s="546"/>
      <c r="GG20" s="546"/>
      <c r="GH20" s="546"/>
      <c r="GI20" s="546"/>
      <c r="GJ20" s="549"/>
      <c r="GK20" s="45"/>
      <c r="GM20" s="571"/>
      <c r="GN20" s="571"/>
      <c r="GO20" s="571"/>
      <c r="GP20" s="571"/>
      <c r="GQ20" s="571"/>
      <c r="GR20" s="575"/>
      <c r="GS20" s="575"/>
    </row>
    <row r="21" spans="1:201" x14ac:dyDescent="0.3">
      <c r="A21" s="708" t="s">
        <v>11</v>
      </c>
      <c r="B21" s="709"/>
      <c r="C21" s="709"/>
      <c r="D21" s="709"/>
      <c r="E21" s="709"/>
      <c r="F21" s="710"/>
      <c r="K21" s="705" t="s">
        <v>28</v>
      </c>
      <c r="L21" s="706"/>
      <c r="M21" s="706"/>
      <c r="N21" s="706"/>
      <c r="O21" s="706"/>
      <c r="P21" s="706"/>
      <c r="Q21" s="707"/>
      <c r="S21" s="705" t="s">
        <v>28</v>
      </c>
      <c r="T21" s="706"/>
      <c r="U21" s="706"/>
      <c r="V21" s="706"/>
      <c r="W21" s="706"/>
      <c r="X21" s="706"/>
      <c r="Y21" s="707"/>
      <c r="AA21" s="705" t="s">
        <v>28</v>
      </c>
      <c r="AB21" s="706"/>
      <c r="AC21" s="706"/>
      <c r="AD21" s="706"/>
      <c r="AE21" s="706"/>
      <c r="AF21" s="706"/>
      <c r="AG21" s="707"/>
      <c r="AI21" s="705" t="s">
        <v>28</v>
      </c>
      <c r="AJ21" s="706"/>
      <c r="AK21" s="706"/>
      <c r="AL21" s="706"/>
      <c r="AM21" s="706"/>
      <c r="AN21" s="707"/>
      <c r="AO21" s="113"/>
      <c r="AQ21" s="705" t="s">
        <v>28</v>
      </c>
      <c r="AR21" s="706"/>
      <c r="AS21" s="706"/>
      <c r="AT21" s="706"/>
      <c r="AU21" s="706"/>
      <c r="AV21" s="706"/>
      <c r="AW21" s="707"/>
      <c r="AY21" s="705" t="s">
        <v>28</v>
      </c>
      <c r="AZ21" s="706"/>
      <c r="BA21" s="706"/>
      <c r="BB21" s="706"/>
      <c r="BC21" s="706"/>
      <c r="BD21" s="707"/>
      <c r="BE21" s="113"/>
      <c r="BG21" s="705" t="s">
        <v>28</v>
      </c>
      <c r="BH21" s="706"/>
      <c r="BI21" s="706"/>
      <c r="BJ21" s="706"/>
      <c r="BK21" s="706"/>
      <c r="BL21" s="707"/>
      <c r="BM21" s="113"/>
      <c r="BO21" s="705" t="s">
        <v>28</v>
      </c>
      <c r="BP21" s="706"/>
      <c r="BQ21" s="706"/>
      <c r="BR21" s="706"/>
      <c r="BS21" s="706"/>
      <c r="BT21" s="707"/>
      <c r="BU21" s="113"/>
      <c r="BW21" s="705" t="s">
        <v>28</v>
      </c>
      <c r="BX21" s="706"/>
      <c r="BY21" s="706"/>
      <c r="BZ21" s="706"/>
      <c r="CA21" s="706"/>
      <c r="CB21" s="706"/>
      <c r="CC21" s="707"/>
      <c r="CE21" s="705" t="s">
        <v>28</v>
      </c>
      <c r="CF21" s="706"/>
      <c r="CG21" s="706"/>
      <c r="CH21" s="706"/>
      <c r="CI21" s="706"/>
      <c r="CJ21" s="707"/>
      <c r="CK21" s="113"/>
      <c r="CM21" s="705" t="s">
        <v>28</v>
      </c>
      <c r="CN21" s="706"/>
      <c r="CO21" s="706"/>
      <c r="CP21" s="706"/>
      <c r="CQ21" s="706"/>
      <c r="CR21" s="706"/>
      <c r="CS21" s="707"/>
      <c r="CU21" s="705" t="s">
        <v>28</v>
      </c>
      <c r="CV21" s="706"/>
      <c r="CW21" s="706"/>
      <c r="CX21" s="706"/>
      <c r="CY21" s="706"/>
      <c r="CZ21" s="706"/>
      <c r="DA21" s="707"/>
      <c r="DC21" s="705" t="s">
        <v>28</v>
      </c>
      <c r="DD21" s="706"/>
      <c r="DE21" s="706"/>
      <c r="DF21" s="706"/>
      <c r="DG21" s="706"/>
      <c r="DH21" s="706"/>
      <c r="DI21" s="707"/>
      <c r="DK21" s="705" t="s">
        <v>28</v>
      </c>
      <c r="DL21" s="706"/>
      <c r="DM21" s="706"/>
      <c r="DN21" s="706"/>
      <c r="DO21" s="706"/>
      <c r="DP21" s="707"/>
      <c r="DQ21" s="113"/>
      <c r="DS21" s="705" t="s">
        <v>28</v>
      </c>
      <c r="DT21" s="706"/>
      <c r="DU21" s="706"/>
      <c r="DV21" s="706"/>
      <c r="DW21" s="706"/>
      <c r="DX21" s="706"/>
      <c r="DY21" s="707"/>
      <c r="EA21" s="705" t="s">
        <v>28</v>
      </c>
      <c r="EB21" s="706"/>
      <c r="EC21" s="706"/>
      <c r="ED21" s="706"/>
      <c r="EE21" s="706"/>
      <c r="EF21" s="707"/>
      <c r="EG21" s="113"/>
      <c r="EI21" s="705" t="s">
        <v>28</v>
      </c>
      <c r="EJ21" s="706"/>
      <c r="EK21" s="706"/>
      <c r="EL21" s="706"/>
      <c r="EM21" s="706"/>
      <c r="EN21" s="706"/>
      <c r="EO21" s="707"/>
      <c r="EQ21" s="705" t="s">
        <v>28</v>
      </c>
      <c r="ER21" s="706"/>
      <c r="ES21" s="706"/>
      <c r="ET21" s="706"/>
      <c r="EU21" s="706"/>
      <c r="EV21" s="706"/>
      <c r="EW21" s="707"/>
      <c r="EY21" s="705" t="s">
        <v>28</v>
      </c>
      <c r="EZ21" s="706"/>
      <c r="FA21" s="706"/>
      <c r="FB21" s="706"/>
      <c r="FC21" s="706"/>
      <c r="FD21" s="706"/>
      <c r="FE21" s="707"/>
      <c r="FG21" s="705" t="s">
        <v>28</v>
      </c>
      <c r="FH21" s="706"/>
      <c r="FI21" s="706"/>
      <c r="FJ21" s="706"/>
      <c r="FK21" s="706"/>
      <c r="FL21" s="706"/>
      <c r="FM21" s="707"/>
      <c r="FO21" s="705" t="s">
        <v>28</v>
      </c>
      <c r="FP21" s="706"/>
      <c r="FQ21" s="706"/>
      <c r="FR21" s="706"/>
      <c r="FS21" s="706"/>
      <c r="FT21" s="707"/>
      <c r="FU21" s="113"/>
      <c r="FW21" s="705" t="s">
        <v>28</v>
      </c>
      <c r="FX21" s="706"/>
      <c r="FY21" s="706"/>
      <c r="FZ21" s="706"/>
      <c r="GA21" s="706"/>
      <c r="GB21" s="707"/>
      <c r="GC21" s="113"/>
      <c r="GE21" s="705" t="s">
        <v>28</v>
      </c>
      <c r="GF21" s="706"/>
      <c r="GG21" s="706"/>
      <c r="GH21" s="706"/>
      <c r="GI21" s="706"/>
      <c r="GJ21" s="707"/>
      <c r="GK21" s="113"/>
      <c r="GM21" s="705" t="s">
        <v>28</v>
      </c>
      <c r="GN21" s="706"/>
      <c r="GO21" s="706"/>
      <c r="GP21" s="706"/>
      <c r="GQ21" s="706"/>
      <c r="GR21" s="706"/>
      <c r="GS21" s="707"/>
    </row>
    <row r="22" spans="1:201" x14ac:dyDescent="0.3">
      <c r="A22" s="78"/>
      <c r="B22" s="39" t="s">
        <v>41</v>
      </c>
      <c r="C22" s="39" t="s">
        <v>53</v>
      </c>
      <c r="D22" s="39" t="s">
        <v>27</v>
      </c>
      <c r="E22" s="39" t="s">
        <v>3</v>
      </c>
      <c r="F22" s="39" t="s">
        <v>4</v>
      </c>
      <c r="K22" s="39" t="s">
        <v>26</v>
      </c>
      <c r="L22" s="39" t="s">
        <v>12</v>
      </c>
      <c r="M22" s="39" t="s">
        <v>13</v>
      </c>
      <c r="N22" s="39" t="s">
        <v>14</v>
      </c>
      <c r="O22" s="39" t="s">
        <v>15</v>
      </c>
      <c r="P22" s="39" t="s">
        <v>16</v>
      </c>
      <c r="Q22" s="39" t="s">
        <v>103</v>
      </c>
      <c r="S22" s="39" t="s">
        <v>26</v>
      </c>
      <c r="T22" s="39" t="s">
        <v>12</v>
      </c>
      <c r="U22" s="39" t="s">
        <v>13</v>
      </c>
      <c r="V22" s="39" t="s">
        <v>14</v>
      </c>
      <c r="W22" s="39" t="s">
        <v>15</v>
      </c>
      <c r="X22" s="39" t="s">
        <v>16</v>
      </c>
      <c r="Y22" s="39" t="s">
        <v>103</v>
      </c>
      <c r="AA22" s="181" t="s">
        <v>26</v>
      </c>
      <c r="AB22" s="181" t="s">
        <v>12</v>
      </c>
      <c r="AC22" s="181" t="s">
        <v>13</v>
      </c>
      <c r="AD22" s="181" t="s">
        <v>14</v>
      </c>
      <c r="AE22" s="181" t="s">
        <v>15</v>
      </c>
      <c r="AF22" s="181" t="s">
        <v>16</v>
      </c>
      <c r="AG22" s="181" t="s">
        <v>103</v>
      </c>
      <c r="AI22" s="124" t="s">
        <v>26</v>
      </c>
      <c r="AJ22" s="39" t="s">
        <v>12</v>
      </c>
      <c r="AK22" s="39" t="s">
        <v>13</v>
      </c>
      <c r="AL22" s="39" t="s">
        <v>14</v>
      </c>
      <c r="AM22" s="39" t="s">
        <v>15</v>
      </c>
      <c r="AN22" s="39" t="s">
        <v>16</v>
      </c>
      <c r="AO22" s="119" t="s">
        <v>103</v>
      </c>
      <c r="AQ22" s="39" t="s">
        <v>26</v>
      </c>
      <c r="AR22" s="39" t="s">
        <v>12</v>
      </c>
      <c r="AS22" s="39" t="s">
        <v>13</v>
      </c>
      <c r="AT22" s="39" t="s">
        <v>14</v>
      </c>
      <c r="AU22" s="39" t="s">
        <v>15</v>
      </c>
      <c r="AV22" s="39" t="s">
        <v>16</v>
      </c>
      <c r="AW22" s="39" t="s">
        <v>103</v>
      </c>
      <c r="AY22" s="124" t="s">
        <v>26</v>
      </c>
      <c r="AZ22" s="39" t="s">
        <v>12</v>
      </c>
      <c r="BA22" s="39" t="s">
        <v>13</v>
      </c>
      <c r="BB22" s="39" t="s">
        <v>14</v>
      </c>
      <c r="BC22" s="39" t="s">
        <v>15</v>
      </c>
      <c r="BD22" s="39" t="s">
        <v>16</v>
      </c>
      <c r="BE22" s="119" t="s">
        <v>103</v>
      </c>
      <c r="BG22" s="124" t="s">
        <v>26</v>
      </c>
      <c r="BH22" s="39" t="s">
        <v>12</v>
      </c>
      <c r="BI22" s="39" t="s">
        <v>13</v>
      </c>
      <c r="BJ22" s="39" t="s">
        <v>14</v>
      </c>
      <c r="BK22" s="39" t="s">
        <v>15</v>
      </c>
      <c r="BL22" s="39" t="s">
        <v>16</v>
      </c>
      <c r="BM22" s="119" t="s">
        <v>103</v>
      </c>
      <c r="BO22" s="124" t="s">
        <v>26</v>
      </c>
      <c r="BP22" s="39" t="s">
        <v>12</v>
      </c>
      <c r="BQ22" s="39" t="s">
        <v>13</v>
      </c>
      <c r="BR22" s="39" t="s">
        <v>14</v>
      </c>
      <c r="BS22" s="39" t="s">
        <v>15</v>
      </c>
      <c r="BT22" s="39" t="s">
        <v>16</v>
      </c>
      <c r="BU22" s="119" t="s">
        <v>103</v>
      </c>
      <c r="BW22" s="39" t="s">
        <v>26</v>
      </c>
      <c r="BX22" s="39" t="s">
        <v>12</v>
      </c>
      <c r="BY22" s="39" t="s">
        <v>13</v>
      </c>
      <c r="BZ22" s="39" t="s">
        <v>14</v>
      </c>
      <c r="CA22" s="39" t="s">
        <v>15</v>
      </c>
      <c r="CB22" s="39" t="s">
        <v>16</v>
      </c>
      <c r="CC22" s="39" t="s">
        <v>103</v>
      </c>
      <c r="CE22" s="199" t="s">
        <v>26</v>
      </c>
      <c r="CF22" s="199" t="s">
        <v>12</v>
      </c>
      <c r="CG22" s="199" t="s">
        <v>13</v>
      </c>
      <c r="CH22" s="199" t="s">
        <v>14</v>
      </c>
      <c r="CI22" s="199" t="s">
        <v>15</v>
      </c>
      <c r="CJ22" s="199" t="s">
        <v>16</v>
      </c>
      <c r="CK22" s="119" t="s">
        <v>103</v>
      </c>
      <c r="CM22" s="273" t="s">
        <v>26</v>
      </c>
      <c r="CN22" s="273" t="s">
        <v>12</v>
      </c>
      <c r="CO22" s="273" t="s">
        <v>13</v>
      </c>
      <c r="CP22" s="273" t="s">
        <v>14</v>
      </c>
      <c r="CQ22" s="273" t="s">
        <v>15</v>
      </c>
      <c r="CR22" s="273" t="s">
        <v>16</v>
      </c>
      <c r="CS22" s="273" t="s">
        <v>103</v>
      </c>
      <c r="CU22" s="314" t="s">
        <v>26</v>
      </c>
      <c r="CV22" s="314" t="s">
        <v>12</v>
      </c>
      <c r="CW22" s="314" t="s">
        <v>13</v>
      </c>
      <c r="CX22" s="314" t="s">
        <v>14</v>
      </c>
      <c r="CY22" s="314" t="s">
        <v>15</v>
      </c>
      <c r="CZ22" s="314" t="s">
        <v>16</v>
      </c>
      <c r="DA22" s="314" t="s">
        <v>103</v>
      </c>
      <c r="DC22" s="39" t="s">
        <v>26</v>
      </c>
      <c r="DD22" s="39" t="s">
        <v>12</v>
      </c>
      <c r="DE22" s="39" t="s">
        <v>13</v>
      </c>
      <c r="DF22" s="39" t="s">
        <v>14</v>
      </c>
      <c r="DG22" s="39" t="s">
        <v>15</v>
      </c>
      <c r="DH22" s="39" t="s">
        <v>16</v>
      </c>
      <c r="DI22" s="39" t="s">
        <v>103</v>
      </c>
      <c r="DK22" s="124" t="s">
        <v>26</v>
      </c>
      <c r="DL22" s="39" t="s">
        <v>12</v>
      </c>
      <c r="DM22" s="39" t="s">
        <v>13</v>
      </c>
      <c r="DN22" s="39" t="s">
        <v>14</v>
      </c>
      <c r="DO22" s="39" t="s">
        <v>15</v>
      </c>
      <c r="DP22" s="39" t="s">
        <v>16</v>
      </c>
      <c r="DQ22" s="119" t="s">
        <v>103</v>
      </c>
      <c r="DS22" s="374" t="s">
        <v>26</v>
      </c>
      <c r="DT22" s="374" t="s">
        <v>12</v>
      </c>
      <c r="DU22" s="374" t="s">
        <v>13</v>
      </c>
      <c r="DV22" s="374" t="s">
        <v>14</v>
      </c>
      <c r="DW22" s="374" t="s">
        <v>15</v>
      </c>
      <c r="DX22" s="374" t="s">
        <v>16</v>
      </c>
      <c r="DY22" s="374" t="s">
        <v>103</v>
      </c>
      <c r="EA22" s="124" t="s">
        <v>26</v>
      </c>
      <c r="EB22" s="39" t="s">
        <v>12</v>
      </c>
      <c r="EC22" s="39" t="s">
        <v>13</v>
      </c>
      <c r="ED22" s="39" t="s">
        <v>14</v>
      </c>
      <c r="EE22" s="39" t="s">
        <v>15</v>
      </c>
      <c r="EF22" s="39" t="s">
        <v>16</v>
      </c>
      <c r="EG22" s="119" t="s">
        <v>103</v>
      </c>
      <c r="EI22" s="402" t="s">
        <v>26</v>
      </c>
      <c r="EJ22" s="402" t="s">
        <v>12</v>
      </c>
      <c r="EK22" s="402" t="s">
        <v>13</v>
      </c>
      <c r="EL22" s="402" t="s">
        <v>14</v>
      </c>
      <c r="EM22" s="402" t="s">
        <v>15</v>
      </c>
      <c r="EN22" s="402" t="s">
        <v>16</v>
      </c>
      <c r="EO22" s="402" t="s">
        <v>103</v>
      </c>
      <c r="EQ22" s="448" t="s">
        <v>26</v>
      </c>
      <c r="ER22" s="448" t="s">
        <v>12</v>
      </c>
      <c r="ES22" s="448" t="s">
        <v>13</v>
      </c>
      <c r="ET22" s="448" t="s">
        <v>14</v>
      </c>
      <c r="EU22" s="448" t="s">
        <v>15</v>
      </c>
      <c r="EV22" s="448" t="s">
        <v>16</v>
      </c>
      <c r="EW22" s="448" t="s">
        <v>103</v>
      </c>
      <c r="EY22" s="485" t="s">
        <v>26</v>
      </c>
      <c r="EZ22" s="485" t="s">
        <v>12</v>
      </c>
      <c r="FA22" s="485" t="s">
        <v>13</v>
      </c>
      <c r="FB22" s="485" t="s">
        <v>14</v>
      </c>
      <c r="FC22" s="485" t="s">
        <v>15</v>
      </c>
      <c r="FD22" s="485" t="s">
        <v>16</v>
      </c>
      <c r="FE22" s="485" t="s">
        <v>103</v>
      </c>
      <c r="FG22" s="39" t="s">
        <v>26</v>
      </c>
      <c r="FH22" s="39" t="s">
        <v>12</v>
      </c>
      <c r="FI22" s="39" t="s">
        <v>13</v>
      </c>
      <c r="FJ22" s="39" t="s">
        <v>14</v>
      </c>
      <c r="FK22" s="39" t="s">
        <v>15</v>
      </c>
      <c r="FL22" s="39" t="s">
        <v>16</v>
      </c>
      <c r="FM22" s="39" t="s">
        <v>103</v>
      </c>
      <c r="FO22" s="124" t="s">
        <v>26</v>
      </c>
      <c r="FP22" s="39" t="s">
        <v>12</v>
      </c>
      <c r="FQ22" s="39" t="s">
        <v>13</v>
      </c>
      <c r="FR22" s="39" t="s">
        <v>14</v>
      </c>
      <c r="FS22" s="39" t="s">
        <v>15</v>
      </c>
      <c r="FT22" s="39" t="s">
        <v>16</v>
      </c>
      <c r="FU22" s="119" t="s">
        <v>103</v>
      </c>
      <c r="FW22" s="124" t="s">
        <v>26</v>
      </c>
      <c r="FX22" s="39" t="s">
        <v>12</v>
      </c>
      <c r="FY22" s="39" t="s">
        <v>13</v>
      </c>
      <c r="FZ22" s="39" t="s">
        <v>14</v>
      </c>
      <c r="GA22" s="39" t="s">
        <v>15</v>
      </c>
      <c r="GB22" s="39" t="s">
        <v>16</v>
      </c>
      <c r="GC22" s="119" t="s">
        <v>103</v>
      </c>
      <c r="GE22" s="548" t="s">
        <v>26</v>
      </c>
      <c r="GF22" s="548" t="s">
        <v>12</v>
      </c>
      <c r="GG22" s="548" t="s">
        <v>13</v>
      </c>
      <c r="GH22" s="548" t="s">
        <v>14</v>
      </c>
      <c r="GI22" s="548" t="s">
        <v>15</v>
      </c>
      <c r="GJ22" s="548" t="s">
        <v>16</v>
      </c>
      <c r="GK22" s="119" t="s">
        <v>103</v>
      </c>
      <c r="GM22" s="574" t="s">
        <v>26</v>
      </c>
      <c r="GN22" s="574" t="s">
        <v>12</v>
      </c>
      <c r="GO22" s="574" t="s">
        <v>13</v>
      </c>
      <c r="GP22" s="574" t="s">
        <v>14</v>
      </c>
      <c r="GQ22" s="574" t="s">
        <v>15</v>
      </c>
      <c r="GR22" s="574" t="s">
        <v>16</v>
      </c>
      <c r="GS22" s="574" t="s">
        <v>103</v>
      </c>
    </row>
    <row r="23" spans="1:201" ht="15" customHeight="1" x14ac:dyDescent="0.3">
      <c r="A23" s="712" t="s">
        <v>85</v>
      </c>
      <c r="B23" s="2"/>
      <c r="C23" s="2"/>
      <c r="D23" s="2">
        <v>150</v>
      </c>
      <c r="E23" s="2">
        <v>-150</v>
      </c>
      <c r="F23" s="2"/>
      <c r="K23" s="37">
        <f t="shared" ref="K23:Q25" si="7">MEDIAN(S23,AA23,AI23,AQ23,AY23,BG23,BO23,BW23,CE23,CM23,CU23,DC23,DK23,DS23,EA23,EI23,EQ23,EY23,FG23,FO23,FW23,GE23,GM23)</f>
        <v>3.4775390625</v>
      </c>
      <c r="L23" s="37">
        <f t="shared" si="7"/>
        <v>5.5</v>
      </c>
      <c r="M23" s="37">
        <f t="shared" si="7"/>
        <v>7</v>
      </c>
      <c r="N23" s="37">
        <f t="shared" si="7"/>
        <v>11</v>
      </c>
      <c r="O23" s="37">
        <f t="shared" si="7"/>
        <v>16</v>
      </c>
      <c r="P23" s="37">
        <f t="shared" si="7"/>
        <v>23.5</v>
      </c>
      <c r="Q23" s="37">
        <f t="shared" si="7"/>
        <v>37</v>
      </c>
      <c r="S23" s="37">
        <v>3</v>
      </c>
      <c r="T23" s="37">
        <v>4</v>
      </c>
      <c r="U23" s="37">
        <v>5</v>
      </c>
      <c r="V23" s="37">
        <v>10</v>
      </c>
      <c r="W23" s="37">
        <v>15</v>
      </c>
      <c r="X23" s="37">
        <v>20</v>
      </c>
      <c r="Y23" s="37">
        <v>30</v>
      </c>
      <c r="Z23" s="117"/>
      <c r="AA23" s="179">
        <v>5</v>
      </c>
      <c r="AB23" s="179">
        <v>7</v>
      </c>
      <c r="AC23" s="179">
        <v>10</v>
      </c>
      <c r="AD23" s="179">
        <v>15</v>
      </c>
      <c r="AE23" s="179">
        <v>20</v>
      </c>
      <c r="AF23" s="179">
        <v>25</v>
      </c>
      <c r="AG23" s="179"/>
      <c r="AH23" s="117"/>
      <c r="AI23" s="125"/>
      <c r="AJ23" s="37"/>
      <c r="AK23" s="37"/>
      <c r="AL23" s="37"/>
      <c r="AM23" s="37"/>
      <c r="AN23" s="37"/>
      <c r="AO23" s="122"/>
      <c r="AP23" s="117"/>
      <c r="AQ23" s="37">
        <v>2</v>
      </c>
      <c r="AR23" s="37">
        <v>3</v>
      </c>
      <c r="AS23" s="37">
        <v>4</v>
      </c>
      <c r="AT23" s="37">
        <v>5</v>
      </c>
      <c r="AU23" s="37">
        <v>8</v>
      </c>
      <c r="AV23" s="37">
        <v>13</v>
      </c>
      <c r="AW23" s="37">
        <v>17.55</v>
      </c>
      <c r="AX23" s="117"/>
      <c r="AY23" s="125"/>
      <c r="AZ23" s="37"/>
      <c r="BA23" s="37"/>
      <c r="BB23" s="37"/>
      <c r="BC23" s="37"/>
      <c r="BD23" s="37"/>
      <c r="BE23" s="122"/>
      <c r="BF23" s="117"/>
      <c r="BG23" s="125"/>
      <c r="BH23" s="37"/>
      <c r="BI23" s="37"/>
      <c r="BJ23" s="37"/>
      <c r="BK23" s="37"/>
      <c r="BL23" s="37"/>
      <c r="BM23" s="122"/>
      <c r="BN23" s="117"/>
      <c r="BO23" s="125"/>
      <c r="BP23" s="37"/>
      <c r="BQ23" s="37"/>
      <c r="BR23" s="37"/>
      <c r="BS23" s="37"/>
      <c r="BT23" s="37"/>
      <c r="BU23" s="122"/>
      <c r="BV23" s="117"/>
      <c r="BW23" s="37">
        <v>5</v>
      </c>
      <c r="BX23" s="37">
        <v>8</v>
      </c>
      <c r="BY23" s="37">
        <v>10</v>
      </c>
      <c r="BZ23" s="37">
        <v>12</v>
      </c>
      <c r="CA23" s="37">
        <v>15</v>
      </c>
      <c r="CB23" s="37">
        <v>20</v>
      </c>
      <c r="CC23" s="37"/>
      <c r="CD23" s="117"/>
      <c r="CE23" s="592">
        <v>4.7058823529411766</v>
      </c>
      <c r="CF23" s="592">
        <v>7.0588235294117654</v>
      </c>
      <c r="CG23" s="592">
        <v>14.117647058823531</v>
      </c>
      <c r="CH23" s="592">
        <v>23.529411764705884</v>
      </c>
      <c r="CI23" s="592">
        <v>35.294117647058826</v>
      </c>
      <c r="CJ23" s="592">
        <v>58.82352941176471</v>
      </c>
      <c r="CK23" s="592"/>
      <c r="CL23" s="117"/>
      <c r="CM23" s="592">
        <v>2</v>
      </c>
      <c r="CN23" s="592">
        <v>3</v>
      </c>
      <c r="CO23" s="592">
        <v>4</v>
      </c>
      <c r="CP23" s="592">
        <v>7</v>
      </c>
      <c r="CQ23" s="592">
        <v>15</v>
      </c>
      <c r="CR23" s="592">
        <v>60</v>
      </c>
      <c r="CS23" s="592">
        <v>120</v>
      </c>
      <c r="CT23" s="117"/>
      <c r="CU23" s="312">
        <v>3.955078125</v>
      </c>
      <c r="CV23" s="312">
        <v>6.591796875</v>
      </c>
      <c r="CW23" s="312">
        <v>9.66796875</v>
      </c>
      <c r="CX23" s="312">
        <v>14.501953125000004</v>
      </c>
      <c r="CY23" s="312">
        <v>19.3359375</v>
      </c>
      <c r="CZ23" s="312">
        <v>27.0703125</v>
      </c>
      <c r="DA23" s="312"/>
      <c r="DB23" s="117"/>
      <c r="DC23" s="37">
        <v>3</v>
      </c>
      <c r="DD23" s="37">
        <v>4</v>
      </c>
      <c r="DE23" s="37">
        <v>6</v>
      </c>
      <c r="DF23" s="37">
        <v>10</v>
      </c>
      <c r="DG23" s="37">
        <v>14</v>
      </c>
      <c r="DH23" s="37"/>
      <c r="DI23" s="37"/>
      <c r="DJ23" s="117"/>
      <c r="DK23" s="125"/>
      <c r="DL23" s="37"/>
      <c r="DM23" s="37"/>
      <c r="DN23" s="37"/>
      <c r="DO23" s="37"/>
      <c r="DP23" s="37"/>
      <c r="DQ23" s="122"/>
      <c r="DR23" s="117"/>
      <c r="DS23" s="372">
        <v>3</v>
      </c>
      <c r="DT23" s="372">
        <v>4</v>
      </c>
      <c r="DU23" s="372">
        <v>6</v>
      </c>
      <c r="DV23" s="372">
        <v>8</v>
      </c>
      <c r="DW23" s="372">
        <v>12</v>
      </c>
      <c r="DX23" s="372">
        <v>20</v>
      </c>
      <c r="DY23" s="372"/>
      <c r="DZ23" s="117"/>
      <c r="EA23" s="37">
        <v>5</v>
      </c>
      <c r="EB23" s="37">
        <v>6</v>
      </c>
      <c r="EC23" s="37">
        <v>8</v>
      </c>
      <c r="ED23" s="37">
        <v>14</v>
      </c>
      <c r="EE23" s="37">
        <v>17</v>
      </c>
      <c r="EF23" s="37">
        <v>22</v>
      </c>
      <c r="EG23" s="37">
        <v>37</v>
      </c>
      <c r="EH23" s="117"/>
      <c r="EI23" s="400">
        <v>6</v>
      </c>
      <c r="EJ23" s="400">
        <v>8</v>
      </c>
      <c r="EK23" s="400">
        <v>10</v>
      </c>
      <c r="EL23" s="400">
        <v>12</v>
      </c>
      <c r="EM23" s="400">
        <v>15</v>
      </c>
      <c r="EN23" s="400">
        <v>20</v>
      </c>
      <c r="EO23" s="400">
        <v>30</v>
      </c>
      <c r="EP23" s="117"/>
      <c r="EQ23" s="446">
        <v>3</v>
      </c>
      <c r="ER23" s="446">
        <v>4</v>
      </c>
      <c r="ES23" s="446">
        <v>6</v>
      </c>
      <c r="ET23" s="446">
        <v>10</v>
      </c>
      <c r="EU23" s="446">
        <v>30</v>
      </c>
      <c r="EV23" s="446">
        <v>50</v>
      </c>
      <c r="EW23" s="446">
        <v>65</v>
      </c>
      <c r="EX23" s="117"/>
      <c r="EY23" s="483">
        <v>15</v>
      </c>
      <c r="EZ23" s="483">
        <v>20</v>
      </c>
      <c r="FA23" s="483">
        <v>25</v>
      </c>
      <c r="FB23" s="483">
        <v>30</v>
      </c>
      <c r="FC23" s="483">
        <v>35</v>
      </c>
      <c r="FD23" s="483">
        <v>40</v>
      </c>
      <c r="FE23" s="483">
        <v>45</v>
      </c>
      <c r="FF23" s="117"/>
      <c r="FG23" s="597">
        <v>12</v>
      </c>
      <c r="FH23" s="597">
        <v>20</v>
      </c>
      <c r="FI23" s="597">
        <v>80</v>
      </c>
      <c r="FJ23" s="597">
        <v>100</v>
      </c>
      <c r="FK23" s="597">
        <v>200</v>
      </c>
      <c r="FL23" s="597">
        <v>300</v>
      </c>
      <c r="FM23" s="597">
        <v>600</v>
      </c>
      <c r="FN23" s="117"/>
      <c r="FO23" s="125"/>
      <c r="FP23" s="37"/>
      <c r="FQ23" s="37"/>
      <c r="FR23" s="37"/>
      <c r="FS23" s="37"/>
      <c r="FT23" s="37"/>
      <c r="FU23" s="122"/>
      <c r="FV23" s="117"/>
      <c r="FW23" s="125"/>
      <c r="FX23" s="37"/>
      <c r="FY23" s="37"/>
      <c r="FZ23" s="37"/>
      <c r="GA23" s="37"/>
      <c r="GB23" s="37"/>
      <c r="GC23" s="122"/>
      <c r="GD23" s="117"/>
      <c r="GE23" s="592">
        <v>3</v>
      </c>
      <c r="GF23" s="592">
        <v>5</v>
      </c>
      <c r="GG23" s="592">
        <v>6</v>
      </c>
      <c r="GH23" s="592">
        <v>10</v>
      </c>
      <c r="GI23" s="592">
        <v>20</v>
      </c>
      <c r="GJ23" s="592"/>
      <c r="GK23" s="592"/>
      <c r="GL23" s="117"/>
      <c r="GM23" s="572">
        <v>2</v>
      </c>
      <c r="GN23" s="572">
        <v>3</v>
      </c>
      <c r="GO23" s="572">
        <v>4</v>
      </c>
      <c r="GP23" s="572">
        <v>8</v>
      </c>
      <c r="GQ23" s="572">
        <v>10</v>
      </c>
      <c r="GR23" s="572">
        <v>14</v>
      </c>
      <c r="GS23" s="572">
        <v>16</v>
      </c>
    </row>
    <row r="24" spans="1:201" ht="15" customHeight="1" x14ac:dyDescent="0.3">
      <c r="A24" s="713"/>
      <c r="B24" s="3"/>
      <c r="C24" s="3"/>
      <c r="D24" s="3">
        <v>150</v>
      </c>
      <c r="E24" s="3"/>
      <c r="F24" s="3">
        <v>-150</v>
      </c>
      <c r="K24" s="38">
        <f t="shared" si="7"/>
        <v>4.3529411764705888</v>
      </c>
      <c r="L24" s="38">
        <f t="shared" si="7"/>
        <v>6</v>
      </c>
      <c r="M24" s="38">
        <f t="shared" si="7"/>
        <v>8</v>
      </c>
      <c r="N24" s="38">
        <f t="shared" si="7"/>
        <v>12</v>
      </c>
      <c r="O24" s="38">
        <f t="shared" si="7"/>
        <v>18.5</v>
      </c>
      <c r="P24" s="38">
        <f t="shared" si="7"/>
        <v>30</v>
      </c>
      <c r="Q24" s="38">
        <f t="shared" si="7"/>
        <v>37</v>
      </c>
      <c r="S24" s="38">
        <v>3</v>
      </c>
      <c r="T24" s="38">
        <v>4</v>
      </c>
      <c r="U24" s="38">
        <v>5</v>
      </c>
      <c r="V24" s="38">
        <v>10</v>
      </c>
      <c r="W24" s="38">
        <v>15</v>
      </c>
      <c r="X24" s="38">
        <v>20</v>
      </c>
      <c r="Y24" s="38">
        <v>30</v>
      </c>
      <c r="Z24" s="117"/>
      <c r="AA24" s="180">
        <v>10</v>
      </c>
      <c r="AB24" s="180">
        <v>15</v>
      </c>
      <c r="AC24" s="180">
        <v>20</v>
      </c>
      <c r="AD24" s="180">
        <v>20</v>
      </c>
      <c r="AE24" s="180">
        <v>25</v>
      </c>
      <c r="AF24" s="180">
        <v>30</v>
      </c>
      <c r="AG24" s="179"/>
      <c r="AH24" s="117"/>
      <c r="AI24" s="126"/>
      <c r="AJ24" s="38"/>
      <c r="AK24" s="38"/>
      <c r="AL24" s="38"/>
      <c r="AM24" s="38"/>
      <c r="AN24" s="38"/>
      <c r="AO24" s="123"/>
      <c r="AP24" s="117"/>
      <c r="AQ24" s="38">
        <v>2</v>
      </c>
      <c r="AR24" s="38">
        <v>3</v>
      </c>
      <c r="AS24" s="38">
        <v>4</v>
      </c>
      <c r="AT24" s="38">
        <v>5</v>
      </c>
      <c r="AU24" s="38">
        <v>8</v>
      </c>
      <c r="AV24" s="38">
        <v>13</v>
      </c>
      <c r="AW24" s="38">
        <v>17.55</v>
      </c>
      <c r="AX24" s="117"/>
      <c r="AY24" s="126"/>
      <c r="AZ24" s="38"/>
      <c r="BA24" s="38"/>
      <c r="BB24" s="38"/>
      <c r="BC24" s="38"/>
      <c r="BD24" s="38"/>
      <c r="BE24" s="123"/>
      <c r="BF24" s="117"/>
      <c r="BG24" s="126"/>
      <c r="BH24" s="38"/>
      <c r="BI24" s="38"/>
      <c r="BJ24" s="38"/>
      <c r="BK24" s="38"/>
      <c r="BL24" s="38"/>
      <c r="BM24" s="123"/>
      <c r="BN24" s="117"/>
      <c r="BO24" s="126"/>
      <c r="BP24" s="38"/>
      <c r="BQ24" s="38"/>
      <c r="BR24" s="38"/>
      <c r="BS24" s="38"/>
      <c r="BT24" s="38"/>
      <c r="BU24" s="123"/>
      <c r="BV24" s="117"/>
      <c r="BW24" s="38">
        <v>5</v>
      </c>
      <c r="BX24" s="38">
        <v>8</v>
      </c>
      <c r="BY24" s="38">
        <v>10</v>
      </c>
      <c r="BZ24" s="38">
        <v>12</v>
      </c>
      <c r="CA24" s="38">
        <v>15</v>
      </c>
      <c r="CB24" s="38">
        <v>20</v>
      </c>
      <c r="CC24" s="38"/>
      <c r="CD24" s="117"/>
      <c r="CE24" s="593">
        <v>4.7058823529411766</v>
      </c>
      <c r="CF24" s="593">
        <v>7.0588235294117654</v>
      </c>
      <c r="CG24" s="593">
        <v>14.117647058823531</v>
      </c>
      <c r="CH24" s="593">
        <v>23.529411764705884</v>
      </c>
      <c r="CI24" s="593">
        <v>35.294117647058826</v>
      </c>
      <c r="CJ24" s="593">
        <v>58.82352941176471</v>
      </c>
      <c r="CK24" s="593"/>
      <c r="CL24" s="117"/>
      <c r="CM24" s="593">
        <v>2</v>
      </c>
      <c r="CN24" s="593">
        <v>3</v>
      </c>
      <c r="CO24" s="593">
        <v>4</v>
      </c>
      <c r="CP24" s="593">
        <v>7</v>
      </c>
      <c r="CQ24" s="593">
        <v>15</v>
      </c>
      <c r="CR24" s="593">
        <v>60</v>
      </c>
      <c r="CS24" s="593">
        <v>120</v>
      </c>
      <c r="CT24" s="117"/>
      <c r="CU24" s="313">
        <v>6.15234375</v>
      </c>
      <c r="CV24" s="313">
        <v>10.25390625</v>
      </c>
      <c r="CW24" s="313">
        <v>16.021728515625</v>
      </c>
      <c r="CX24" s="313">
        <v>21.3623046875</v>
      </c>
      <c r="CY24" s="313">
        <v>32.04345703125</v>
      </c>
      <c r="CZ24" s="313">
        <v>46.9970703125</v>
      </c>
      <c r="DA24" s="313"/>
      <c r="DB24" s="117"/>
      <c r="DC24" s="38">
        <v>3</v>
      </c>
      <c r="DD24" s="38">
        <v>4</v>
      </c>
      <c r="DE24" s="38">
        <v>6</v>
      </c>
      <c r="DF24" s="38">
        <v>10</v>
      </c>
      <c r="DG24" s="38">
        <v>14</v>
      </c>
      <c r="DH24" s="38"/>
      <c r="DI24" s="38"/>
      <c r="DJ24" s="117"/>
      <c r="DK24" s="126"/>
      <c r="DL24" s="38"/>
      <c r="DM24" s="38"/>
      <c r="DN24" s="38"/>
      <c r="DO24" s="38"/>
      <c r="DP24" s="38"/>
      <c r="DQ24" s="123"/>
      <c r="DR24" s="117"/>
      <c r="DS24" s="373">
        <v>4</v>
      </c>
      <c r="DT24" s="373">
        <v>6</v>
      </c>
      <c r="DU24" s="373">
        <v>8</v>
      </c>
      <c r="DV24" s="373">
        <v>12</v>
      </c>
      <c r="DW24" s="373">
        <v>20</v>
      </c>
      <c r="DX24" s="373">
        <v>30</v>
      </c>
      <c r="DY24" s="373"/>
      <c r="DZ24" s="117"/>
      <c r="EA24" s="38">
        <v>5</v>
      </c>
      <c r="EB24" s="38">
        <v>6</v>
      </c>
      <c r="EC24" s="38">
        <v>8</v>
      </c>
      <c r="ED24" s="38">
        <v>14</v>
      </c>
      <c r="EE24" s="38">
        <v>17</v>
      </c>
      <c r="EF24" s="38">
        <v>22</v>
      </c>
      <c r="EG24" s="38">
        <v>37</v>
      </c>
      <c r="EH24" s="117"/>
      <c r="EI24" s="401">
        <v>6</v>
      </c>
      <c r="EJ24" s="401">
        <v>6</v>
      </c>
      <c r="EK24" s="401">
        <v>8</v>
      </c>
      <c r="EL24" s="401">
        <v>10</v>
      </c>
      <c r="EM24" s="401">
        <v>12</v>
      </c>
      <c r="EN24" s="401">
        <v>20</v>
      </c>
      <c r="EO24" s="401">
        <v>25</v>
      </c>
      <c r="EP24" s="117"/>
      <c r="EQ24" s="447">
        <v>3</v>
      </c>
      <c r="ER24" s="447">
        <v>4</v>
      </c>
      <c r="ES24" s="447">
        <v>6</v>
      </c>
      <c r="ET24" s="447">
        <v>10</v>
      </c>
      <c r="EU24" s="447">
        <v>30</v>
      </c>
      <c r="EV24" s="447">
        <v>50</v>
      </c>
      <c r="EW24" s="447">
        <v>65</v>
      </c>
      <c r="EX24" s="117"/>
      <c r="EY24" s="484">
        <v>15</v>
      </c>
      <c r="EZ24" s="484">
        <v>20</v>
      </c>
      <c r="FA24" s="484">
        <v>25</v>
      </c>
      <c r="FB24" s="484">
        <v>30</v>
      </c>
      <c r="FC24" s="484">
        <v>35</v>
      </c>
      <c r="FD24" s="484">
        <v>40</v>
      </c>
      <c r="FE24" s="484">
        <v>45</v>
      </c>
      <c r="FF24" s="117"/>
      <c r="FG24" s="597">
        <v>12</v>
      </c>
      <c r="FH24" s="597">
        <v>20</v>
      </c>
      <c r="FI24" s="597">
        <v>80</v>
      </c>
      <c r="FJ24" s="597">
        <v>100</v>
      </c>
      <c r="FK24" s="597">
        <v>200</v>
      </c>
      <c r="FL24" s="597">
        <v>300</v>
      </c>
      <c r="FM24" s="597">
        <v>600</v>
      </c>
      <c r="FN24" s="117"/>
      <c r="FO24" s="126"/>
      <c r="FP24" s="38"/>
      <c r="FQ24" s="38"/>
      <c r="FR24" s="38"/>
      <c r="FS24" s="38"/>
      <c r="FT24" s="38"/>
      <c r="FU24" s="123"/>
      <c r="FV24" s="117"/>
      <c r="FW24" s="126"/>
      <c r="FX24" s="38"/>
      <c r="FY24" s="38"/>
      <c r="FZ24" s="38"/>
      <c r="GA24" s="38"/>
      <c r="GB24" s="38"/>
      <c r="GC24" s="123"/>
      <c r="GD24" s="117"/>
      <c r="GE24" s="593">
        <v>4</v>
      </c>
      <c r="GF24" s="593">
        <v>6</v>
      </c>
      <c r="GG24" s="593">
        <v>8</v>
      </c>
      <c r="GH24" s="593">
        <v>12</v>
      </c>
      <c r="GI24" s="593">
        <v>20</v>
      </c>
      <c r="GJ24" s="593"/>
      <c r="GK24" s="593"/>
      <c r="GL24" s="117"/>
      <c r="GM24" s="573">
        <v>2</v>
      </c>
      <c r="GN24" s="573">
        <v>3</v>
      </c>
      <c r="GO24" s="573">
        <v>4</v>
      </c>
      <c r="GP24" s="573">
        <v>8</v>
      </c>
      <c r="GQ24" s="573">
        <v>10</v>
      </c>
      <c r="GR24" s="573">
        <v>14</v>
      </c>
      <c r="GS24" s="573">
        <v>16</v>
      </c>
    </row>
    <row r="25" spans="1:201" ht="15" customHeight="1" x14ac:dyDescent="0.3">
      <c r="A25" s="714"/>
      <c r="B25" s="2"/>
      <c r="C25" s="2"/>
      <c r="D25" s="2"/>
      <c r="E25" s="2">
        <v>150</v>
      </c>
      <c r="F25" s="2">
        <v>-150</v>
      </c>
      <c r="K25" s="37">
        <f t="shared" si="7"/>
        <v>4</v>
      </c>
      <c r="L25" s="37">
        <f t="shared" si="7"/>
        <v>6</v>
      </c>
      <c r="M25" s="37">
        <f t="shared" si="7"/>
        <v>8</v>
      </c>
      <c r="N25" s="37">
        <f t="shared" si="7"/>
        <v>12</v>
      </c>
      <c r="O25" s="37">
        <f t="shared" si="7"/>
        <v>18.5</v>
      </c>
      <c r="P25" s="37">
        <f t="shared" si="7"/>
        <v>30</v>
      </c>
      <c r="Q25" s="37">
        <f t="shared" si="7"/>
        <v>37</v>
      </c>
      <c r="S25" s="37">
        <v>3</v>
      </c>
      <c r="T25" s="37">
        <v>4</v>
      </c>
      <c r="U25" s="37">
        <v>5</v>
      </c>
      <c r="V25" s="37">
        <v>10</v>
      </c>
      <c r="W25" s="37">
        <v>15</v>
      </c>
      <c r="X25" s="37">
        <v>20</v>
      </c>
      <c r="Y25" s="37">
        <v>30</v>
      </c>
      <c r="Z25" s="117"/>
      <c r="AA25" s="180">
        <v>10</v>
      </c>
      <c r="AB25" s="180">
        <v>15</v>
      </c>
      <c r="AC25" s="180">
        <v>20</v>
      </c>
      <c r="AD25" s="180">
        <v>20</v>
      </c>
      <c r="AE25" s="180">
        <v>25</v>
      </c>
      <c r="AF25" s="180">
        <v>30</v>
      </c>
      <c r="AG25" s="179"/>
      <c r="AH25" s="117"/>
      <c r="AI25" s="125"/>
      <c r="AJ25" s="37"/>
      <c r="AK25" s="37"/>
      <c r="AL25" s="37"/>
      <c r="AM25" s="37"/>
      <c r="AN25" s="37"/>
      <c r="AO25" s="122"/>
      <c r="AP25" s="117"/>
      <c r="AQ25" s="37">
        <v>2</v>
      </c>
      <c r="AR25" s="37">
        <v>3</v>
      </c>
      <c r="AS25" s="37">
        <v>4</v>
      </c>
      <c r="AT25" s="37">
        <v>5</v>
      </c>
      <c r="AU25" s="37">
        <v>8</v>
      </c>
      <c r="AV25" s="37">
        <v>13</v>
      </c>
      <c r="AW25" s="37">
        <v>17.55</v>
      </c>
      <c r="AX25" s="117"/>
      <c r="AY25" s="125"/>
      <c r="AZ25" s="37"/>
      <c r="BA25" s="37"/>
      <c r="BB25" s="37"/>
      <c r="BC25" s="37"/>
      <c r="BD25" s="37"/>
      <c r="BE25" s="122"/>
      <c r="BF25" s="117"/>
      <c r="BG25" s="125"/>
      <c r="BH25" s="37"/>
      <c r="BI25" s="37"/>
      <c r="BJ25" s="37"/>
      <c r="BK25" s="37"/>
      <c r="BL25" s="37"/>
      <c r="BM25" s="122"/>
      <c r="BN25" s="117"/>
      <c r="BO25" s="125"/>
      <c r="BP25" s="37"/>
      <c r="BQ25" s="37"/>
      <c r="BR25" s="37"/>
      <c r="BS25" s="37"/>
      <c r="BT25" s="37"/>
      <c r="BU25" s="122"/>
      <c r="BV25" s="117"/>
      <c r="BW25" s="37">
        <v>4</v>
      </c>
      <c r="BX25" s="37">
        <v>7</v>
      </c>
      <c r="BY25" s="37">
        <v>8</v>
      </c>
      <c r="BZ25" s="37">
        <v>10</v>
      </c>
      <c r="CA25" s="37">
        <v>13</v>
      </c>
      <c r="CB25" s="37">
        <v>15</v>
      </c>
      <c r="CC25" s="37"/>
      <c r="CD25" s="117"/>
      <c r="CE25" s="592">
        <v>4.7058823529411766</v>
      </c>
      <c r="CF25" s="592">
        <v>7.0588235294117654</v>
      </c>
      <c r="CG25" s="592">
        <v>14.117647058823531</v>
      </c>
      <c r="CH25" s="592">
        <v>23.529411764705884</v>
      </c>
      <c r="CI25" s="592">
        <v>35.294117647058826</v>
      </c>
      <c r="CJ25" s="592">
        <v>58.82352941176471</v>
      </c>
      <c r="CK25" s="592"/>
      <c r="CL25" s="117"/>
      <c r="CM25" s="592">
        <v>2</v>
      </c>
      <c r="CN25" s="592">
        <v>3</v>
      </c>
      <c r="CO25" s="592">
        <v>4</v>
      </c>
      <c r="CP25" s="592">
        <v>7</v>
      </c>
      <c r="CQ25" s="592">
        <v>15</v>
      </c>
      <c r="CR25" s="592">
        <v>50</v>
      </c>
      <c r="CS25" s="592">
        <v>100</v>
      </c>
      <c r="CT25" s="117"/>
      <c r="CU25" s="312">
        <v>5</v>
      </c>
      <c r="CV25" s="312">
        <v>7.03125</v>
      </c>
      <c r="CW25" s="312">
        <v>12.20703125</v>
      </c>
      <c r="CX25" s="312">
        <v>17.08984375</v>
      </c>
      <c r="CY25" s="312">
        <v>24.4140625</v>
      </c>
      <c r="CZ25" s="312">
        <v>39.0625</v>
      </c>
      <c r="DA25" s="312"/>
      <c r="DB25" s="117"/>
      <c r="DC25" s="37">
        <v>3</v>
      </c>
      <c r="DD25" s="37">
        <v>4</v>
      </c>
      <c r="DE25" s="37">
        <v>6</v>
      </c>
      <c r="DF25" s="37">
        <v>10</v>
      </c>
      <c r="DG25" s="37">
        <v>14</v>
      </c>
      <c r="DH25" s="37"/>
      <c r="DI25" s="37"/>
      <c r="DJ25" s="117"/>
      <c r="DK25" s="125"/>
      <c r="DL25" s="37"/>
      <c r="DM25" s="37"/>
      <c r="DN25" s="37"/>
      <c r="DO25" s="37"/>
      <c r="DP25" s="37"/>
      <c r="DQ25" s="122"/>
      <c r="DR25" s="117"/>
      <c r="DS25" s="372">
        <v>4</v>
      </c>
      <c r="DT25" s="372">
        <v>6</v>
      </c>
      <c r="DU25" s="372">
        <v>8</v>
      </c>
      <c r="DV25" s="372">
        <v>12</v>
      </c>
      <c r="DW25" s="372">
        <v>20</v>
      </c>
      <c r="DX25" s="372">
        <v>30</v>
      </c>
      <c r="DY25" s="372"/>
      <c r="DZ25" s="117"/>
      <c r="EA25" s="37">
        <v>5</v>
      </c>
      <c r="EB25" s="37">
        <v>6</v>
      </c>
      <c r="EC25" s="37">
        <v>8</v>
      </c>
      <c r="ED25" s="37">
        <v>14</v>
      </c>
      <c r="EE25" s="37">
        <v>17</v>
      </c>
      <c r="EF25" s="37">
        <v>22</v>
      </c>
      <c r="EG25" s="37">
        <v>37</v>
      </c>
      <c r="EH25" s="117"/>
      <c r="EI25" s="400">
        <v>8</v>
      </c>
      <c r="EJ25" s="400">
        <v>8</v>
      </c>
      <c r="EK25" s="400">
        <v>10</v>
      </c>
      <c r="EL25" s="400">
        <v>12</v>
      </c>
      <c r="EM25" s="400">
        <v>15</v>
      </c>
      <c r="EN25" s="400">
        <v>20</v>
      </c>
      <c r="EO25" s="400">
        <v>25</v>
      </c>
      <c r="EP25" s="117"/>
      <c r="EQ25" s="446">
        <v>3</v>
      </c>
      <c r="ER25" s="446">
        <v>4</v>
      </c>
      <c r="ES25" s="446">
        <v>6</v>
      </c>
      <c r="ET25" s="446">
        <v>10</v>
      </c>
      <c r="EU25" s="446">
        <v>30</v>
      </c>
      <c r="EV25" s="446">
        <v>50</v>
      </c>
      <c r="EW25" s="446">
        <v>65</v>
      </c>
      <c r="EX25" s="117"/>
      <c r="EY25" s="483">
        <v>15</v>
      </c>
      <c r="EZ25" s="483">
        <v>20</v>
      </c>
      <c r="FA25" s="483">
        <v>25</v>
      </c>
      <c r="FB25" s="483">
        <v>30</v>
      </c>
      <c r="FC25" s="483">
        <v>35</v>
      </c>
      <c r="FD25" s="483">
        <v>40</v>
      </c>
      <c r="FE25" s="483">
        <v>45</v>
      </c>
      <c r="FF25" s="117"/>
      <c r="FG25" s="597">
        <v>12</v>
      </c>
      <c r="FH25" s="597">
        <v>20</v>
      </c>
      <c r="FI25" s="597">
        <v>80</v>
      </c>
      <c r="FJ25" s="597">
        <v>100</v>
      </c>
      <c r="FK25" s="597">
        <v>200</v>
      </c>
      <c r="FL25" s="597">
        <v>300</v>
      </c>
      <c r="FM25" s="597">
        <v>600</v>
      </c>
      <c r="FN25" s="117"/>
      <c r="FO25" s="125"/>
      <c r="FP25" s="37"/>
      <c r="FQ25" s="37"/>
      <c r="FR25" s="37"/>
      <c r="FS25" s="37"/>
      <c r="FT25" s="37"/>
      <c r="FU25" s="122"/>
      <c r="FV25" s="117"/>
      <c r="FW25" s="125"/>
      <c r="FX25" s="37"/>
      <c r="FY25" s="37"/>
      <c r="FZ25" s="37"/>
      <c r="GA25" s="37"/>
      <c r="GB25" s="37"/>
      <c r="GC25" s="122"/>
      <c r="GD25" s="117"/>
      <c r="GE25" s="592">
        <v>4</v>
      </c>
      <c r="GF25" s="592">
        <v>6</v>
      </c>
      <c r="GG25" s="592">
        <v>8</v>
      </c>
      <c r="GH25" s="592">
        <v>12</v>
      </c>
      <c r="GI25" s="592">
        <v>20</v>
      </c>
      <c r="GJ25" s="592"/>
      <c r="GK25" s="592"/>
      <c r="GL25" s="117"/>
      <c r="GM25" s="572">
        <v>2.5</v>
      </c>
      <c r="GN25" s="572">
        <v>3</v>
      </c>
      <c r="GO25" s="572">
        <v>5</v>
      </c>
      <c r="GP25" s="572">
        <v>10</v>
      </c>
      <c r="GQ25" s="572">
        <v>12</v>
      </c>
      <c r="GR25" s="572">
        <v>20</v>
      </c>
      <c r="GS25" s="572">
        <v>20</v>
      </c>
    </row>
    <row r="26" spans="1:201" x14ac:dyDescent="0.3">
      <c r="AA26" s="178"/>
      <c r="AB26" s="178"/>
      <c r="AC26" s="178"/>
      <c r="AD26" s="178"/>
      <c r="AE26" s="178"/>
      <c r="AF26" s="178"/>
      <c r="AG26" s="178"/>
      <c r="CE26" s="196"/>
      <c r="CF26" s="196"/>
      <c r="CG26" s="196"/>
      <c r="CH26" s="196"/>
      <c r="CI26" s="196"/>
      <c r="CJ26" s="196"/>
      <c r="CM26" s="271"/>
      <c r="CN26" s="271"/>
      <c r="CO26" s="271"/>
      <c r="CP26" s="271"/>
      <c r="CQ26" s="271"/>
      <c r="CR26" s="271"/>
      <c r="CS26" s="271"/>
      <c r="CU26" s="309"/>
      <c r="CV26" s="309"/>
      <c r="CW26" s="309"/>
      <c r="CX26" s="309"/>
      <c r="CY26" s="309"/>
      <c r="CZ26" s="309"/>
      <c r="DA26" s="309"/>
      <c r="DS26" s="371"/>
      <c r="DT26" s="371"/>
      <c r="DU26" s="371"/>
      <c r="DV26" s="371"/>
      <c r="DW26" s="371"/>
      <c r="DX26" s="371"/>
      <c r="DY26" s="371"/>
      <c r="EI26" s="396"/>
      <c r="EJ26" s="396"/>
      <c r="EK26" s="396"/>
      <c r="EL26" s="396"/>
      <c r="EM26" s="396"/>
      <c r="EN26" s="396"/>
      <c r="EO26" s="396"/>
      <c r="EQ26" s="444"/>
      <c r="ER26" s="444"/>
      <c r="ES26" s="444"/>
      <c r="ET26" s="444"/>
      <c r="EU26" s="444"/>
      <c r="EV26" s="444"/>
      <c r="EW26" s="444"/>
      <c r="EY26" s="482"/>
      <c r="EZ26" s="482"/>
      <c r="FA26" s="482"/>
      <c r="FB26" s="482"/>
      <c r="FC26" s="482"/>
      <c r="FD26" s="482"/>
      <c r="FE26" s="482"/>
      <c r="GE26" s="546"/>
      <c r="GF26" s="546"/>
      <c r="GG26" s="546"/>
      <c r="GH26" s="546"/>
      <c r="GI26" s="546"/>
      <c r="GJ26" s="546"/>
      <c r="GM26" s="571"/>
      <c r="GN26" s="571"/>
      <c r="GO26" s="571"/>
      <c r="GP26" s="571"/>
      <c r="GQ26" s="571"/>
      <c r="GR26" s="571"/>
      <c r="GS26" s="571"/>
    </row>
    <row r="27" spans="1:201" x14ac:dyDescent="0.3">
      <c r="A27" s="708" t="s">
        <v>17</v>
      </c>
      <c r="B27" s="709"/>
      <c r="C27" s="709"/>
      <c r="D27" s="709"/>
      <c r="E27" s="709"/>
      <c r="F27" s="710"/>
      <c r="K27" s="711" t="s">
        <v>28</v>
      </c>
      <c r="L27" s="711"/>
      <c r="M27" s="711"/>
      <c r="N27" s="711"/>
      <c r="O27" s="711"/>
      <c r="P27" s="711"/>
      <c r="Q27" s="711"/>
      <c r="S27" s="705" t="s">
        <v>28</v>
      </c>
      <c r="T27" s="706"/>
      <c r="U27" s="706"/>
      <c r="V27" s="706"/>
      <c r="W27" s="706"/>
      <c r="X27" s="706"/>
      <c r="Y27" s="707"/>
      <c r="AA27" s="705" t="s">
        <v>28</v>
      </c>
      <c r="AB27" s="706"/>
      <c r="AC27" s="706"/>
      <c r="AD27" s="706"/>
      <c r="AE27" s="706"/>
      <c r="AF27" s="706"/>
      <c r="AG27" s="707"/>
      <c r="AI27" s="705" t="s">
        <v>28</v>
      </c>
      <c r="AJ27" s="706"/>
      <c r="AK27" s="706"/>
      <c r="AL27" s="706"/>
      <c r="AM27" s="706"/>
      <c r="AN27" s="707"/>
      <c r="AO27" s="113"/>
      <c r="AQ27" s="705" t="s">
        <v>28</v>
      </c>
      <c r="AR27" s="706"/>
      <c r="AS27" s="706"/>
      <c r="AT27" s="706"/>
      <c r="AU27" s="706"/>
      <c r="AV27" s="706"/>
      <c r="AW27" s="707"/>
      <c r="AY27" s="705" t="s">
        <v>28</v>
      </c>
      <c r="AZ27" s="706"/>
      <c r="BA27" s="706"/>
      <c r="BB27" s="706"/>
      <c r="BC27" s="706"/>
      <c r="BD27" s="707"/>
      <c r="BE27" s="113"/>
      <c r="BG27" s="705" t="s">
        <v>28</v>
      </c>
      <c r="BH27" s="706"/>
      <c r="BI27" s="706"/>
      <c r="BJ27" s="706"/>
      <c r="BK27" s="706"/>
      <c r="BL27" s="707"/>
      <c r="BM27" s="113"/>
      <c r="BO27" s="705" t="s">
        <v>28</v>
      </c>
      <c r="BP27" s="706"/>
      <c r="BQ27" s="706"/>
      <c r="BR27" s="706"/>
      <c r="BS27" s="706"/>
      <c r="BT27" s="707"/>
      <c r="BU27" s="113"/>
      <c r="BW27" s="705" t="s">
        <v>28</v>
      </c>
      <c r="BX27" s="706"/>
      <c r="BY27" s="706"/>
      <c r="BZ27" s="706"/>
      <c r="CA27" s="706"/>
      <c r="CB27" s="706"/>
      <c r="CC27" s="707"/>
      <c r="CE27" s="705" t="s">
        <v>28</v>
      </c>
      <c r="CF27" s="706"/>
      <c r="CG27" s="706"/>
      <c r="CH27" s="706"/>
      <c r="CI27" s="706"/>
      <c r="CJ27" s="707"/>
      <c r="CK27" s="113"/>
      <c r="CM27" s="705" t="s">
        <v>28</v>
      </c>
      <c r="CN27" s="706"/>
      <c r="CO27" s="706"/>
      <c r="CP27" s="706"/>
      <c r="CQ27" s="706"/>
      <c r="CR27" s="706"/>
      <c r="CS27" s="707"/>
      <c r="CU27" s="705" t="s">
        <v>28</v>
      </c>
      <c r="CV27" s="706"/>
      <c r="CW27" s="706"/>
      <c r="CX27" s="706"/>
      <c r="CY27" s="706"/>
      <c r="CZ27" s="706"/>
      <c r="DA27" s="707"/>
      <c r="DC27" s="705" t="s">
        <v>28</v>
      </c>
      <c r="DD27" s="706"/>
      <c r="DE27" s="706"/>
      <c r="DF27" s="706"/>
      <c r="DG27" s="706"/>
      <c r="DH27" s="706"/>
      <c r="DI27" s="707"/>
      <c r="DK27" s="705" t="s">
        <v>28</v>
      </c>
      <c r="DL27" s="706"/>
      <c r="DM27" s="706"/>
      <c r="DN27" s="706"/>
      <c r="DO27" s="706"/>
      <c r="DP27" s="707"/>
      <c r="DQ27" s="113"/>
      <c r="DS27" s="705" t="s">
        <v>28</v>
      </c>
      <c r="DT27" s="706"/>
      <c r="DU27" s="706"/>
      <c r="DV27" s="706"/>
      <c r="DW27" s="706"/>
      <c r="DX27" s="706"/>
      <c r="DY27" s="707"/>
      <c r="EA27" s="705" t="s">
        <v>28</v>
      </c>
      <c r="EB27" s="706"/>
      <c r="EC27" s="706"/>
      <c r="ED27" s="706"/>
      <c r="EE27" s="706"/>
      <c r="EF27" s="707"/>
      <c r="EG27" s="113"/>
      <c r="EI27" s="705" t="s">
        <v>28</v>
      </c>
      <c r="EJ27" s="706"/>
      <c r="EK27" s="706"/>
      <c r="EL27" s="706"/>
      <c r="EM27" s="706"/>
      <c r="EN27" s="706"/>
      <c r="EO27" s="707"/>
      <c r="EQ27" s="705" t="s">
        <v>28</v>
      </c>
      <c r="ER27" s="706"/>
      <c r="ES27" s="706"/>
      <c r="ET27" s="706"/>
      <c r="EU27" s="706"/>
      <c r="EV27" s="706"/>
      <c r="EW27" s="707"/>
      <c r="EY27" s="705" t="s">
        <v>28</v>
      </c>
      <c r="EZ27" s="706"/>
      <c r="FA27" s="706"/>
      <c r="FB27" s="706"/>
      <c r="FC27" s="706"/>
      <c r="FD27" s="706"/>
      <c r="FE27" s="707"/>
      <c r="FG27" s="705" t="s">
        <v>28</v>
      </c>
      <c r="FH27" s="706"/>
      <c r="FI27" s="706"/>
      <c r="FJ27" s="706"/>
      <c r="FK27" s="706"/>
      <c r="FL27" s="706"/>
      <c r="FM27" s="707"/>
      <c r="FO27" s="705" t="s">
        <v>28</v>
      </c>
      <c r="FP27" s="706"/>
      <c r="FQ27" s="706"/>
      <c r="FR27" s="706"/>
      <c r="FS27" s="706"/>
      <c r="FT27" s="707"/>
      <c r="FU27" s="113"/>
      <c r="FW27" s="705" t="s">
        <v>28</v>
      </c>
      <c r="FX27" s="706"/>
      <c r="FY27" s="706"/>
      <c r="FZ27" s="706"/>
      <c r="GA27" s="706"/>
      <c r="GB27" s="707"/>
      <c r="GC27" s="113"/>
      <c r="GE27" s="705" t="s">
        <v>28</v>
      </c>
      <c r="GF27" s="706"/>
      <c r="GG27" s="706"/>
      <c r="GH27" s="706"/>
      <c r="GI27" s="706"/>
      <c r="GJ27" s="707"/>
      <c r="GK27" s="113"/>
      <c r="GM27" s="705" t="s">
        <v>28</v>
      </c>
      <c r="GN27" s="706"/>
      <c r="GO27" s="706"/>
      <c r="GP27" s="706"/>
      <c r="GQ27" s="706"/>
      <c r="GR27" s="706"/>
      <c r="GS27" s="707"/>
    </row>
    <row r="28" spans="1:201" ht="15" customHeight="1" x14ac:dyDescent="0.35">
      <c r="A28" s="712" t="s">
        <v>56</v>
      </c>
      <c r="B28" s="39" t="s">
        <v>41</v>
      </c>
      <c r="C28" s="39" t="s">
        <v>53</v>
      </c>
      <c r="D28" s="39" t="s">
        <v>27</v>
      </c>
      <c r="E28" s="39" t="s">
        <v>3</v>
      </c>
      <c r="F28" s="39" t="s">
        <v>4</v>
      </c>
      <c r="K28" s="39" t="s">
        <v>26</v>
      </c>
      <c r="L28" s="39" t="s">
        <v>12</v>
      </c>
      <c r="M28" s="39" t="s">
        <v>13</v>
      </c>
      <c r="N28" s="39" t="s">
        <v>14</v>
      </c>
      <c r="O28" s="39" t="s">
        <v>15</v>
      </c>
      <c r="P28" s="39" t="s">
        <v>16</v>
      </c>
      <c r="Q28" s="39" t="s">
        <v>103</v>
      </c>
      <c r="S28" s="39" t="s">
        <v>26</v>
      </c>
      <c r="T28" s="39" t="s">
        <v>12</v>
      </c>
      <c r="U28" s="39" t="s">
        <v>13</v>
      </c>
      <c r="V28" s="39" t="s">
        <v>14</v>
      </c>
      <c r="W28" s="39" t="s">
        <v>15</v>
      </c>
      <c r="X28" s="39" t="s">
        <v>16</v>
      </c>
      <c r="Y28" s="39" t="s">
        <v>103</v>
      </c>
      <c r="Z28" s="83"/>
      <c r="AA28" s="181" t="s">
        <v>26</v>
      </c>
      <c r="AB28" s="181" t="s">
        <v>12</v>
      </c>
      <c r="AC28" s="181" t="s">
        <v>13</v>
      </c>
      <c r="AD28" s="181" t="s">
        <v>14</v>
      </c>
      <c r="AE28" s="181" t="s">
        <v>15</v>
      </c>
      <c r="AF28" s="181" t="s">
        <v>16</v>
      </c>
      <c r="AG28" s="181" t="s">
        <v>103</v>
      </c>
      <c r="AH28" s="83"/>
      <c r="AI28" s="124" t="s">
        <v>26</v>
      </c>
      <c r="AJ28" s="39" t="s">
        <v>12</v>
      </c>
      <c r="AK28" s="39" t="s">
        <v>13</v>
      </c>
      <c r="AL28" s="39" t="s">
        <v>14</v>
      </c>
      <c r="AM28" s="39" t="s">
        <v>15</v>
      </c>
      <c r="AN28" s="39" t="s">
        <v>16</v>
      </c>
      <c r="AO28" s="119" t="s">
        <v>103</v>
      </c>
      <c r="AQ28" s="39" t="s">
        <v>26</v>
      </c>
      <c r="AR28" s="39" t="s">
        <v>12</v>
      </c>
      <c r="AS28" s="39" t="s">
        <v>13</v>
      </c>
      <c r="AT28" s="39" t="s">
        <v>14</v>
      </c>
      <c r="AU28" s="39" t="s">
        <v>15</v>
      </c>
      <c r="AV28" s="39" t="s">
        <v>16</v>
      </c>
      <c r="AW28" s="39" t="s">
        <v>103</v>
      </c>
      <c r="AY28" s="124" t="s">
        <v>26</v>
      </c>
      <c r="AZ28" s="39" t="s">
        <v>12</v>
      </c>
      <c r="BA28" s="39" t="s">
        <v>13</v>
      </c>
      <c r="BB28" s="39" t="s">
        <v>14</v>
      </c>
      <c r="BC28" s="39" t="s">
        <v>15</v>
      </c>
      <c r="BD28" s="39" t="s">
        <v>16</v>
      </c>
      <c r="BE28" s="119" t="s">
        <v>103</v>
      </c>
      <c r="BG28" s="124" t="s">
        <v>26</v>
      </c>
      <c r="BH28" s="39" t="s">
        <v>12</v>
      </c>
      <c r="BI28" s="39" t="s">
        <v>13</v>
      </c>
      <c r="BJ28" s="39" t="s">
        <v>14</v>
      </c>
      <c r="BK28" s="39" t="s">
        <v>15</v>
      </c>
      <c r="BL28" s="39" t="s">
        <v>16</v>
      </c>
      <c r="BM28" s="119" t="s">
        <v>103</v>
      </c>
      <c r="BO28" s="124" t="s">
        <v>26</v>
      </c>
      <c r="BP28" s="39" t="s">
        <v>12</v>
      </c>
      <c r="BQ28" s="39" t="s">
        <v>13</v>
      </c>
      <c r="BR28" s="39" t="s">
        <v>14</v>
      </c>
      <c r="BS28" s="39" t="s">
        <v>15</v>
      </c>
      <c r="BT28" s="39" t="s">
        <v>16</v>
      </c>
      <c r="BU28" s="119" t="s">
        <v>103</v>
      </c>
      <c r="BW28" s="39" t="s">
        <v>26</v>
      </c>
      <c r="BX28" s="39" t="s">
        <v>12</v>
      </c>
      <c r="BY28" s="39" t="s">
        <v>13</v>
      </c>
      <c r="BZ28" s="39" t="s">
        <v>14</v>
      </c>
      <c r="CA28" s="39" t="s">
        <v>15</v>
      </c>
      <c r="CB28" s="39" t="s">
        <v>16</v>
      </c>
      <c r="CC28" s="39" t="s">
        <v>103</v>
      </c>
      <c r="CE28" s="199" t="s">
        <v>26</v>
      </c>
      <c r="CF28" s="199" t="s">
        <v>12</v>
      </c>
      <c r="CG28" s="199" t="s">
        <v>13</v>
      </c>
      <c r="CH28" s="199" t="s">
        <v>14</v>
      </c>
      <c r="CI28" s="199" t="s">
        <v>15</v>
      </c>
      <c r="CJ28" s="199" t="s">
        <v>16</v>
      </c>
      <c r="CK28" s="119" t="s">
        <v>103</v>
      </c>
      <c r="CM28" s="273" t="s">
        <v>26</v>
      </c>
      <c r="CN28" s="273" t="s">
        <v>12</v>
      </c>
      <c r="CO28" s="273" t="s">
        <v>13</v>
      </c>
      <c r="CP28" s="273" t="s">
        <v>14</v>
      </c>
      <c r="CQ28" s="273" t="s">
        <v>15</v>
      </c>
      <c r="CR28" s="273" t="s">
        <v>16</v>
      </c>
      <c r="CS28" s="273" t="s">
        <v>103</v>
      </c>
      <c r="CU28" s="314" t="s">
        <v>26</v>
      </c>
      <c r="CV28" s="314" t="s">
        <v>12</v>
      </c>
      <c r="CW28" s="314" t="s">
        <v>13</v>
      </c>
      <c r="CX28" s="314" t="s">
        <v>14</v>
      </c>
      <c r="CY28" s="314" t="s">
        <v>15</v>
      </c>
      <c r="CZ28" s="314" t="s">
        <v>16</v>
      </c>
      <c r="DA28" s="314" t="s">
        <v>103</v>
      </c>
      <c r="DC28" s="39" t="s">
        <v>26</v>
      </c>
      <c r="DD28" s="39" t="s">
        <v>12</v>
      </c>
      <c r="DE28" s="39" t="s">
        <v>13</v>
      </c>
      <c r="DF28" s="39" t="s">
        <v>14</v>
      </c>
      <c r="DG28" s="39" t="s">
        <v>15</v>
      </c>
      <c r="DH28" s="39" t="s">
        <v>16</v>
      </c>
      <c r="DI28" s="39" t="s">
        <v>103</v>
      </c>
      <c r="DK28" s="124" t="s">
        <v>26</v>
      </c>
      <c r="DL28" s="39" t="s">
        <v>12</v>
      </c>
      <c r="DM28" s="39" t="s">
        <v>13</v>
      </c>
      <c r="DN28" s="39" t="s">
        <v>14</v>
      </c>
      <c r="DO28" s="39" t="s">
        <v>15</v>
      </c>
      <c r="DP28" s="39" t="s">
        <v>16</v>
      </c>
      <c r="DQ28" s="119" t="s">
        <v>103</v>
      </c>
      <c r="DS28" s="374" t="s">
        <v>26</v>
      </c>
      <c r="DT28" s="374" t="s">
        <v>12</v>
      </c>
      <c r="DU28" s="374" t="s">
        <v>13</v>
      </c>
      <c r="DV28" s="374" t="s">
        <v>14</v>
      </c>
      <c r="DW28" s="374" t="s">
        <v>15</v>
      </c>
      <c r="DX28" s="374" t="s">
        <v>16</v>
      </c>
      <c r="DY28" s="374" t="s">
        <v>103</v>
      </c>
      <c r="EA28" s="124" t="s">
        <v>26</v>
      </c>
      <c r="EB28" s="39" t="s">
        <v>12</v>
      </c>
      <c r="EC28" s="39" t="s">
        <v>13</v>
      </c>
      <c r="ED28" s="39" t="s">
        <v>14</v>
      </c>
      <c r="EE28" s="39" t="s">
        <v>15</v>
      </c>
      <c r="EF28" s="39" t="s">
        <v>16</v>
      </c>
      <c r="EG28" s="119" t="s">
        <v>103</v>
      </c>
      <c r="EI28" s="402" t="s">
        <v>26</v>
      </c>
      <c r="EJ28" s="402" t="s">
        <v>12</v>
      </c>
      <c r="EK28" s="402" t="s">
        <v>13</v>
      </c>
      <c r="EL28" s="402" t="s">
        <v>14</v>
      </c>
      <c r="EM28" s="402" t="s">
        <v>15</v>
      </c>
      <c r="EN28" s="402" t="s">
        <v>16</v>
      </c>
      <c r="EO28" s="402" t="s">
        <v>103</v>
      </c>
      <c r="EQ28" s="448" t="s">
        <v>26</v>
      </c>
      <c r="ER28" s="448" t="s">
        <v>12</v>
      </c>
      <c r="ES28" s="448" t="s">
        <v>13</v>
      </c>
      <c r="ET28" s="448" t="s">
        <v>14</v>
      </c>
      <c r="EU28" s="448" t="s">
        <v>15</v>
      </c>
      <c r="EV28" s="448" t="s">
        <v>16</v>
      </c>
      <c r="EW28" s="448" t="s">
        <v>103</v>
      </c>
      <c r="EY28" s="485" t="s">
        <v>26</v>
      </c>
      <c r="EZ28" s="485" t="s">
        <v>12</v>
      </c>
      <c r="FA28" s="485" t="s">
        <v>13</v>
      </c>
      <c r="FB28" s="485" t="s">
        <v>14</v>
      </c>
      <c r="FC28" s="485" t="s">
        <v>15</v>
      </c>
      <c r="FD28" s="485" t="s">
        <v>16</v>
      </c>
      <c r="FE28" s="485" t="s">
        <v>103</v>
      </c>
      <c r="FG28" s="39" t="s">
        <v>26</v>
      </c>
      <c r="FH28" s="39" t="s">
        <v>12</v>
      </c>
      <c r="FI28" s="39" t="s">
        <v>13</v>
      </c>
      <c r="FJ28" s="39" t="s">
        <v>14</v>
      </c>
      <c r="FK28" s="39" t="s">
        <v>15</v>
      </c>
      <c r="FL28" s="39" t="s">
        <v>16</v>
      </c>
      <c r="FM28" s="39" t="s">
        <v>103</v>
      </c>
      <c r="FO28" s="124" t="s">
        <v>26</v>
      </c>
      <c r="FP28" s="39" t="s">
        <v>12</v>
      </c>
      <c r="FQ28" s="39" t="s">
        <v>13</v>
      </c>
      <c r="FR28" s="39" t="s">
        <v>14</v>
      </c>
      <c r="FS28" s="39" t="s">
        <v>15</v>
      </c>
      <c r="FT28" s="39" t="s">
        <v>16</v>
      </c>
      <c r="FU28" s="119" t="s">
        <v>103</v>
      </c>
      <c r="FW28" s="124" t="s">
        <v>26</v>
      </c>
      <c r="FX28" s="39" t="s">
        <v>12</v>
      </c>
      <c r="FY28" s="39" t="s">
        <v>13</v>
      </c>
      <c r="FZ28" s="39" t="s">
        <v>14</v>
      </c>
      <c r="GA28" s="39" t="s">
        <v>15</v>
      </c>
      <c r="GB28" s="39" t="s">
        <v>16</v>
      </c>
      <c r="GC28" s="119" t="s">
        <v>103</v>
      </c>
      <c r="GE28" s="548" t="s">
        <v>26</v>
      </c>
      <c r="GF28" s="548" t="s">
        <v>12</v>
      </c>
      <c r="GG28" s="548" t="s">
        <v>13</v>
      </c>
      <c r="GH28" s="548" t="s">
        <v>14</v>
      </c>
      <c r="GI28" s="548" t="s">
        <v>15</v>
      </c>
      <c r="GJ28" s="548" t="s">
        <v>16</v>
      </c>
      <c r="GK28" s="119" t="s">
        <v>103</v>
      </c>
      <c r="GM28" s="574" t="s">
        <v>26</v>
      </c>
      <c r="GN28" s="574" t="s">
        <v>12</v>
      </c>
      <c r="GO28" s="574" t="s">
        <v>13</v>
      </c>
      <c r="GP28" s="574" t="s">
        <v>14</v>
      </c>
      <c r="GQ28" s="574" t="s">
        <v>15</v>
      </c>
      <c r="GR28" s="574" t="s">
        <v>16</v>
      </c>
      <c r="GS28" s="574" t="s">
        <v>103</v>
      </c>
    </row>
    <row r="29" spans="1:201" ht="15" customHeight="1" x14ac:dyDescent="0.3">
      <c r="A29" s="714"/>
      <c r="B29" s="2"/>
      <c r="C29" s="2"/>
      <c r="D29" s="2">
        <v>75</v>
      </c>
      <c r="E29" s="2">
        <v>-150</v>
      </c>
      <c r="F29" s="2">
        <v>75</v>
      </c>
      <c r="K29" s="37">
        <f t="shared" ref="K29:Q29" si="8">MEDIAN(S29,AA29,AI29,AQ29,AY29,BG29,BO29,BW29,CE29,CM29,CU29,DC29,DK29,DS29,EA29,EI29,EQ29,EY29,FG29,FO29,FW29,GE29,GM29)</f>
        <v>4</v>
      </c>
      <c r="L29" s="37">
        <f t="shared" si="8"/>
        <v>6</v>
      </c>
      <c r="M29" s="37">
        <f t="shared" si="8"/>
        <v>8</v>
      </c>
      <c r="N29" s="37">
        <f t="shared" si="8"/>
        <v>10</v>
      </c>
      <c r="O29" s="37">
        <f t="shared" si="8"/>
        <v>16.1904296875</v>
      </c>
      <c r="P29" s="37">
        <f t="shared" si="8"/>
        <v>24.18359375</v>
      </c>
      <c r="Q29" s="37">
        <f t="shared" si="8"/>
        <v>37</v>
      </c>
      <c r="S29" s="37">
        <v>4</v>
      </c>
      <c r="T29" s="37">
        <v>5</v>
      </c>
      <c r="U29" s="37">
        <v>6</v>
      </c>
      <c r="V29" s="37">
        <v>10</v>
      </c>
      <c r="W29" s="37">
        <v>15</v>
      </c>
      <c r="X29" s="37">
        <v>20</v>
      </c>
      <c r="Y29" s="37">
        <v>30</v>
      </c>
      <c r="AA29" s="179">
        <v>5</v>
      </c>
      <c r="AB29" s="179">
        <v>5</v>
      </c>
      <c r="AC29" s="179">
        <v>5</v>
      </c>
      <c r="AD29" s="179">
        <v>10</v>
      </c>
      <c r="AE29" s="179">
        <v>15</v>
      </c>
      <c r="AF29" s="179">
        <v>20</v>
      </c>
      <c r="AG29" s="179"/>
      <c r="AI29" s="125"/>
      <c r="AJ29" s="37"/>
      <c r="AK29" s="37"/>
      <c r="AL29" s="37"/>
      <c r="AM29" s="37"/>
      <c r="AN29" s="37"/>
      <c r="AO29" s="122"/>
      <c r="AQ29" s="37">
        <v>2</v>
      </c>
      <c r="AR29" s="37">
        <v>3</v>
      </c>
      <c r="AS29" s="37">
        <v>4</v>
      </c>
      <c r="AT29" s="37">
        <v>5</v>
      </c>
      <c r="AU29" s="37">
        <v>8</v>
      </c>
      <c r="AV29" s="37">
        <v>13</v>
      </c>
      <c r="AW29" s="37">
        <v>17.55</v>
      </c>
      <c r="AY29" s="125"/>
      <c r="AZ29" s="37"/>
      <c r="BA29" s="37"/>
      <c r="BB29" s="37"/>
      <c r="BC29" s="37"/>
      <c r="BD29" s="37"/>
      <c r="BE29" s="122"/>
      <c r="BG29" s="125"/>
      <c r="BH29" s="37"/>
      <c r="BI29" s="37"/>
      <c r="BJ29" s="37"/>
      <c r="BK29" s="37"/>
      <c r="BL29" s="37"/>
      <c r="BM29" s="122"/>
      <c r="BO29" s="125"/>
      <c r="BP29" s="37"/>
      <c r="BQ29" s="37"/>
      <c r="BR29" s="37"/>
      <c r="BS29" s="37"/>
      <c r="BT29" s="37"/>
      <c r="BU29" s="122"/>
      <c r="BW29" s="37">
        <v>4</v>
      </c>
      <c r="BX29" s="37">
        <v>6</v>
      </c>
      <c r="BY29" s="37">
        <v>8</v>
      </c>
      <c r="BZ29" s="37">
        <v>10</v>
      </c>
      <c r="CA29" s="37">
        <v>12</v>
      </c>
      <c r="CB29" s="37">
        <v>15</v>
      </c>
      <c r="CC29" s="37"/>
      <c r="CE29" s="197">
        <v>4.7058823529411766</v>
      </c>
      <c r="CF29" s="197">
        <v>7.0588235294117654</v>
      </c>
      <c r="CG29" s="197">
        <v>14.117647058823531</v>
      </c>
      <c r="CH29" s="197">
        <v>23.529411764705884</v>
      </c>
      <c r="CI29" s="197">
        <v>35.294117647058826</v>
      </c>
      <c r="CJ29" s="197">
        <v>58.82352941176471</v>
      </c>
      <c r="CK29" s="122"/>
      <c r="CM29" s="272">
        <v>2.5</v>
      </c>
      <c r="CN29" s="272">
        <v>4</v>
      </c>
      <c r="CO29" s="272">
        <v>5</v>
      </c>
      <c r="CP29" s="272">
        <v>10</v>
      </c>
      <c r="CQ29" s="272">
        <v>20</v>
      </c>
      <c r="CR29" s="272">
        <v>100</v>
      </c>
      <c r="CS29" s="272">
        <v>150</v>
      </c>
      <c r="CU29" s="312">
        <v>3.955078125</v>
      </c>
      <c r="CV29" s="312">
        <v>6.1798095703125</v>
      </c>
      <c r="CW29" s="312">
        <v>8.23974609375</v>
      </c>
      <c r="CX29" s="312">
        <v>10.986328125</v>
      </c>
      <c r="CY29" s="312">
        <v>15.380859375</v>
      </c>
      <c r="CZ29" s="312">
        <v>26.3671875</v>
      </c>
      <c r="DA29" s="312"/>
      <c r="DC29" s="37">
        <v>3</v>
      </c>
      <c r="DD29" s="37">
        <v>3</v>
      </c>
      <c r="DE29" s="37">
        <v>5</v>
      </c>
      <c r="DF29" s="37">
        <v>8</v>
      </c>
      <c r="DG29" s="37">
        <v>12</v>
      </c>
      <c r="DH29" s="37"/>
      <c r="DI29" s="37"/>
      <c r="DK29" s="125"/>
      <c r="DL29" s="37"/>
      <c r="DM29" s="37"/>
      <c r="DN29" s="37"/>
      <c r="DO29" s="37"/>
      <c r="DP29" s="37"/>
      <c r="DQ29" s="122"/>
      <c r="DS29" s="372">
        <v>4</v>
      </c>
      <c r="DT29" s="372">
        <v>6</v>
      </c>
      <c r="DU29" s="372">
        <v>8</v>
      </c>
      <c r="DV29" s="372">
        <v>12</v>
      </c>
      <c r="DW29" s="372">
        <v>20</v>
      </c>
      <c r="DX29" s="372">
        <v>30</v>
      </c>
      <c r="DY29" s="372"/>
      <c r="EA29" s="37">
        <v>5</v>
      </c>
      <c r="EB29" s="37">
        <v>6</v>
      </c>
      <c r="EC29" s="37">
        <v>8</v>
      </c>
      <c r="ED29" s="37">
        <v>14</v>
      </c>
      <c r="EE29" s="37">
        <v>17</v>
      </c>
      <c r="EF29" s="37">
        <v>22</v>
      </c>
      <c r="EG29" s="37">
        <v>37</v>
      </c>
      <c r="EI29" s="400">
        <v>6</v>
      </c>
      <c r="EJ29" s="400">
        <v>6</v>
      </c>
      <c r="EK29" s="400">
        <v>8</v>
      </c>
      <c r="EL29" s="400">
        <v>10</v>
      </c>
      <c r="EM29" s="400">
        <v>12</v>
      </c>
      <c r="EN29" s="400">
        <v>15</v>
      </c>
      <c r="EO29" s="400">
        <v>20</v>
      </c>
      <c r="EQ29" s="446">
        <v>3</v>
      </c>
      <c r="ER29" s="446">
        <v>4</v>
      </c>
      <c r="ES29" s="446">
        <v>6</v>
      </c>
      <c r="ET29" s="446">
        <v>10</v>
      </c>
      <c r="EU29" s="446">
        <v>30</v>
      </c>
      <c r="EV29" s="446">
        <v>50</v>
      </c>
      <c r="EW29" s="446">
        <v>65</v>
      </c>
      <c r="EY29" s="483">
        <v>10</v>
      </c>
      <c r="EZ29" s="483">
        <v>15</v>
      </c>
      <c r="FA29" s="483">
        <v>20</v>
      </c>
      <c r="FB29" s="483">
        <v>25</v>
      </c>
      <c r="FC29" s="483">
        <v>30</v>
      </c>
      <c r="FD29" s="483">
        <v>35</v>
      </c>
      <c r="FE29" s="483">
        <v>40</v>
      </c>
      <c r="FG29" s="597">
        <v>20</v>
      </c>
      <c r="FH29" s="597">
        <v>40</v>
      </c>
      <c r="FI29" s="597">
        <v>100</v>
      </c>
      <c r="FJ29" s="597">
        <f>FI29*2</f>
        <v>200</v>
      </c>
      <c r="FK29" s="597">
        <v>500</v>
      </c>
      <c r="FL29" s="597">
        <v>1000</v>
      </c>
      <c r="FM29" s="597">
        <v>2000</v>
      </c>
      <c r="FO29" s="125"/>
      <c r="FP29" s="37"/>
      <c r="FQ29" s="37"/>
      <c r="FR29" s="37"/>
      <c r="FS29" s="37"/>
      <c r="FT29" s="37"/>
      <c r="FU29" s="122"/>
      <c r="FW29" s="125"/>
      <c r="FX29" s="37"/>
      <c r="FY29" s="37"/>
      <c r="FZ29" s="37"/>
      <c r="GA29" s="37"/>
      <c r="GB29" s="37"/>
      <c r="GC29" s="122"/>
      <c r="GE29" s="547">
        <v>4</v>
      </c>
      <c r="GF29" s="547">
        <v>8</v>
      </c>
      <c r="GG29" s="547">
        <v>12</v>
      </c>
      <c r="GH29" s="547">
        <v>18</v>
      </c>
      <c r="GI29" s="547">
        <v>25</v>
      </c>
      <c r="GJ29" s="547"/>
      <c r="GK29" s="122"/>
      <c r="GM29" s="572">
        <v>1</v>
      </c>
      <c r="GN29" s="572">
        <v>2</v>
      </c>
      <c r="GO29" s="572">
        <v>3</v>
      </c>
      <c r="GP29" s="572">
        <v>4</v>
      </c>
      <c r="GQ29" s="572">
        <v>5</v>
      </c>
      <c r="GR29" s="572">
        <v>6</v>
      </c>
      <c r="GS29" s="572">
        <v>8</v>
      </c>
    </row>
    <row r="30" spans="1:201" ht="15" customHeight="1" x14ac:dyDescent="0.3"/>
    <row r="31" spans="1:201" ht="15" customHeight="1" x14ac:dyDescent="0.3">
      <c r="A31" s="708" t="s">
        <v>84</v>
      </c>
      <c r="B31" s="709"/>
      <c r="C31" s="709"/>
      <c r="D31" s="709"/>
      <c r="E31" s="709"/>
      <c r="F31" s="709"/>
      <c r="G31" s="709"/>
      <c r="H31" s="709"/>
      <c r="I31" s="710"/>
      <c r="K31" s="708" t="s">
        <v>28</v>
      </c>
      <c r="L31" s="709"/>
      <c r="M31" s="709"/>
      <c r="N31" s="709"/>
      <c r="O31" s="709"/>
      <c r="P31" s="709"/>
      <c r="Q31" s="710"/>
      <c r="S31" s="708" t="s">
        <v>28</v>
      </c>
      <c r="T31" s="709"/>
      <c r="U31" s="709"/>
      <c r="V31" s="709"/>
      <c r="W31" s="709"/>
      <c r="X31" s="709"/>
      <c r="Y31" s="710"/>
      <c r="AA31" s="708" t="s">
        <v>28</v>
      </c>
      <c r="AB31" s="709"/>
      <c r="AC31" s="709"/>
      <c r="AD31" s="709"/>
      <c r="AE31" s="709"/>
      <c r="AF31" s="709"/>
      <c r="AG31" s="710"/>
      <c r="AI31" s="708" t="s">
        <v>28</v>
      </c>
      <c r="AJ31" s="709"/>
      <c r="AK31" s="709"/>
      <c r="AL31" s="709"/>
      <c r="AM31" s="709"/>
      <c r="AN31" s="710"/>
      <c r="AO31" s="114"/>
      <c r="AQ31" s="708" t="s">
        <v>28</v>
      </c>
      <c r="AR31" s="709"/>
      <c r="AS31" s="709"/>
      <c r="AT31" s="709"/>
      <c r="AU31" s="709"/>
      <c r="AV31" s="709"/>
      <c r="AW31" s="710"/>
      <c r="AY31" s="708" t="s">
        <v>28</v>
      </c>
      <c r="AZ31" s="709"/>
      <c r="BA31" s="709"/>
      <c r="BB31" s="709"/>
      <c r="BC31" s="709"/>
      <c r="BD31" s="710"/>
      <c r="BE31" s="114"/>
      <c r="BG31" s="708" t="s">
        <v>28</v>
      </c>
      <c r="BH31" s="709"/>
      <c r="BI31" s="709"/>
      <c r="BJ31" s="709"/>
      <c r="BK31" s="709"/>
      <c r="BL31" s="710"/>
      <c r="BM31" s="114"/>
      <c r="BO31" s="708" t="s">
        <v>28</v>
      </c>
      <c r="BP31" s="709"/>
      <c r="BQ31" s="709"/>
      <c r="BR31" s="709"/>
      <c r="BS31" s="709"/>
      <c r="BT31" s="710"/>
      <c r="BU31" s="114"/>
      <c r="BW31" s="708" t="s">
        <v>28</v>
      </c>
      <c r="BX31" s="709"/>
      <c r="BY31" s="709"/>
      <c r="BZ31" s="709"/>
      <c r="CA31" s="709"/>
      <c r="CB31" s="709"/>
      <c r="CC31" s="710"/>
      <c r="CE31" s="708" t="s">
        <v>28</v>
      </c>
      <c r="CF31" s="709"/>
      <c r="CG31" s="709"/>
      <c r="CH31" s="709"/>
      <c r="CI31" s="709"/>
      <c r="CJ31" s="710"/>
      <c r="CK31" s="114"/>
      <c r="CM31" s="708" t="s">
        <v>28</v>
      </c>
      <c r="CN31" s="709"/>
      <c r="CO31" s="709"/>
      <c r="CP31" s="709"/>
      <c r="CQ31" s="709"/>
      <c r="CR31" s="709"/>
      <c r="CS31" s="710"/>
      <c r="CU31" s="708" t="s">
        <v>28</v>
      </c>
      <c r="CV31" s="709"/>
      <c r="CW31" s="709"/>
      <c r="CX31" s="709"/>
      <c r="CY31" s="709"/>
      <c r="CZ31" s="709"/>
      <c r="DA31" s="710"/>
      <c r="DC31" s="708" t="s">
        <v>28</v>
      </c>
      <c r="DD31" s="709"/>
      <c r="DE31" s="709"/>
      <c r="DF31" s="709"/>
      <c r="DG31" s="709"/>
      <c r="DH31" s="710"/>
      <c r="DI31" s="114"/>
      <c r="DK31" s="708" t="s">
        <v>28</v>
      </c>
      <c r="DL31" s="709"/>
      <c r="DM31" s="709"/>
      <c r="DN31" s="709"/>
      <c r="DO31" s="709"/>
      <c r="DP31" s="710"/>
      <c r="DQ31" s="114"/>
      <c r="DS31" s="708" t="s">
        <v>28</v>
      </c>
      <c r="DT31" s="709"/>
      <c r="DU31" s="709"/>
      <c r="DV31" s="709"/>
      <c r="DW31" s="709"/>
      <c r="DX31" s="709"/>
      <c r="DY31" s="710"/>
      <c r="EA31" s="708" t="s">
        <v>28</v>
      </c>
      <c r="EB31" s="709"/>
      <c r="EC31" s="709"/>
      <c r="ED31" s="709"/>
      <c r="EE31" s="709"/>
      <c r="EF31" s="710"/>
      <c r="EG31" s="114"/>
      <c r="EI31" s="708" t="s">
        <v>28</v>
      </c>
      <c r="EJ31" s="709"/>
      <c r="EK31" s="709"/>
      <c r="EL31" s="709"/>
      <c r="EM31" s="709"/>
      <c r="EN31" s="709"/>
      <c r="EO31" s="710"/>
      <c r="EQ31" s="708" t="s">
        <v>28</v>
      </c>
      <c r="ER31" s="709"/>
      <c r="ES31" s="709"/>
      <c r="ET31" s="709"/>
      <c r="EU31" s="709"/>
      <c r="EV31" s="710"/>
      <c r="EW31" s="114"/>
      <c r="EY31" s="708" t="s">
        <v>28</v>
      </c>
      <c r="EZ31" s="709"/>
      <c r="FA31" s="709"/>
      <c r="FB31" s="709"/>
      <c r="FC31" s="709"/>
      <c r="FD31" s="709"/>
      <c r="FE31" s="710"/>
      <c r="FG31" s="708" t="s">
        <v>28</v>
      </c>
      <c r="FH31" s="709"/>
      <c r="FI31" s="709"/>
      <c r="FJ31" s="709"/>
      <c r="FK31" s="709"/>
      <c r="FL31" s="709"/>
      <c r="FM31" s="710"/>
      <c r="FO31" s="708" t="s">
        <v>28</v>
      </c>
      <c r="FP31" s="709"/>
      <c r="FQ31" s="709"/>
      <c r="FR31" s="709"/>
      <c r="FS31" s="709"/>
      <c r="FT31" s="710"/>
      <c r="FU31" s="114"/>
      <c r="FW31" s="708" t="s">
        <v>28</v>
      </c>
      <c r="FX31" s="709"/>
      <c r="FY31" s="709"/>
      <c r="FZ31" s="709"/>
      <c r="GA31" s="709"/>
      <c r="GB31" s="710"/>
      <c r="GC31" s="114"/>
      <c r="GE31" s="708" t="s">
        <v>28</v>
      </c>
      <c r="GF31" s="709"/>
      <c r="GG31" s="709"/>
      <c r="GH31" s="709"/>
      <c r="GI31" s="709"/>
      <c r="GJ31" s="710"/>
      <c r="GK31" s="114"/>
      <c r="GM31" s="708" t="s">
        <v>28</v>
      </c>
      <c r="GN31" s="709"/>
      <c r="GO31" s="709"/>
      <c r="GP31" s="709"/>
      <c r="GQ31" s="709"/>
      <c r="GR31" s="709"/>
      <c r="GS31" s="710"/>
    </row>
    <row r="32" spans="1:201" ht="15" customHeight="1" x14ac:dyDescent="0.3">
      <c r="A32" s="80"/>
      <c r="B32" s="81" t="s">
        <v>48</v>
      </c>
      <c r="C32" s="81" t="s">
        <v>49</v>
      </c>
      <c r="D32" s="81" t="s">
        <v>50</v>
      </c>
      <c r="E32" s="81" t="s">
        <v>51</v>
      </c>
      <c r="F32" s="81" t="s">
        <v>52</v>
      </c>
      <c r="G32" s="81" t="s">
        <v>41</v>
      </c>
      <c r="H32" s="81" t="s">
        <v>53</v>
      </c>
      <c r="I32" s="81" t="s">
        <v>27</v>
      </c>
      <c r="K32" s="81" t="s">
        <v>42</v>
      </c>
      <c r="L32" s="81" t="s">
        <v>12</v>
      </c>
      <c r="M32" s="81" t="s">
        <v>13</v>
      </c>
      <c r="N32" s="81" t="s">
        <v>14</v>
      </c>
      <c r="O32" s="81" t="s">
        <v>15</v>
      </c>
      <c r="P32" s="81" t="s">
        <v>16</v>
      </c>
      <c r="Q32" s="39" t="s">
        <v>103</v>
      </c>
      <c r="S32" s="81" t="s">
        <v>42</v>
      </c>
      <c r="T32" s="81" t="s">
        <v>12</v>
      </c>
      <c r="U32" s="81" t="s">
        <v>13</v>
      </c>
      <c r="V32" s="81" t="s">
        <v>14</v>
      </c>
      <c r="W32" s="81" t="s">
        <v>15</v>
      </c>
      <c r="X32" s="81" t="s">
        <v>16</v>
      </c>
      <c r="Y32" s="39" t="s">
        <v>103</v>
      </c>
      <c r="AA32" s="187" t="s">
        <v>42</v>
      </c>
      <c r="AB32" s="187" t="s">
        <v>12</v>
      </c>
      <c r="AC32" s="187" t="s">
        <v>13</v>
      </c>
      <c r="AD32" s="187" t="s">
        <v>14</v>
      </c>
      <c r="AE32" s="187" t="s">
        <v>15</v>
      </c>
      <c r="AF32" s="187" t="s">
        <v>16</v>
      </c>
      <c r="AG32" s="186" t="s">
        <v>103</v>
      </c>
      <c r="AI32" s="127" t="s">
        <v>42</v>
      </c>
      <c r="AJ32" s="81" t="s">
        <v>12</v>
      </c>
      <c r="AK32" s="81" t="s">
        <v>13</v>
      </c>
      <c r="AL32" s="81" t="s">
        <v>14</v>
      </c>
      <c r="AM32" s="81" t="s">
        <v>15</v>
      </c>
      <c r="AN32" s="81" t="s">
        <v>16</v>
      </c>
      <c r="AO32" s="119" t="s">
        <v>103</v>
      </c>
      <c r="AQ32" s="81" t="s">
        <v>42</v>
      </c>
      <c r="AR32" s="81" t="s">
        <v>12</v>
      </c>
      <c r="AS32" s="81" t="s">
        <v>13</v>
      </c>
      <c r="AT32" s="81" t="s">
        <v>14</v>
      </c>
      <c r="AU32" s="81" t="s">
        <v>15</v>
      </c>
      <c r="AV32" s="81" t="s">
        <v>16</v>
      </c>
      <c r="AW32" s="39" t="s">
        <v>103</v>
      </c>
      <c r="AY32" s="127" t="s">
        <v>42</v>
      </c>
      <c r="AZ32" s="81" t="s">
        <v>12</v>
      </c>
      <c r="BA32" s="81" t="s">
        <v>13</v>
      </c>
      <c r="BB32" s="81" t="s">
        <v>14</v>
      </c>
      <c r="BC32" s="81" t="s">
        <v>15</v>
      </c>
      <c r="BD32" s="81" t="s">
        <v>16</v>
      </c>
      <c r="BE32" s="119" t="s">
        <v>103</v>
      </c>
      <c r="BG32" s="127" t="s">
        <v>42</v>
      </c>
      <c r="BH32" s="81" t="s">
        <v>12</v>
      </c>
      <c r="BI32" s="81" t="s">
        <v>13</v>
      </c>
      <c r="BJ32" s="81" t="s">
        <v>14</v>
      </c>
      <c r="BK32" s="81" t="s">
        <v>15</v>
      </c>
      <c r="BL32" s="81" t="s">
        <v>16</v>
      </c>
      <c r="BM32" s="119" t="s">
        <v>103</v>
      </c>
      <c r="BO32" s="127" t="s">
        <v>42</v>
      </c>
      <c r="BP32" s="81" t="s">
        <v>12</v>
      </c>
      <c r="BQ32" s="81" t="s">
        <v>13</v>
      </c>
      <c r="BR32" s="81" t="s">
        <v>14</v>
      </c>
      <c r="BS32" s="81" t="s">
        <v>15</v>
      </c>
      <c r="BT32" s="81" t="s">
        <v>16</v>
      </c>
      <c r="BU32" s="119" t="s">
        <v>103</v>
      </c>
      <c r="BW32" s="81" t="s">
        <v>42</v>
      </c>
      <c r="BX32" s="81" t="s">
        <v>12</v>
      </c>
      <c r="BY32" s="81" t="s">
        <v>13</v>
      </c>
      <c r="BZ32" s="81" t="s">
        <v>14</v>
      </c>
      <c r="CA32" s="81" t="s">
        <v>15</v>
      </c>
      <c r="CB32" s="81" t="s">
        <v>16</v>
      </c>
      <c r="CC32" s="39" t="s">
        <v>103</v>
      </c>
      <c r="CE32" s="204" t="s">
        <v>42</v>
      </c>
      <c r="CF32" s="204" t="s">
        <v>12</v>
      </c>
      <c r="CG32" s="204" t="s">
        <v>13</v>
      </c>
      <c r="CH32" s="204" t="s">
        <v>14</v>
      </c>
      <c r="CI32" s="204" t="s">
        <v>15</v>
      </c>
      <c r="CJ32" s="204" t="s">
        <v>16</v>
      </c>
      <c r="CK32" s="119" t="s">
        <v>103</v>
      </c>
      <c r="CM32" s="280" t="s">
        <v>42</v>
      </c>
      <c r="CN32" s="280" t="s">
        <v>12</v>
      </c>
      <c r="CO32" s="280" t="s">
        <v>13</v>
      </c>
      <c r="CP32" s="280" t="s">
        <v>14</v>
      </c>
      <c r="CQ32" s="280" t="s">
        <v>15</v>
      </c>
      <c r="CR32" s="280" t="s">
        <v>16</v>
      </c>
      <c r="CS32" s="279" t="s">
        <v>103</v>
      </c>
      <c r="CU32" s="319" t="s">
        <v>42</v>
      </c>
      <c r="CV32" s="319" t="s">
        <v>12</v>
      </c>
      <c r="CW32" s="319" t="s">
        <v>13</v>
      </c>
      <c r="CX32" s="319" t="s">
        <v>14</v>
      </c>
      <c r="CY32" s="319" t="s">
        <v>15</v>
      </c>
      <c r="CZ32" s="319" t="s">
        <v>16</v>
      </c>
      <c r="DA32" s="314" t="s">
        <v>103</v>
      </c>
      <c r="DC32" s="127" t="s">
        <v>42</v>
      </c>
      <c r="DD32" s="81" t="s">
        <v>12</v>
      </c>
      <c r="DE32" s="81" t="s">
        <v>13</v>
      </c>
      <c r="DF32" s="81" t="s">
        <v>14</v>
      </c>
      <c r="DG32" s="81" t="s">
        <v>15</v>
      </c>
      <c r="DH32" s="81" t="s">
        <v>16</v>
      </c>
      <c r="DI32" s="119" t="s">
        <v>103</v>
      </c>
      <c r="DK32" s="127" t="s">
        <v>42</v>
      </c>
      <c r="DL32" s="81" t="s">
        <v>12</v>
      </c>
      <c r="DM32" s="81" t="s">
        <v>13</v>
      </c>
      <c r="DN32" s="81" t="s">
        <v>14</v>
      </c>
      <c r="DO32" s="81" t="s">
        <v>15</v>
      </c>
      <c r="DP32" s="81" t="s">
        <v>16</v>
      </c>
      <c r="DQ32" s="119" t="s">
        <v>103</v>
      </c>
      <c r="DS32" s="380" t="s">
        <v>42</v>
      </c>
      <c r="DT32" s="380" t="s">
        <v>12</v>
      </c>
      <c r="DU32" s="380" t="s">
        <v>13</v>
      </c>
      <c r="DV32" s="380" t="s">
        <v>14</v>
      </c>
      <c r="DW32" s="380" t="s">
        <v>15</v>
      </c>
      <c r="DX32" s="380" t="s">
        <v>16</v>
      </c>
      <c r="DY32" s="379" t="s">
        <v>103</v>
      </c>
      <c r="EA32" s="127" t="s">
        <v>42</v>
      </c>
      <c r="EB32" s="81" t="s">
        <v>12</v>
      </c>
      <c r="EC32" s="81" t="s">
        <v>13</v>
      </c>
      <c r="ED32" s="81" t="s">
        <v>14</v>
      </c>
      <c r="EE32" s="81" t="s">
        <v>15</v>
      </c>
      <c r="EF32" s="81" t="s">
        <v>16</v>
      </c>
      <c r="EG32" s="119" t="s">
        <v>103</v>
      </c>
      <c r="EI32" s="407" t="s">
        <v>42</v>
      </c>
      <c r="EJ32" s="407" t="s">
        <v>12</v>
      </c>
      <c r="EK32" s="407" t="s">
        <v>13</v>
      </c>
      <c r="EL32" s="407" t="s">
        <v>14</v>
      </c>
      <c r="EM32" s="407" t="s">
        <v>15</v>
      </c>
      <c r="EN32" s="407" t="s">
        <v>16</v>
      </c>
      <c r="EO32" s="402" t="s">
        <v>103</v>
      </c>
      <c r="EQ32" s="127" t="s">
        <v>42</v>
      </c>
      <c r="ER32" s="81" t="s">
        <v>12</v>
      </c>
      <c r="ES32" s="81" t="s">
        <v>13</v>
      </c>
      <c r="ET32" s="81" t="s">
        <v>14</v>
      </c>
      <c r="EU32" s="81" t="s">
        <v>15</v>
      </c>
      <c r="EV32" s="81" t="s">
        <v>16</v>
      </c>
      <c r="EW32" s="119" t="s">
        <v>103</v>
      </c>
      <c r="EY32" s="492" t="s">
        <v>42</v>
      </c>
      <c r="EZ32" s="492" t="s">
        <v>12</v>
      </c>
      <c r="FA32" s="492" t="s">
        <v>13</v>
      </c>
      <c r="FB32" s="492" t="s">
        <v>14</v>
      </c>
      <c r="FC32" s="492" t="s">
        <v>15</v>
      </c>
      <c r="FD32" s="492" t="s">
        <v>16</v>
      </c>
      <c r="FE32" s="491" t="s">
        <v>103</v>
      </c>
      <c r="FG32" s="81" t="s">
        <v>42</v>
      </c>
      <c r="FH32" s="81" t="s">
        <v>12</v>
      </c>
      <c r="FI32" s="81" t="s">
        <v>13</v>
      </c>
      <c r="FJ32" s="81" t="s">
        <v>14</v>
      </c>
      <c r="FK32" s="81" t="s">
        <v>15</v>
      </c>
      <c r="FL32" s="81" t="s">
        <v>16</v>
      </c>
      <c r="FM32" s="39" t="s">
        <v>103</v>
      </c>
      <c r="FO32" s="127" t="s">
        <v>42</v>
      </c>
      <c r="FP32" s="81" t="s">
        <v>12</v>
      </c>
      <c r="FQ32" s="81" t="s">
        <v>13</v>
      </c>
      <c r="FR32" s="81" t="s">
        <v>14</v>
      </c>
      <c r="FS32" s="81" t="s">
        <v>15</v>
      </c>
      <c r="FT32" s="81" t="s">
        <v>16</v>
      </c>
      <c r="FU32" s="119" t="s">
        <v>103</v>
      </c>
      <c r="FW32" s="127" t="s">
        <v>42</v>
      </c>
      <c r="FX32" s="81" t="s">
        <v>12</v>
      </c>
      <c r="FY32" s="81" t="s">
        <v>13</v>
      </c>
      <c r="FZ32" s="81" t="s">
        <v>14</v>
      </c>
      <c r="GA32" s="81" t="s">
        <v>15</v>
      </c>
      <c r="GB32" s="81" t="s">
        <v>16</v>
      </c>
      <c r="GC32" s="119" t="s">
        <v>103</v>
      </c>
      <c r="GE32" s="555" t="s">
        <v>42</v>
      </c>
      <c r="GF32" s="555" t="s">
        <v>12</v>
      </c>
      <c r="GG32" s="555" t="s">
        <v>13</v>
      </c>
      <c r="GH32" s="555" t="s">
        <v>14</v>
      </c>
      <c r="GI32" s="555" t="s">
        <v>15</v>
      </c>
      <c r="GJ32" s="555" t="s">
        <v>16</v>
      </c>
      <c r="GK32" s="119" t="s">
        <v>103</v>
      </c>
      <c r="GM32" s="580" t="s">
        <v>42</v>
      </c>
      <c r="GN32" s="580" t="s">
        <v>12</v>
      </c>
      <c r="GO32" s="580" t="s">
        <v>13</v>
      </c>
      <c r="GP32" s="580" t="s">
        <v>14</v>
      </c>
      <c r="GQ32" s="580" t="s">
        <v>15</v>
      </c>
      <c r="GR32" s="580" t="s">
        <v>16</v>
      </c>
      <c r="GS32" s="579" t="s">
        <v>103</v>
      </c>
    </row>
    <row r="33" spans="1:201" ht="15" customHeight="1" x14ac:dyDescent="0.3">
      <c r="A33" s="712" t="s">
        <v>86</v>
      </c>
      <c r="B33" s="2">
        <v>10</v>
      </c>
      <c r="C33" s="2"/>
      <c r="D33" s="2"/>
      <c r="E33" s="2"/>
      <c r="F33" s="2"/>
      <c r="G33" s="2"/>
      <c r="H33" s="2"/>
      <c r="I33" s="2"/>
      <c r="K33" s="37">
        <f t="shared" ref="K33:Q40" si="9">MEDIAN(S33,AA33,AI33,AQ33,AY33,BG33,BO33,BW33,CE33,CM33,CU33,DC33,DK33,DS33,EA33,EI33,EQ33,EY33,FG33,FO33,FW33,GE33,GM33)</f>
        <v>5</v>
      </c>
      <c r="L33" s="37">
        <f t="shared" si="9"/>
        <v>9</v>
      </c>
      <c r="M33" s="37">
        <f t="shared" si="9"/>
        <v>11</v>
      </c>
      <c r="N33" s="37">
        <f t="shared" si="9"/>
        <v>15</v>
      </c>
      <c r="O33" s="37">
        <f t="shared" si="9"/>
        <v>25</v>
      </c>
      <c r="P33" s="37">
        <f t="shared" si="9"/>
        <v>50</v>
      </c>
      <c r="Q33" s="37">
        <f t="shared" si="9"/>
        <v>86</v>
      </c>
      <c r="S33" s="37">
        <v>2.0999999999999996</v>
      </c>
      <c r="T33" s="37">
        <v>2.0999999999999996</v>
      </c>
      <c r="U33" s="37">
        <v>3</v>
      </c>
      <c r="V33" s="37">
        <v>4.5</v>
      </c>
      <c r="W33" s="37">
        <v>6.6000000000000005</v>
      </c>
      <c r="X33" s="37">
        <v>12</v>
      </c>
      <c r="Y33" s="37">
        <v>21</v>
      </c>
      <c r="AA33" s="184">
        <v>5</v>
      </c>
      <c r="AB33" s="184">
        <v>10</v>
      </c>
      <c r="AC33" s="184">
        <v>15</v>
      </c>
      <c r="AD33" s="184">
        <v>20</v>
      </c>
      <c r="AE33" s="184">
        <v>30</v>
      </c>
      <c r="AF33" s="184">
        <v>50</v>
      </c>
      <c r="AG33" s="184"/>
      <c r="AI33" s="125"/>
      <c r="AJ33" s="37"/>
      <c r="AK33" s="37"/>
      <c r="AL33" s="37"/>
      <c r="AM33" s="37"/>
      <c r="AN33" s="37"/>
      <c r="AO33" s="122"/>
      <c r="AQ33" s="37">
        <v>10</v>
      </c>
      <c r="AR33" s="37">
        <v>12</v>
      </c>
      <c r="AS33" s="37">
        <v>16</v>
      </c>
      <c r="AT33" s="37">
        <v>19</v>
      </c>
      <c r="AU33" s="37">
        <v>38</v>
      </c>
      <c r="AV33" s="37">
        <v>63</v>
      </c>
      <c r="AW33" s="37">
        <v>85</v>
      </c>
      <c r="AY33" s="125"/>
      <c r="AZ33" s="37"/>
      <c r="BA33" s="37"/>
      <c r="BB33" s="37"/>
      <c r="BC33" s="37"/>
      <c r="BD33" s="37"/>
      <c r="BE33" s="122"/>
      <c r="BG33" s="125"/>
      <c r="BH33" s="37"/>
      <c r="BI33" s="37"/>
      <c r="BJ33" s="37"/>
      <c r="BK33" s="37"/>
      <c r="BL33" s="37"/>
      <c r="BM33" s="122"/>
      <c r="BO33" s="125"/>
      <c r="BP33" s="37"/>
      <c r="BQ33" s="37"/>
      <c r="BR33" s="37"/>
      <c r="BS33" s="37"/>
      <c r="BT33" s="37"/>
      <c r="BU33" s="122"/>
      <c r="BW33" s="37">
        <v>5</v>
      </c>
      <c r="BX33" s="37">
        <v>8</v>
      </c>
      <c r="BY33" s="37">
        <v>10</v>
      </c>
      <c r="BZ33" s="37">
        <v>15</v>
      </c>
      <c r="CA33" s="37">
        <v>50</v>
      </c>
      <c r="CB33" s="37">
        <v>100</v>
      </c>
      <c r="CC33" s="37"/>
      <c r="CE33" s="197">
        <v>1.2</v>
      </c>
      <c r="CF33" s="197">
        <v>1.7999999999999998</v>
      </c>
      <c r="CG33" s="197">
        <v>3.5999999999999996</v>
      </c>
      <c r="CH33" s="197">
        <v>7.1999999999999993</v>
      </c>
      <c r="CI33" s="197">
        <v>12</v>
      </c>
      <c r="CJ33" s="197">
        <v>18</v>
      </c>
      <c r="CK33" s="122"/>
      <c r="CM33" s="277"/>
      <c r="CN33" s="277"/>
      <c r="CO33" s="277"/>
      <c r="CP33" s="277"/>
      <c r="CQ33" s="277"/>
      <c r="CR33" s="277"/>
      <c r="CS33" s="277"/>
      <c r="CU33" s="312"/>
      <c r="CV33" s="312"/>
      <c r="CW33" s="312"/>
      <c r="CX33" s="312"/>
      <c r="CY33" s="312"/>
      <c r="CZ33" s="312"/>
      <c r="DA33" s="312"/>
      <c r="DC33" s="125"/>
      <c r="DD33" s="37"/>
      <c r="DE33" s="37"/>
      <c r="DF33" s="37"/>
      <c r="DG33" s="37"/>
      <c r="DH33" s="37"/>
      <c r="DI33" s="122"/>
      <c r="DK33" s="125"/>
      <c r="DL33" s="37"/>
      <c r="DM33" s="37"/>
      <c r="DN33" s="37"/>
      <c r="DO33" s="37"/>
      <c r="DP33" s="37"/>
      <c r="DQ33" s="122"/>
      <c r="DS33" s="377">
        <v>1</v>
      </c>
      <c r="DT33" s="377">
        <v>3</v>
      </c>
      <c r="DU33" s="377">
        <v>5</v>
      </c>
      <c r="DV33" s="377">
        <v>8</v>
      </c>
      <c r="DW33" s="377">
        <v>15</v>
      </c>
      <c r="DX33" s="377">
        <v>25</v>
      </c>
      <c r="DY33" s="377"/>
      <c r="EA33" s="37">
        <v>8</v>
      </c>
      <c r="EB33" s="37">
        <v>15</v>
      </c>
      <c r="EC33" s="37">
        <v>18</v>
      </c>
      <c r="ED33" s="37">
        <v>24</v>
      </c>
      <c r="EE33" s="37">
        <v>34</v>
      </c>
      <c r="EF33" s="37">
        <v>50</v>
      </c>
      <c r="EG33" s="37">
        <v>87</v>
      </c>
      <c r="EI33" s="400"/>
      <c r="EJ33" s="400"/>
      <c r="EK33" s="400"/>
      <c r="EL33" s="400"/>
      <c r="EM33" s="400"/>
      <c r="EN33" s="400"/>
      <c r="EO33" s="400"/>
      <c r="EQ33" s="125"/>
      <c r="ER33" s="37"/>
      <c r="ES33" s="37"/>
      <c r="ET33" s="37"/>
      <c r="EU33" s="37"/>
      <c r="EV33" s="37"/>
      <c r="EW33" s="122"/>
      <c r="EY33" s="489">
        <v>8</v>
      </c>
      <c r="EZ33" s="489">
        <v>10</v>
      </c>
      <c r="FA33" s="489">
        <v>12</v>
      </c>
      <c r="FB33" s="489">
        <v>15</v>
      </c>
      <c r="FC33" s="489">
        <v>18</v>
      </c>
      <c r="FD33" s="489">
        <v>26</v>
      </c>
      <c r="FE33" s="489">
        <v>30</v>
      </c>
      <c r="FG33" s="597">
        <v>10</v>
      </c>
      <c r="FH33" s="597">
        <v>25</v>
      </c>
      <c r="FI33" s="597">
        <v>30</v>
      </c>
      <c r="FJ33" s="597">
        <v>80</v>
      </c>
      <c r="FK33" s="597">
        <v>150</v>
      </c>
      <c r="FL33" s="597">
        <v>300</v>
      </c>
      <c r="FM33" s="597">
        <v>600</v>
      </c>
      <c r="FO33" s="125"/>
      <c r="FP33" s="37"/>
      <c r="FQ33" s="37"/>
      <c r="FR33" s="37"/>
      <c r="FS33" s="37"/>
      <c r="FT33" s="37"/>
      <c r="FU33" s="122"/>
      <c r="FW33" s="125"/>
      <c r="FX33" s="37"/>
      <c r="FY33" s="37"/>
      <c r="FZ33" s="37"/>
      <c r="GA33" s="37"/>
      <c r="GB33" s="37"/>
      <c r="GC33" s="122"/>
      <c r="GE33" s="592"/>
      <c r="GF33" s="592"/>
      <c r="GG33" s="592"/>
      <c r="GH33" s="592"/>
      <c r="GI33" s="592"/>
      <c r="GJ33" s="592"/>
      <c r="GK33" s="592"/>
      <c r="GM33" s="577">
        <v>5</v>
      </c>
      <c r="GN33" s="577">
        <v>5</v>
      </c>
      <c r="GO33" s="577">
        <v>10</v>
      </c>
      <c r="GP33" s="577">
        <v>12</v>
      </c>
      <c r="GQ33" s="577">
        <v>20</v>
      </c>
      <c r="GR33" s="577">
        <v>80</v>
      </c>
      <c r="GS33" s="577">
        <v>160</v>
      </c>
    </row>
    <row r="34" spans="1:201" ht="15" customHeight="1" x14ac:dyDescent="0.3">
      <c r="A34" s="713"/>
      <c r="B34" s="47"/>
      <c r="C34" s="47">
        <v>10</v>
      </c>
      <c r="D34" s="3"/>
      <c r="E34" s="3"/>
      <c r="F34" s="3"/>
      <c r="G34" s="3"/>
      <c r="H34" s="3"/>
      <c r="I34" s="3"/>
      <c r="K34" s="38">
        <f t="shared" si="9"/>
        <v>7.5</v>
      </c>
      <c r="L34" s="38">
        <f t="shared" si="9"/>
        <v>9.3604651162790695</v>
      </c>
      <c r="M34" s="38">
        <f t="shared" si="9"/>
        <v>11</v>
      </c>
      <c r="N34" s="38">
        <f t="shared" si="9"/>
        <v>15</v>
      </c>
      <c r="O34" s="38">
        <f t="shared" si="9"/>
        <v>26.581395348837212</v>
      </c>
      <c r="P34" s="38">
        <f t="shared" si="9"/>
        <v>45.5</v>
      </c>
      <c r="Q34" s="38">
        <f t="shared" si="9"/>
        <v>86</v>
      </c>
      <c r="S34" s="38">
        <v>2.0999999999999996</v>
      </c>
      <c r="T34" s="38">
        <v>2.0999999999999996</v>
      </c>
      <c r="U34" s="38">
        <v>3</v>
      </c>
      <c r="V34" s="38">
        <v>4.5</v>
      </c>
      <c r="W34" s="38">
        <v>6.6000000000000005</v>
      </c>
      <c r="X34" s="38">
        <v>12</v>
      </c>
      <c r="Y34" s="38">
        <v>21</v>
      </c>
      <c r="AA34" s="185">
        <v>7</v>
      </c>
      <c r="AB34" s="185">
        <v>12</v>
      </c>
      <c r="AC34" s="185">
        <v>17</v>
      </c>
      <c r="AD34" s="185">
        <v>22</v>
      </c>
      <c r="AE34" s="185">
        <v>32</v>
      </c>
      <c r="AF34" s="185">
        <v>52</v>
      </c>
      <c r="AG34" s="185"/>
      <c r="AI34" s="126"/>
      <c r="AJ34" s="38"/>
      <c r="AK34" s="38"/>
      <c r="AL34" s="38"/>
      <c r="AM34" s="38"/>
      <c r="AN34" s="38"/>
      <c r="AO34" s="123"/>
      <c r="AQ34" s="38">
        <v>10</v>
      </c>
      <c r="AR34" s="38">
        <v>12</v>
      </c>
      <c r="AS34" s="38">
        <v>16</v>
      </c>
      <c r="AT34" s="38">
        <v>19</v>
      </c>
      <c r="AU34" s="38">
        <v>38</v>
      </c>
      <c r="AV34" s="38">
        <v>63</v>
      </c>
      <c r="AW34" s="38">
        <v>85</v>
      </c>
      <c r="AY34" s="126"/>
      <c r="AZ34" s="38"/>
      <c r="BA34" s="38"/>
      <c r="BB34" s="38"/>
      <c r="BC34" s="38"/>
      <c r="BD34" s="38"/>
      <c r="BE34" s="123"/>
      <c r="BG34" s="126"/>
      <c r="BH34" s="38"/>
      <c r="BI34" s="38"/>
      <c r="BJ34" s="38"/>
      <c r="BK34" s="38"/>
      <c r="BL34" s="38"/>
      <c r="BM34" s="123"/>
      <c r="BO34" s="126"/>
      <c r="BP34" s="38"/>
      <c r="BQ34" s="38"/>
      <c r="BR34" s="38"/>
      <c r="BS34" s="38"/>
      <c r="BT34" s="38"/>
      <c r="BU34" s="123"/>
      <c r="BW34" s="38">
        <v>5</v>
      </c>
      <c r="BX34" s="38">
        <v>8</v>
      </c>
      <c r="BY34" s="38">
        <v>10</v>
      </c>
      <c r="BZ34" s="38">
        <v>15</v>
      </c>
      <c r="CA34" s="38">
        <v>50</v>
      </c>
      <c r="CB34" s="38">
        <v>100</v>
      </c>
      <c r="CC34" s="38"/>
      <c r="CE34" s="198">
        <v>1.2</v>
      </c>
      <c r="CF34" s="198">
        <v>1.7999999999999998</v>
      </c>
      <c r="CG34" s="198">
        <v>3.5999999999999996</v>
      </c>
      <c r="CH34" s="198">
        <v>7.1999999999999993</v>
      </c>
      <c r="CI34" s="198">
        <v>12</v>
      </c>
      <c r="CJ34" s="198">
        <v>25.5</v>
      </c>
      <c r="CK34" s="123"/>
      <c r="CM34" s="278"/>
      <c r="CN34" s="278"/>
      <c r="CO34" s="278"/>
      <c r="CP34" s="278"/>
      <c r="CQ34" s="278"/>
      <c r="CR34" s="278"/>
      <c r="CS34" s="278"/>
      <c r="CU34" s="313">
        <v>13</v>
      </c>
      <c r="CV34" s="313">
        <v>13</v>
      </c>
      <c r="CW34" s="313">
        <v>17</v>
      </c>
      <c r="CX34" s="313">
        <v>20</v>
      </c>
      <c r="CY34" s="313">
        <v>27</v>
      </c>
      <c r="CZ34" s="313">
        <v>41</v>
      </c>
      <c r="DA34" s="313"/>
      <c r="DC34" s="126"/>
      <c r="DD34" s="38"/>
      <c r="DE34" s="38"/>
      <c r="DF34" s="38"/>
      <c r="DG34" s="38"/>
      <c r="DH34" s="38"/>
      <c r="DI34" s="123"/>
      <c r="DK34" s="126"/>
      <c r="DL34" s="38"/>
      <c r="DM34" s="38"/>
      <c r="DN34" s="38"/>
      <c r="DO34" s="38"/>
      <c r="DP34" s="38"/>
      <c r="DQ34" s="123"/>
      <c r="DS34" s="378">
        <v>1</v>
      </c>
      <c r="DT34" s="378">
        <v>3</v>
      </c>
      <c r="DU34" s="378">
        <v>5</v>
      </c>
      <c r="DV34" s="378">
        <v>8</v>
      </c>
      <c r="DW34" s="378">
        <v>15</v>
      </c>
      <c r="DX34" s="378">
        <v>25</v>
      </c>
      <c r="DY34" s="378"/>
      <c r="EA34" s="38">
        <v>8</v>
      </c>
      <c r="EB34" s="38">
        <v>15</v>
      </c>
      <c r="EC34" s="38">
        <v>18</v>
      </c>
      <c r="ED34" s="38">
        <v>24</v>
      </c>
      <c r="EE34" s="38">
        <v>34</v>
      </c>
      <c r="EF34" s="38">
        <v>50</v>
      </c>
      <c r="EG34" s="38">
        <v>87</v>
      </c>
      <c r="EI34" s="401"/>
      <c r="EJ34" s="401"/>
      <c r="EK34" s="401"/>
      <c r="EL34" s="401"/>
      <c r="EM34" s="401"/>
      <c r="EN34" s="401"/>
      <c r="EO34" s="401"/>
      <c r="EQ34" s="126"/>
      <c r="ER34" s="38"/>
      <c r="ES34" s="38"/>
      <c r="ET34" s="38"/>
      <c r="EU34" s="38"/>
      <c r="EV34" s="38"/>
      <c r="EW34" s="123"/>
      <c r="EY34" s="490">
        <v>8</v>
      </c>
      <c r="EZ34" s="490">
        <v>10</v>
      </c>
      <c r="FA34" s="490">
        <v>12</v>
      </c>
      <c r="FB34" s="490">
        <v>15</v>
      </c>
      <c r="FC34" s="490">
        <v>18</v>
      </c>
      <c r="FD34" s="490">
        <v>26</v>
      </c>
      <c r="FE34" s="490">
        <v>30</v>
      </c>
      <c r="FG34" s="597">
        <v>10</v>
      </c>
      <c r="FH34" s="597">
        <v>25</v>
      </c>
      <c r="FI34" s="597">
        <v>30</v>
      </c>
      <c r="FJ34" s="597">
        <v>80</v>
      </c>
      <c r="FK34" s="597">
        <v>150</v>
      </c>
      <c r="FL34" s="597">
        <v>300</v>
      </c>
      <c r="FM34" s="597">
        <v>600</v>
      </c>
      <c r="FO34" s="126"/>
      <c r="FP34" s="38"/>
      <c r="FQ34" s="38"/>
      <c r="FR34" s="38"/>
      <c r="FS34" s="38"/>
      <c r="FT34" s="38"/>
      <c r="FU34" s="123"/>
      <c r="FW34" s="126"/>
      <c r="FX34" s="38"/>
      <c r="FY34" s="38"/>
      <c r="FZ34" s="38"/>
      <c r="GA34" s="38"/>
      <c r="GB34" s="38"/>
      <c r="GC34" s="123"/>
      <c r="GE34" s="593">
        <v>8.720930232558139</v>
      </c>
      <c r="GF34" s="593">
        <v>8.720930232558139</v>
      </c>
      <c r="GG34" s="593">
        <v>8.720930232558139</v>
      </c>
      <c r="GH34" s="593">
        <v>14.534883720930234</v>
      </c>
      <c r="GI34" s="593">
        <v>26.162790697674421</v>
      </c>
      <c r="GJ34" s="593">
        <v>37.790697674418603</v>
      </c>
      <c r="GK34" s="593"/>
      <c r="GM34" s="578">
        <v>5</v>
      </c>
      <c r="GN34" s="578">
        <v>5</v>
      </c>
      <c r="GO34" s="578">
        <v>10</v>
      </c>
      <c r="GP34" s="578">
        <v>12</v>
      </c>
      <c r="GQ34" s="578">
        <v>20</v>
      </c>
      <c r="GR34" s="578">
        <v>80</v>
      </c>
      <c r="GS34" s="578">
        <v>160</v>
      </c>
    </row>
    <row r="35" spans="1:201" ht="15" customHeight="1" x14ac:dyDescent="0.3">
      <c r="A35" s="713"/>
      <c r="B35" s="48"/>
      <c r="C35" s="2"/>
      <c r="D35" s="2">
        <v>10</v>
      </c>
      <c r="E35" s="2"/>
      <c r="F35" s="2"/>
      <c r="G35" s="2"/>
      <c r="H35" s="2"/>
      <c r="I35" s="2"/>
      <c r="K35" s="37">
        <f t="shared" si="9"/>
        <v>8</v>
      </c>
      <c r="L35" s="37">
        <f t="shared" si="9"/>
        <v>9.3604651162790695</v>
      </c>
      <c r="M35" s="37">
        <f t="shared" si="9"/>
        <v>12</v>
      </c>
      <c r="N35" s="37">
        <f t="shared" si="9"/>
        <v>15</v>
      </c>
      <c r="O35" s="37">
        <f t="shared" si="9"/>
        <v>26.581395348837212</v>
      </c>
      <c r="P35" s="37">
        <f t="shared" si="9"/>
        <v>45.5</v>
      </c>
      <c r="Q35" s="37">
        <f t="shared" si="9"/>
        <v>82.5</v>
      </c>
      <c r="S35" s="37">
        <v>2.0999999999999996</v>
      </c>
      <c r="T35" s="37">
        <v>2.0999999999999996</v>
      </c>
      <c r="U35" s="37">
        <v>3</v>
      </c>
      <c r="V35" s="37">
        <v>4.5</v>
      </c>
      <c r="W35" s="37">
        <v>6.6000000000000005</v>
      </c>
      <c r="X35" s="37">
        <v>12</v>
      </c>
      <c r="Y35" s="37">
        <v>21</v>
      </c>
      <c r="AA35" s="184">
        <v>9</v>
      </c>
      <c r="AB35" s="184">
        <v>14</v>
      </c>
      <c r="AC35" s="184">
        <v>19</v>
      </c>
      <c r="AD35" s="184">
        <v>24</v>
      </c>
      <c r="AE35" s="184">
        <v>34</v>
      </c>
      <c r="AF35" s="184">
        <v>54</v>
      </c>
      <c r="AG35" s="184"/>
      <c r="AI35" s="125"/>
      <c r="AJ35" s="37"/>
      <c r="AK35" s="37"/>
      <c r="AL35" s="37"/>
      <c r="AM35" s="37"/>
      <c r="AN35" s="37"/>
      <c r="AO35" s="122"/>
      <c r="AQ35" s="37">
        <v>10</v>
      </c>
      <c r="AR35" s="37">
        <v>12</v>
      </c>
      <c r="AS35" s="37">
        <v>16</v>
      </c>
      <c r="AT35" s="37">
        <v>19</v>
      </c>
      <c r="AU35" s="37">
        <v>38</v>
      </c>
      <c r="AV35" s="37">
        <v>63</v>
      </c>
      <c r="AW35" s="37">
        <v>85</v>
      </c>
      <c r="AY35" s="125"/>
      <c r="AZ35" s="37"/>
      <c r="BA35" s="37"/>
      <c r="BB35" s="37"/>
      <c r="BC35" s="37"/>
      <c r="BD35" s="37"/>
      <c r="BE35" s="122"/>
      <c r="BG35" s="125"/>
      <c r="BH35" s="37"/>
      <c r="BI35" s="37"/>
      <c r="BJ35" s="37"/>
      <c r="BK35" s="37"/>
      <c r="BL35" s="37"/>
      <c r="BM35" s="122"/>
      <c r="BO35" s="125"/>
      <c r="BP35" s="37"/>
      <c r="BQ35" s="37"/>
      <c r="BR35" s="37"/>
      <c r="BS35" s="37"/>
      <c r="BT35" s="37"/>
      <c r="BU35" s="122"/>
      <c r="BW35" s="37">
        <v>5</v>
      </c>
      <c r="BX35" s="37">
        <v>8</v>
      </c>
      <c r="BY35" s="37">
        <v>10</v>
      </c>
      <c r="BZ35" s="37">
        <v>15</v>
      </c>
      <c r="CA35" s="37">
        <v>50</v>
      </c>
      <c r="CB35" s="37">
        <v>100</v>
      </c>
      <c r="CC35" s="37"/>
      <c r="CE35" s="197">
        <v>1.2</v>
      </c>
      <c r="CF35" s="197">
        <v>1.7999999999999998</v>
      </c>
      <c r="CG35" s="197">
        <v>3.5999999999999996</v>
      </c>
      <c r="CH35" s="197">
        <v>7.1999999999999993</v>
      </c>
      <c r="CI35" s="197">
        <v>12</v>
      </c>
      <c r="CJ35" s="197">
        <v>33</v>
      </c>
      <c r="CK35" s="122"/>
      <c r="CM35" s="277"/>
      <c r="CN35" s="277"/>
      <c r="CO35" s="277"/>
      <c r="CP35" s="277"/>
      <c r="CQ35" s="277"/>
      <c r="CR35" s="277"/>
      <c r="CS35" s="277"/>
      <c r="CU35" s="312">
        <v>13</v>
      </c>
      <c r="CV35" s="312">
        <v>13</v>
      </c>
      <c r="CW35" s="312">
        <v>17</v>
      </c>
      <c r="CX35" s="312">
        <v>20</v>
      </c>
      <c r="CY35" s="312">
        <v>27</v>
      </c>
      <c r="CZ35" s="312">
        <v>41</v>
      </c>
      <c r="DA35" s="312"/>
      <c r="DC35" s="125"/>
      <c r="DD35" s="37"/>
      <c r="DE35" s="37"/>
      <c r="DF35" s="37"/>
      <c r="DG35" s="37"/>
      <c r="DH35" s="37"/>
      <c r="DI35" s="122"/>
      <c r="DK35" s="125"/>
      <c r="DL35" s="37"/>
      <c r="DM35" s="37"/>
      <c r="DN35" s="37"/>
      <c r="DO35" s="37"/>
      <c r="DP35" s="37"/>
      <c r="DQ35" s="122"/>
      <c r="DS35" s="377">
        <v>1</v>
      </c>
      <c r="DT35" s="377">
        <v>3</v>
      </c>
      <c r="DU35" s="377">
        <v>5</v>
      </c>
      <c r="DV35" s="377">
        <v>8</v>
      </c>
      <c r="DW35" s="377">
        <v>15</v>
      </c>
      <c r="DX35" s="377">
        <v>25</v>
      </c>
      <c r="DY35" s="377"/>
      <c r="EA35" s="37">
        <v>8</v>
      </c>
      <c r="EB35" s="37">
        <v>15</v>
      </c>
      <c r="EC35" s="37">
        <v>18</v>
      </c>
      <c r="ED35" s="37">
        <v>24</v>
      </c>
      <c r="EE35" s="37">
        <v>34</v>
      </c>
      <c r="EF35" s="37">
        <v>50</v>
      </c>
      <c r="EG35" s="37">
        <v>87</v>
      </c>
      <c r="EI35" s="400"/>
      <c r="EJ35" s="400"/>
      <c r="EK35" s="400"/>
      <c r="EL35" s="400"/>
      <c r="EM35" s="400"/>
      <c r="EN35" s="400"/>
      <c r="EO35" s="400"/>
      <c r="EQ35" s="125"/>
      <c r="ER35" s="37"/>
      <c r="ES35" s="37"/>
      <c r="ET35" s="37"/>
      <c r="EU35" s="37"/>
      <c r="EV35" s="37"/>
      <c r="EW35" s="122"/>
      <c r="EY35" s="489">
        <v>8</v>
      </c>
      <c r="EZ35" s="489">
        <v>10</v>
      </c>
      <c r="FA35" s="489">
        <v>14</v>
      </c>
      <c r="FB35" s="489">
        <v>15</v>
      </c>
      <c r="FC35" s="489">
        <v>18</v>
      </c>
      <c r="FD35" s="489">
        <v>26</v>
      </c>
      <c r="FE35" s="489">
        <v>30</v>
      </c>
      <c r="FG35" s="597">
        <v>10</v>
      </c>
      <c r="FH35" s="597">
        <v>25</v>
      </c>
      <c r="FI35" s="597">
        <v>30</v>
      </c>
      <c r="FJ35" s="597">
        <v>80</v>
      </c>
      <c r="FK35" s="597">
        <v>150</v>
      </c>
      <c r="FL35" s="597">
        <v>300</v>
      </c>
      <c r="FM35" s="597">
        <v>600</v>
      </c>
      <c r="FO35" s="125"/>
      <c r="FP35" s="37"/>
      <c r="FQ35" s="37"/>
      <c r="FR35" s="37"/>
      <c r="FS35" s="37"/>
      <c r="FT35" s="37"/>
      <c r="FU35" s="122"/>
      <c r="FW35" s="125"/>
      <c r="FX35" s="37"/>
      <c r="FY35" s="37"/>
      <c r="FZ35" s="37"/>
      <c r="GA35" s="37"/>
      <c r="GB35" s="37"/>
      <c r="GC35" s="122"/>
      <c r="GE35" s="592">
        <v>8.720930232558139</v>
      </c>
      <c r="GF35" s="592">
        <v>8.720930232558139</v>
      </c>
      <c r="GG35" s="592">
        <v>8.720930232558139</v>
      </c>
      <c r="GH35" s="592">
        <v>14.534883720930234</v>
      </c>
      <c r="GI35" s="592">
        <v>26.162790697674421</v>
      </c>
      <c r="GJ35" s="592">
        <v>37.790697674418603</v>
      </c>
      <c r="GK35" s="592"/>
      <c r="GM35" s="577">
        <v>4</v>
      </c>
      <c r="GN35" s="577">
        <v>4</v>
      </c>
      <c r="GO35" s="577">
        <v>6</v>
      </c>
      <c r="GP35" s="577">
        <v>10</v>
      </c>
      <c r="GQ35" s="577">
        <v>24</v>
      </c>
      <c r="GR35" s="577">
        <v>60</v>
      </c>
      <c r="GS35" s="577">
        <v>80</v>
      </c>
    </row>
    <row r="36" spans="1:201" ht="15" customHeight="1" x14ac:dyDescent="0.3">
      <c r="A36" s="713"/>
      <c r="B36" s="47"/>
      <c r="C36" s="3"/>
      <c r="D36" s="3"/>
      <c r="E36" s="3">
        <v>10</v>
      </c>
      <c r="F36" s="3"/>
      <c r="G36" s="3"/>
      <c r="H36" s="3"/>
      <c r="I36" s="3"/>
      <c r="K36" s="38">
        <f t="shared" si="9"/>
        <v>9</v>
      </c>
      <c r="L36" s="38">
        <f t="shared" si="9"/>
        <v>11.813953488372093</v>
      </c>
      <c r="M36" s="38">
        <f t="shared" si="9"/>
        <v>12.813953488372093</v>
      </c>
      <c r="N36" s="38">
        <f t="shared" si="9"/>
        <v>17.220930232558139</v>
      </c>
      <c r="O36" s="38">
        <f t="shared" si="9"/>
        <v>28.034883720930232</v>
      </c>
      <c r="P36" s="38">
        <f t="shared" si="9"/>
        <v>44.5</v>
      </c>
      <c r="Q36" s="38">
        <f t="shared" si="9"/>
        <v>72.5</v>
      </c>
      <c r="S36" s="38">
        <v>2.0999999999999996</v>
      </c>
      <c r="T36" s="38">
        <v>2.0999999999999996</v>
      </c>
      <c r="U36" s="38">
        <v>3</v>
      </c>
      <c r="V36" s="38">
        <v>4.5</v>
      </c>
      <c r="W36" s="38">
        <v>6.6000000000000005</v>
      </c>
      <c r="X36" s="38">
        <v>12</v>
      </c>
      <c r="Y36" s="38">
        <v>21</v>
      </c>
      <c r="AA36" s="185">
        <v>10</v>
      </c>
      <c r="AB36" s="185">
        <v>15</v>
      </c>
      <c r="AC36" s="185">
        <v>20</v>
      </c>
      <c r="AD36" s="185">
        <v>25</v>
      </c>
      <c r="AE36" s="185">
        <v>35</v>
      </c>
      <c r="AF36" s="185">
        <v>55</v>
      </c>
      <c r="AG36" s="185"/>
      <c r="AI36" s="126"/>
      <c r="AJ36" s="38"/>
      <c r="AK36" s="38"/>
      <c r="AL36" s="38"/>
      <c r="AM36" s="38"/>
      <c r="AN36" s="38"/>
      <c r="AO36" s="123"/>
      <c r="AQ36" s="38">
        <v>10</v>
      </c>
      <c r="AR36" s="38">
        <v>12</v>
      </c>
      <c r="AS36" s="38">
        <v>16</v>
      </c>
      <c r="AT36" s="38">
        <v>19</v>
      </c>
      <c r="AU36" s="38">
        <v>38</v>
      </c>
      <c r="AV36" s="38">
        <v>63</v>
      </c>
      <c r="AW36" s="38">
        <v>85</v>
      </c>
      <c r="AY36" s="126"/>
      <c r="AZ36" s="38"/>
      <c r="BA36" s="38"/>
      <c r="BB36" s="38"/>
      <c r="BC36" s="38"/>
      <c r="BD36" s="38"/>
      <c r="BE36" s="123"/>
      <c r="BG36" s="126"/>
      <c r="BH36" s="38"/>
      <c r="BI36" s="38"/>
      <c r="BJ36" s="38"/>
      <c r="BK36" s="38"/>
      <c r="BL36" s="38"/>
      <c r="BM36" s="123"/>
      <c r="BO36" s="126"/>
      <c r="BP36" s="38"/>
      <c r="BQ36" s="38"/>
      <c r="BR36" s="38"/>
      <c r="BS36" s="38"/>
      <c r="BT36" s="38"/>
      <c r="BU36" s="123"/>
      <c r="BW36" s="38">
        <v>5</v>
      </c>
      <c r="BX36" s="38">
        <v>8</v>
      </c>
      <c r="BY36" s="38">
        <v>10</v>
      </c>
      <c r="BZ36" s="38">
        <v>15</v>
      </c>
      <c r="CA36" s="38">
        <v>50</v>
      </c>
      <c r="CB36" s="38">
        <v>100</v>
      </c>
      <c r="CC36" s="38"/>
      <c r="CE36" s="198">
        <v>1.2</v>
      </c>
      <c r="CF36" s="198">
        <v>1.7999999999999998</v>
      </c>
      <c r="CG36" s="198">
        <v>3.5999999999999996</v>
      </c>
      <c r="CH36" s="198">
        <v>7.1999999999999993</v>
      </c>
      <c r="CI36" s="198">
        <v>12</v>
      </c>
      <c r="CJ36" s="198">
        <v>40.5</v>
      </c>
      <c r="CK36" s="123"/>
      <c r="CM36" s="278"/>
      <c r="CN36" s="278"/>
      <c r="CO36" s="278"/>
      <c r="CP36" s="278"/>
      <c r="CQ36" s="278"/>
      <c r="CR36" s="278"/>
      <c r="CS36" s="278"/>
      <c r="CU36" s="313">
        <v>13</v>
      </c>
      <c r="CV36" s="313">
        <v>13</v>
      </c>
      <c r="CW36" s="313">
        <v>17</v>
      </c>
      <c r="CX36" s="313">
        <v>20</v>
      </c>
      <c r="CY36" s="313">
        <v>27</v>
      </c>
      <c r="CZ36" s="313">
        <v>41</v>
      </c>
      <c r="DA36" s="313"/>
      <c r="DC36" s="126"/>
      <c r="DD36" s="38"/>
      <c r="DE36" s="38"/>
      <c r="DF36" s="38"/>
      <c r="DG36" s="38"/>
      <c r="DH36" s="38"/>
      <c r="DI36" s="123"/>
      <c r="DK36" s="126"/>
      <c r="DL36" s="38"/>
      <c r="DM36" s="38"/>
      <c r="DN36" s="38"/>
      <c r="DO36" s="38"/>
      <c r="DP36" s="38"/>
      <c r="DQ36" s="123"/>
      <c r="DS36" s="378">
        <v>1</v>
      </c>
      <c r="DT36" s="378">
        <v>3</v>
      </c>
      <c r="DU36" s="378">
        <v>5</v>
      </c>
      <c r="DV36" s="378">
        <v>8</v>
      </c>
      <c r="DW36" s="378">
        <v>15</v>
      </c>
      <c r="DX36" s="378">
        <v>25</v>
      </c>
      <c r="DY36" s="378"/>
      <c r="EA36" s="38">
        <v>8</v>
      </c>
      <c r="EB36" s="38">
        <v>15</v>
      </c>
      <c r="EC36" s="38">
        <v>18</v>
      </c>
      <c r="ED36" s="38">
        <v>24</v>
      </c>
      <c r="EE36" s="38">
        <v>34</v>
      </c>
      <c r="EF36" s="38">
        <v>50</v>
      </c>
      <c r="EG36" s="38">
        <v>87</v>
      </c>
      <c r="EI36" s="401"/>
      <c r="EJ36" s="401"/>
      <c r="EK36" s="401"/>
      <c r="EL36" s="401"/>
      <c r="EM36" s="401"/>
      <c r="EN36" s="401"/>
      <c r="EO36" s="401"/>
      <c r="EQ36" s="126"/>
      <c r="ER36" s="38"/>
      <c r="ES36" s="38"/>
      <c r="ET36" s="38"/>
      <c r="EU36" s="38"/>
      <c r="EV36" s="38"/>
      <c r="EW36" s="123"/>
      <c r="EY36" s="490">
        <v>10</v>
      </c>
      <c r="EZ36" s="490">
        <v>12</v>
      </c>
      <c r="FA36" s="490">
        <v>14</v>
      </c>
      <c r="FB36" s="490">
        <v>17</v>
      </c>
      <c r="FC36" s="490">
        <v>20</v>
      </c>
      <c r="FD36" s="490">
        <v>28</v>
      </c>
      <c r="FE36" s="490">
        <v>32</v>
      </c>
      <c r="FG36" s="597">
        <v>10</v>
      </c>
      <c r="FH36" s="597">
        <v>25</v>
      </c>
      <c r="FI36" s="597">
        <v>30</v>
      </c>
      <c r="FJ36" s="597">
        <v>80</v>
      </c>
      <c r="FK36" s="597">
        <v>150</v>
      </c>
      <c r="FL36" s="597">
        <v>300</v>
      </c>
      <c r="FM36" s="597">
        <v>600</v>
      </c>
      <c r="FO36" s="126"/>
      <c r="FP36" s="38"/>
      <c r="FQ36" s="38"/>
      <c r="FR36" s="38"/>
      <c r="FS36" s="38"/>
      <c r="FT36" s="38"/>
      <c r="FU36" s="123"/>
      <c r="FW36" s="126"/>
      <c r="FX36" s="38"/>
      <c r="FY36" s="38"/>
      <c r="FZ36" s="38"/>
      <c r="GA36" s="38"/>
      <c r="GB36" s="38"/>
      <c r="GC36" s="123"/>
      <c r="GE36" s="593">
        <v>11.627906976744185</v>
      </c>
      <c r="GF36" s="593">
        <v>11.627906976744185</v>
      </c>
      <c r="GG36" s="593">
        <v>11.627906976744185</v>
      </c>
      <c r="GH36" s="593">
        <v>17.441860465116278</v>
      </c>
      <c r="GI36" s="593">
        <v>29.069767441860467</v>
      </c>
      <c r="GJ36" s="593">
        <v>40.697674418604649</v>
      </c>
      <c r="GK36" s="593"/>
      <c r="GM36" s="578">
        <v>4</v>
      </c>
      <c r="GN36" s="578">
        <v>4</v>
      </c>
      <c r="GO36" s="578">
        <v>6</v>
      </c>
      <c r="GP36" s="578">
        <v>8</v>
      </c>
      <c r="GQ36" s="578">
        <v>20</v>
      </c>
      <c r="GR36" s="578">
        <v>48</v>
      </c>
      <c r="GS36" s="578">
        <v>60</v>
      </c>
    </row>
    <row r="37" spans="1:201" ht="15" customHeight="1" x14ac:dyDescent="0.3">
      <c r="A37" s="713"/>
      <c r="B37" s="48"/>
      <c r="C37" s="2"/>
      <c r="D37" s="2"/>
      <c r="E37" s="2"/>
      <c r="F37" s="2">
        <v>10</v>
      </c>
      <c r="G37" s="2"/>
      <c r="H37" s="2"/>
      <c r="I37" s="2"/>
      <c r="K37" s="37">
        <f t="shared" si="9"/>
        <v>9.5</v>
      </c>
      <c r="L37" s="37">
        <f t="shared" si="9"/>
        <v>12.540697674418606</v>
      </c>
      <c r="M37" s="37">
        <f t="shared" si="9"/>
        <v>14.5</v>
      </c>
      <c r="N37" s="37">
        <f t="shared" si="9"/>
        <v>19.447674418604649</v>
      </c>
      <c r="O37" s="37">
        <f t="shared" si="9"/>
        <v>29.261627906976742</v>
      </c>
      <c r="P37" s="37">
        <f t="shared" si="9"/>
        <v>43.35058139534884</v>
      </c>
      <c r="Q37" s="37">
        <f t="shared" si="9"/>
        <v>68.5</v>
      </c>
      <c r="S37" s="37">
        <v>2.0999999999999996</v>
      </c>
      <c r="T37" s="37">
        <v>2.0999999999999996</v>
      </c>
      <c r="U37" s="37">
        <v>3</v>
      </c>
      <c r="V37" s="37">
        <v>4.5</v>
      </c>
      <c r="W37" s="37">
        <v>6.6000000000000005</v>
      </c>
      <c r="X37" s="37">
        <v>12</v>
      </c>
      <c r="Y37" s="37">
        <v>21</v>
      </c>
      <c r="AA37" s="184">
        <v>11</v>
      </c>
      <c r="AB37" s="184">
        <v>16</v>
      </c>
      <c r="AC37" s="184">
        <v>21</v>
      </c>
      <c r="AD37" s="184">
        <v>26</v>
      </c>
      <c r="AE37" s="184">
        <v>36</v>
      </c>
      <c r="AF37" s="184">
        <v>56</v>
      </c>
      <c r="AG37" s="184"/>
      <c r="AI37" s="125"/>
      <c r="AJ37" s="37"/>
      <c r="AK37" s="37"/>
      <c r="AL37" s="37"/>
      <c r="AM37" s="37"/>
      <c r="AN37" s="37"/>
      <c r="AO37" s="122"/>
      <c r="AQ37" s="37">
        <v>12</v>
      </c>
      <c r="AR37" s="37">
        <v>14</v>
      </c>
      <c r="AS37" s="37">
        <v>18</v>
      </c>
      <c r="AT37" s="37">
        <v>21</v>
      </c>
      <c r="AU37" s="37">
        <v>40</v>
      </c>
      <c r="AV37" s="37">
        <v>65</v>
      </c>
      <c r="AW37" s="37">
        <v>90</v>
      </c>
      <c r="AY37" s="125"/>
      <c r="AZ37" s="37"/>
      <c r="BA37" s="37"/>
      <c r="BB37" s="37"/>
      <c r="BC37" s="37"/>
      <c r="BD37" s="37"/>
      <c r="BE37" s="122"/>
      <c r="BG37" s="125"/>
      <c r="BH37" s="37"/>
      <c r="BI37" s="37"/>
      <c r="BJ37" s="37"/>
      <c r="BK37" s="37"/>
      <c r="BL37" s="37"/>
      <c r="BM37" s="122"/>
      <c r="BO37" s="125"/>
      <c r="BP37" s="37"/>
      <c r="BQ37" s="37"/>
      <c r="BR37" s="37"/>
      <c r="BS37" s="37"/>
      <c r="BT37" s="37"/>
      <c r="BU37" s="122"/>
      <c r="BW37" s="37">
        <v>7</v>
      </c>
      <c r="BX37" s="37">
        <v>10</v>
      </c>
      <c r="BY37" s="37">
        <v>15</v>
      </c>
      <c r="BZ37" s="37">
        <v>20</v>
      </c>
      <c r="CA37" s="37">
        <v>75</v>
      </c>
      <c r="CB37" s="37">
        <v>120</v>
      </c>
      <c r="CC37" s="37"/>
      <c r="CE37" s="197">
        <v>1.32</v>
      </c>
      <c r="CF37" s="197">
        <v>1.98</v>
      </c>
      <c r="CG37" s="197">
        <v>3.96</v>
      </c>
      <c r="CH37" s="197">
        <v>7.92</v>
      </c>
      <c r="CI37" s="197">
        <v>13.2</v>
      </c>
      <c r="CJ37" s="197">
        <v>44.55</v>
      </c>
      <c r="CK37" s="122"/>
      <c r="CM37" s="277"/>
      <c r="CN37" s="277"/>
      <c r="CO37" s="277"/>
      <c r="CP37" s="277"/>
      <c r="CQ37" s="277"/>
      <c r="CR37" s="277"/>
      <c r="CS37" s="277"/>
      <c r="CU37" s="312">
        <v>14</v>
      </c>
      <c r="CV37" s="312">
        <v>14</v>
      </c>
      <c r="CW37" s="312">
        <v>18</v>
      </c>
      <c r="CX37" s="312">
        <v>21</v>
      </c>
      <c r="CY37" s="312">
        <v>28</v>
      </c>
      <c r="CZ37" s="312">
        <v>42</v>
      </c>
      <c r="DA37" s="312"/>
      <c r="DC37" s="125"/>
      <c r="DD37" s="37"/>
      <c r="DE37" s="37"/>
      <c r="DF37" s="37"/>
      <c r="DG37" s="37"/>
      <c r="DH37" s="37"/>
      <c r="DI37" s="122"/>
      <c r="DK37" s="125"/>
      <c r="DL37" s="37"/>
      <c r="DM37" s="37"/>
      <c r="DN37" s="37"/>
      <c r="DO37" s="37"/>
      <c r="DP37" s="37"/>
      <c r="DQ37" s="122"/>
      <c r="DS37" s="377">
        <v>1</v>
      </c>
      <c r="DT37" s="377">
        <v>3</v>
      </c>
      <c r="DU37" s="377">
        <v>5</v>
      </c>
      <c r="DV37" s="377">
        <v>10</v>
      </c>
      <c r="DW37" s="377">
        <v>20</v>
      </c>
      <c r="DX37" s="377">
        <v>40</v>
      </c>
      <c r="DY37" s="377"/>
      <c r="EA37" s="37">
        <v>9</v>
      </c>
      <c r="EB37" s="37">
        <v>16</v>
      </c>
      <c r="EC37" s="37">
        <v>19</v>
      </c>
      <c r="ED37" s="37">
        <v>25</v>
      </c>
      <c r="EE37" s="37">
        <v>35</v>
      </c>
      <c r="EF37" s="37">
        <v>51</v>
      </c>
      <c r="EG37" s="37">
        <v>89</v>
      </c>
      <c r="EI37" s="400"/>
      <c r="EJ37" s="400"/>
      <c r="EK37" s="400"/>
      <c r="EL37" s="400"/>
      <c r="EM37" s="400"/>
      <c r="EN37" s="400"/>
      <c r="EO37" s="400"/>
      <c r="EQ37" s="125"/>
      <c r="ER37" s="37"/>
      <c r="ES37" s="37"/>
      <c r="ET37" s="37"/>
      <c r="EU37" s="37"/>
      <c r="EV37" s="37"/>
      <c r="EW37" s="122"/>
      <c r="EY37" s="489">
        <v>10</v>
      </c>
      <c r="EZ37" s="489">
        <v>12</v>
      </c>
      <c r="FA37" s="489">
        <v>14</v>
      </c>
      <c r="FB37" s="489">
        <v>17</v>
      </c>
      <c r="FC37" s="489">
        <v>20</v>
      </c>
      <c r="FD37" s="489">
        <v>32</v>
      </c>
      <c r="FE37" s="489">
        <v>35</v>
      </c>
      <c r="FG37" s="597">
        <v>10</v>
      </c>
      <c r="FH37" s="597">
        <v>25</v>
      </c>
      <c r="FI37" s="597">
        <v>30</v>
      </c>
      <c r="FJ37" s="597">
        <v>80</v>
      </c>
      <c r="FK37" s="597">
        <v>150</v>
      </c>
      <c r="FL37" s="597">
        <v>300</v>
      </c>
      <c r="FM37" s="597">
        <v>600</v>
      </c>
      <c r="FO37" s="125"/>
      <c r="FP37" s="37"/>
      <c r="FQ37" s="37"/>
      <c r="FR37" s="37"/>
      <c r="FS37" s="37"/>
      <c r="FT37" s="37"/>
      <c r="FU37" s="122"/>
      <c r="FW37" s="125"/>
      <c r="FX37" s="37"/>
      <c r="FY37" s="37"/>
      <c r="FZ37" s="37"/>
      <c r="GA37" s="37"/>
      <c r="GB37" s="37"/>
      <c r="GC37" s="122"/>
      <c r="GE37" s="592">
        <v>13.08139534883721</v>
      </c>
      <c r="GF37" s="592">
        <v>13.08139534883721</v>
      </c>
      <c r="GG37" s="592">
        <v>13.08139534883721</v>
      </c>
      <c r="GH37" s="592">
        <v>18.895348837209301</v>
      </c>
      <c r="GI37" s="592">
        <v>30.523255813953487</v>
      </c>
      <c r="GJ37" s="592">
        <v>42.151162790697676</v>
      </c>
      <c r="GK37" s="592"/>
      <c r="GM37" s="577">
        <v>3</v>
      </c>
      <c r="GN37" s="577">
        <v>3</v>
      </c>
      <c r="GO37" s="577">
        <v>6</v>
      </c>
      <c r="GP37" s="577">
        <v>8</v>
      </c>
      <c r="GQ37" s="577">
        <v>16</v>
      </c>
      <c r="GR37" s="577">
        <v>40</v>
      </c>
      <c r="GS37" s="577">
        <v>48</v>
      </c>
    </row>
    <row r="38" spans="1:201" ht="15" customHeight="1" x14ac:dyDescent="0.3">
      <c r="A38" s="713"/>
      <c r="B38" s="47"/>
      <c r="C38" s="3"/>
      <c r="D38" s="3"/>
      <c r="E38" s="3"/>
      <c r="F38" s="3"/>
      <c r="G38" s="3">
        <v>10</v>
      </c>
      <c r="H38" s="3"/>
      <c r="I38" s="3"/>
      <c r="K38" s="38">
        <f t="shared" si="9"/>
        <v>9.5</v>
      </c>
      <c r="L38" s="38">
        <f t="shared" si="9"/>
        <v>13.767441860465116</v>
      </c>
      <c r="M38" s="38">
        <f t="shared" si="9"/>
        <v>15</v>
      </c>
      <c r="N38" s="38">
        <f t="shared" si="9"/>
        <v>20.174418604651162</v>
      </c>
      <c r="O38" s="38">
        <f t="shared" si="9"/>
        <v>30.988372093023258</v>
      </c>
      <c r="P38" s="38">
        <f t="shared" si="9"/>
        <v>46.502499999999998</v>
      </c>
      <c r="Q38" s="38">
        <f t="shared" si="9"/>
        <v>64.5</v>
      </c>
      <c r="S38" s="38">
        <v>2.0999999999999996</v>
      </c>
      <c r="T38" s="38">
        <v>2.0999999999999996</v>
      </c>
      <c r="U38" s="38">
        <v>3</v>
      </c>
      <c r="V38" s="38">
        <v>4.5</v>
      </c>
      <c r="W38" s="38">
        <v>6.6000000000000005</v>
      </c>
      <c r="X38" s="38">
        <v>12</v>
      </c>
      <c r="Y38" s="38">
        <v>21</v>
      </c>
      <c r="AA38" s="185">
        <v>12</v>
      </c>
      <c r="AB38" s="185">
        <v>17</v>
      </c>
      <c r="AC38" s="185">
        <v>22</v>
      </c>
      <c r="AD38" s="185">
        <v>27</v>
      </c>
      <c r="AE38" s="185">
        <v>37</v>
      </c>
      <c r="AF38" s="185">
        <v>57</v>
      </c>
      <c r="AG38" s="185"/>
      <c r="AI38" s="126"/>
      <c r="AJ38" s="38"/>
      <c r="AK38" s="38"/>
      <c r="AL38" s="38"/>
      <c r="AM38" s="38"/>
      <c r="AN38" s="38"/>
      <c r="AO38" s="123"/>
      <c r="AQ38" s="38">
        <v>13</v>
      </c>
      <c r="AR38" s="38">
        <v>15</v>
      </c>
      <c r="AS38" s="38">
        <v>19</v>
      </c>
      <c r="AT38" s="38">
        <v>22</v>
      </c>
      <c r="AU38" s="38">
        <v>41</v>
      </c>
      <c r="AV38" s="38">
        <v>66</v>
      </c>
      <c r="AW38" s="38">
        <v>92</v>
      </c>
      <c r="AY38" s="126"/>
      <c r="AZ38" s="38"/>
      <c r="BA38" s="38"/>
      <c r="BB38" s="38"/>
      <c r="BC38" s="38"/>
      <c r="BD38" s="38"/>
      <c r="BE38" s="123"/>
      <c r="BG38" s="126"/>
      <c r="BH38" s="38"/>
      <c r="BI38" s="38"/>
      <c r="BJ38" s="38"/>
      <c r="BK38" s="38"/>
      <c r="BL38" s="38"/>
      <c r="BM38" s="123"/>
      <c r="BO38" s="126"/>
      <c r="BP38" s="38"/>
      <c r="BQ38" s="38"/>
      <c r="BR38" s="38"/>
      <c r="BS38" s="38"/>
      <c r="BT38" s="38"/>
      <c r="BU38" s="123"/>
      <c r="BW38" s="38">
        <v>7</v>
      </c>
      <c r="BX38" s="38">
        <v>10</v>
      </c>
      <c r="BY38" s="38">
        <v>15</v>
      </c>
      <c r="BZ38" s="38">
        <v>20</v>
      </c>
      <c r="CA38" s="38">
        <v>75</v>
      </c>
      <c r="CB38" s="38">
        <v>120</v>
      </c>
      <c r="CC38" s="38"/>
      <c r="CE38" s="198">
        <v>1.4520000000000002</v>
      </c>
      <c r="CF38" s="198">
        <v>2.1780000000000004</v>
      </c>
      <c r="CG38" s="198">
        <v>4.3560000000000008</v>
      </c>
      <c r="CH38" s="198">
        <v>8.7120000000000015</v>
      </c>
      <c r="CI38" s="198">
        <v>14.520000000000001</v>
      </c>
      <c r="CJ38" s="198">
        <v>49.005000000000003</v>
      </c>
      <c r="CK38" s="123"/>
      <c r="CM38" s="278"/>
      <c r="CN38" s="278"/>
      <c r="CO38" s="278"/>
      <c r="CP38" s="278"/>
      <c r="CQ38" s="278"/>
      <c r="CR38" s="278"/>
      <c r="CS38" s="278"/>
      <c r="CU38" s="313">
        <v>14</v>
      </c>
      <c r="CV38" s="313">
        <v>15</v>
      </c>
      <c r="CW38" s="313">
        <v>21</v>
      </c>
      <c r="CX38" s="313">
        <v>22</v>
      </c>
      <c r="CY38" s="313">
        <v>30</v>
      </c>
      <c r="CZ38" s="313">
        <v>44</v>
      </c>
      <c r="DA38" s="313"/>
      <c r="DC38" s="126"/>
      <c r="DD38" s="38"/>
      <c r="DE38" s="38"/>
      <c r="DF38" s="38"/>
      <c r="DG38" s="38"/>
      <c r="DH38" s="38"/>
      <c r="DI38" s="123"/>
      <c r="DK38" s="126"/>
      <c r="DL38" s="38"/>
      <c r="DM38" s="38"/>
      <c r="DN38" s="38"/>
      <c r="DO38" s="38"/>
      <c r="DP38" s="38"/>
      <c r="DQ38" s="123"/>
      <c r="DS38" s="378">
        <v>1</v>
      </c>
      <c r="DT38" s="378">
        <v>3</v>
      </c>
      <c r="DU38" s="378">
        <v>5</v>
      </c>
      <c r="DV38" s="378">
        <v>10</v>
      </c>
      <c r="DW38" s="378">
        <v>20</v>
      </c>
      <c r="DX38" s="378">
        <v>40</v>
      </c>
      <c r="DY38" s="378"/>
      <c r="EA38" s="38">
        <v>9</v>
      </c>
      <c r="EB38" s="38">
        <v>16</v>
      </c>
      <c r="EC38" s="38">
        <v>19</v>
      </c>
      <c r="ED38" s="38">
        <v>25</v>
      </c>
      <c r="EE38" s="38">
        <v>35</v>
      </c>
      <c r="EF38" s="38">
        <v>51</v>
      </c>
      <c r="EG38" s="38">
        <v>89</v>
      </c>
      <c r="EI38" s="401"/>
      <c r="EJ38" s="401"/>
      <c r="EK38" s="401"/>
      <c r="EL38" s="401"/>
      <c r="EM38" s="401"/>
      <c r="EN38" s="401"/>
      <c r="EO38" s="401"/>
      <c r="EQ38" s="126"/>
      <c r="ER38" s="38"/>
      <c r="ES38" s="38"/>
      <c r="ET38" s="38"/>
      <c r="EU38" s="38"/>
      <c r="EV38" s="38"/>
      <c r="EW38" s="123"/>
      <c r="EY38" s="490">
        <v>11</v>
      </c>
      <c r="EZ38" s="490">
        <v>13</v>
      </c>
      <c r="FA38" s="490">
        <v>15</v>
      </c>
      <c r="FB38" s="490">
        <v>18</v>
      </c>
      <c r="FC38" s="490">
        <v>21</v>
      </c>
      <c r="FD38" s="490">
        <v>35</v>
      </c>
      <c r="FE38" s="490">
        <v>40</v>
      </c>
      <c r="FG38" s="597">
        <v>10</v>
      </c>
      <c r="FH38" s="597">
        <v>25</v>
      </c>
      <c r="FI38" s="597">
        <v>30</v>
      </c>
      <c r="FJ38" s="597">
        <v>80</v>
      </c>
      <c r="FK38" s="597">
        <v>150</v>
      </c>
      <c r="FL38" s="597">
        <v>300</v>
      </c>
      <c r="FM38" s="597">
        <v>600</v>
      </c>
      <c r="FO38" s="126"/>
      <c r="FP38" s="38"/>
      <c r="FQ38" s="38"/>
      <c r="FR38" s="38"/>
      <c r="FS38" s="38"/>
      <c r="FT38" s="38"/>
      <c r="FU38" s="123"/>
      <c r="FW38" s="126"/>
      <c r="FX38" s="38"/>
      <c r="FY38" s="38"/>
      <c r="FZ38" s="38"/>
      <c r="GA38" s="38"/>
      <c r="GB38" s="38"/>
      <c r="GC38" s="123"/>
      <c r="GE38" s="593">
        <v>14.534883720930234</v>
      </c>
      <c r="GF38" s="593">
        <v>14.534883720930234</v>
      </c>
      <c r="GG38" s="593">
        <v>14.534883720930234</v>
      </c>
      <c r="GH38" s="593">
        <v>20.348837209302324</v>
      </c>
      <c r="GI38" s="593">
        <v>31.976744186046513</v>
      </c>
      <c r="GJ38" s="593">
        <v>43.604651162790695</v>
      </c>
      <c r="GK38" s="593"/>
      <c r="GM38" s="578">
        <v>3</v>
      </c>
      <c r="GN38" s="578">
        <v>3</v>
      </c>
      <c r="GO38" s="578">
        <v>6</v>
      </c>
      <c r="GP38" s="578">
        <v>6</v>
      </c>
      <c r="GQ38" s="578">
        <v>12</v>
      </c>
      <c r="GR38" s="578">
        <v>32</v>
      </c>
      <c r="GS38" s="578">
        <v>40</v>
      </c>
    </row>
    <row r="39" spans="1:201" ht="15" customHeight="1" x14ac:dyDescent="0.3">
      <c r="A39" s="713"/>
      <c r="B39" s="48"/>
      <c r="C39" s="2"/>
      <c r="D39" s="2"/>
      <c r="E39" s="2"/>
      <c r="F39" s="2"/>
      <c r="G39" s="2"/>
      <c r="H39" s="2">
        <v>10</v>
      </c>
      <c r="I39" s="2"/>
      <c r="K39" s="37">
        <f t="shared" si="9"/>
        <v>10</v>
      </c>
      <c r="L39" s="37">
        <f t="shared" si="9"/>
        <v>15.994186046511629</v>
      </c>
      <c r="M39" s="37">
        <f t="shared" si="9"/>
        <v>16.994186046511629</v>
      </c>
      <c r="N39" s="37">
        <f t="shared" si="9"/>
        <v>21.401162790697676</v>
      </c>
      <c r="O39" s="37">
        <f t="shared" si="9"/>
        <v>33.715116279069768</v>
      </c>
      <c r="P39" s="37">
        <f t="shared" si="9"/>
        <v>49.099999999999994</v>
      </c>
      <c r="Q39" s="37">
        <f t="shared" si="9"/>
        <v>67.5</v>
      </c>
      <c r="S39" s="37">
        <v>2.4499999999999997</v>
      </c>
      <c r="T39" s="37">
        <v>2.4499999999999997</v>
      </c>
      <c r="U39" s="37">
        <v>3.5</v>
      </c>
      <c r="V39" s="37">
        <v>5.25</v>
      </c>
      <c r="W39" s="37">
        <v>7.7000000000000011</v>
      </c>
      <c r="X39" s="37">
        <v>14</v>
      </c>
      <c r="Y39" s="37">
        <v>24.5</v>
      </c>
      <c r="AA39" s="184">
        <v>13</v>
      </c>
      <c r="AB39" s="184">
        <v>18</v>
      </c>
      <c r="AC39" s="184">
        <v>23</v>
      </c>
      <c r="AD39" s="184">
        <v>28</v>
      </c>
      <c r="AE39" s="184">
        <v>38</v>
      </c>
      <c r="AF39" s="184">
        <v>58</v>
      </c>
      <c r="AG39" s="184"/>
      <c r="AI39" s="125"/>
      <c r="AJ39" s="37"/>
      <c r="AK39" s="37"/>
      <c r="AL39" s="37"/>
      <c r="AM39" s="37"/>
      <c r="AN39" s="37"/>
      <c r="AO39" s="122"/>
      <c r="AQ39" s="37">
        <v>14</v>
      </c>
      <c r="AR39" s="37">
        <v>16</v>
      </c>
      <c r="AS39" s="37">
        <v>20</v>
      </c>
      <c r="AT39" s="37">
        <v>23</v>
      </c>
      <c r="AU39" s="37">
        <v>42</v>
      </c>
      <c r="AV39" s="37">
        <v>67</v>
      </c>
      <c r="AW39" s="37">
        <v>95</v>
      </c>
      <c r="AY39" s="125"/>
      <c r="AZ39" s="37"/>
      <c r="BA39" s="37"/>
      <c r="BB39" s="37"/>
      <c r="BC39" s="37"/>
      <c r="BD39" s="37"/>
      <c r="BE39" s="122"/>
      <c r="BG39" s="125"/>
      <c r="BH39" s="37"/>
      <c r="BI39" s="37"/>
      <c r="BJ39" s="37"/>
      <c r="BK39" s="37"/>
      <c r="BL39" s="37"/>
      <c r="BM39" s="122"/>
      <c r="BO39" s="125"/>
      <c r="BP39" s="37"/>
      <c r="BQ39" s="37"/>
      <c r="BR39" s="37"/>
      <c r="BS39" s="37"/>
      <c r="BT39" s="37"/>
      <c r="BU39" s="122"/>
      <c r="BW39" s="37">
        <v>7</v>
      </c>
      <c r="BX39" s="37">
        <v>10</v>
      </c>
      <c r="BY39" s="37">
        <v>15</v>
      </c>
      <c r="BZ39" s="37">
        <v>20</v>
      </c>
      <c r="CA39" s="37">
        <v>75</v>
      </c>
      <c r="CB39" s="37">
        <v>120</v>
      </c>
      <c r="CC39" s="37"/>
      <c r="CE39" s="197">
        <v>1.5972000000000004</v>
      </c>
      <c r="CF39" s="197">
        <v>2.3958000000000008</v>
      </c>
      <c r="CG39" s="197">
        <v>4.7916000000000016</v>
      </c>
      <c r="CH39" s="197">
        <v>9.5832000000000033</v>
      </c>
      <c r="CI39" s="197">
        <v>15.972000000000001</v>
      </c>
      <c r="CJ39" s="197">
        <v>49.199999999999996</v>
      </c>
      <c r="CK39" s="122"/>
      <c r="CM39" s="277"/>
      <c r="CN39" s="277"/>
      <c r="CO39" s="277"/>
      <c r="CP39" s="277"/>
      <c r="CQ39" s="277"/>
      <c r="CR39" s="277"/>
      <c r="CS39" s="277"/>
      <c r="CU39" s="312">
        <v>16</v>
      </c>
      <c r="CV39" s="312">
        <v>16</v>
      </c>
      <c r="CW39" s="312">
        <v>22</v>
      </c>
      <c r="CX39" s="312">
        <v>24</v>
      </c>
      <c r="CY39" s="312">
        <v>34</v>
      </c>
      <c r="CZ39" s="312">
        <v>49</v>
      </c>
      <c r="DA39" s="312"/>
      <c r="DC39" s="125"/>
      <c r="DD39" s="37"/>
      <c r="DE39" s="37"/>
      <c r="DF39" s="37"/>
      <c r="DG39" s="37"/>
      <c r="DH39" s="37"/>
      <c r="DI39" s="122"/>
      <c r="DK39" s="125"/>
      <c r="DL39" s="37"/>
      <c r="DM39" s="37"/>
      <c r="DN39" s="37"/>
      <c r="DO39" s="37"/>
      <c r="DP39" s="37"/>
      <c r="DQ39" s="122"/>
      <c r="DS39" s="377">
        <v>1</v>
      </c>
      <c r="DT39" s="377">
        <v>3</v>
      </c>
      <c r="DU39" s="377">
        <v>5</v>
      </c>
      <c r="DV39" s="377">
        <v>10</v>
      </c>
      <c r="DW39" s="377">
        <v>20</v>
      </c>
      <c r="DX39" s="377">
        <v>40</v>
      </c>
      <c r="DY39" s="377"/>
      <c r="EA39" s="37">
        <v>10</v>
      </c>
      <c r="EB39" s="37">
        <v>18</v>
      </c>
      <c r="EC39" s="37">
        <v>20</v>
      </c>
      <c r="ED39" s="37">
        <v>26</v>
      </c>
      <c r="EE39" s="37">
        <v>36</v>
      </c>
      <c r="EF39" s="37">
        <v>52</v>
      </c>
      <c r="EG39" s="37">
        <v>90</v>
      </c>
      <c r="EI39" s="400"/>
      <c r="EJ39" s="400"/>
      <c r="EK39" s="400"/>
      <c r="EL39" s="400"/>
      <c r="EM39" s="400"/>
      <c r="EN39" s="400"/>
      <c r="EO39" s="400"/>
      <c r="EQ39" s="125"/>
      <c r="ER39" s="37"/>
      <c r="ES39" s="37"/>
      <c r="ET39" s="37"/>
      <c r="EU39" s="37"/>
      <c r="EV39" s="37"/>
      <c r="EW39" s="122"/>
      <c r="EY39" s="489">
        <v>14</v>
      </c>
      <c r="EZ39" s="489">
        <v>16</v>
      </c>
      <c r="FA39" s="489">
        <v>18</v>
      </c>
      <c r="FB39" s="489">
        <v>21</v>
      </c>
      <c r="FC39" s="489">
        <v>27</v>
      </c>
      <c r="FD39" s="489">
        <v>40</v>
      </c>
      <c r="FE39" s="489">
        <v>45</v>
      </c>
      <c r="FG39" s="597">
        <v>10</v>
      </c>
      <c r="FH39" s="597">
        <v>25</v>
      </c>
      <c r="FI39" s="597">
        <v>30</v>
      </c>
      <c r="FJ39" s="597">
        <v>80</v>
      </c>
      <c r="FK39" s="597">
        <v>150</v>
      </c>
      <c r="FL39" s="597">
        <v>300</v>
      </c>
      <c r="FM39" s="597">
        <v>600</v>
      </c>
      <c r="FO39" s="125"/>
      <c r="FP39" s="37"/>
      <c r="FQ39" s="37"/>
      <c r="FR39" s="37"/>
      <c r="FS39" s="37"/>
      <c r="FT39" s="37"/>
      <c r="FU39" s="122"/>
      <c r="FW39" s="125"/>
      <c r="FX39" s="37"/>
      <c r="FY39" s="37"/>
      <c r="FZ39" s="37"/>
      <c r="GA39" s="37"/>
      <c r="GB39" s="37"/>
      <c r="GC39" s="122"/>
      <c r="GE39" s="592">
        <v>15.988372093023257</v>
      </c>
      <c r="GF39" s="592">
        <v>15.988372093023257</v>
      </c>
      <c r="GG39" s="592">
        <v>15.988372093023257</v>
      </c>
      <c r="GH39" s="592">
        <v>21.802325581395348</v>
      </c>
      <c r="GI39" s="592">
        <v>33.430232558139537</v>
      </c>
      <c r="GJ39" s="592">
        <v>45.058139534883722</v>
      </c>
      <c r="GK39" s="592"/>
      <c r="GM39" s="577">
        <v>2</v>
      </c>
      <c r="GN39" s="577">
        <v>2</v>
      </c>
      <c r="GO39" s="577">
        <v>5</v>
      </c>
      <c r="GP39" s="577">
        <v>6</v>
      </c>
      <c r="GQ39" s="577">
        <v>10</v>
      </c>
      <c r="GR39" s="577">
        <v>24</v>
      </c>
      <c r="GS39" s="577">
        <v>32</v>
      </c>
    </row>
    <row r="40" spans="1:201" ht="15" customHeight="1" x14ac:dyDescent="0.3">
      <c r="A40" s="714"/>
      <c r="B40" s="47"/>
      <c r="C40" s="3"/>
      <c r="D40" s="3"/>
      <c r="E40" s="3"/>
      <c r="F40" s="3"/>
      <c r="G40" s="3"/>
      <c r="H40" s="3"/>
      <c r="I40" s="3">
        <v>10</v>
      </c>
      <c r="K40" s="38">
        <f t="shared" si="9"/>
        <v>10</v>
      </c>
      <c r="L40" s="38">
        <f t="shared" si="9"/>
        <v>16.5</v>
      </c>
      <c r="M40" s="38">
        <f t="shared" si="9"/>
        <v>18.720930232558139</v>
      </c>
      <c r="N40" s="38">
        <f t="shared" si="9"/>
        <v>23.127906976744185</v>
      </c>
      <c r="O40" s="38">
        <f t="shared" si="9"/>
        <v>35.441860465116278</v>
      </c>
      <c r="P40" s="38">
        <f t="shared" si="9"/>
        <v>50.599999999999994</v>
      </c>
      <c r="Q40" s="38">
        <f t="shared" si="9"/>
        <v>67.5</v>
      </c>
      <c r="S40" s="38">
        <v>2.4499999999999997</v>
      </c>
      <c r="T40" s="38">
        <v>2.4499999999999997</v>
      </c>
      <c r="U40" s="38">
        <v>3.5</v>
      </c>
      <c r="V40" s="38">
        <v>5.25</v>
      </c>
      <c r="W40" s="38">
        <v>7.7000000000000011</v>
      </c>
      <c r="X40" s="38">
        <v>14</v>
      </c>
      <c r="Y40" s="38">
        <v>24.5</v>
      </c>
      <c r="AA40" s="185">
        <v>14</v>
      </c>
      <c r="AB40" s="185">
        <v>19</v>
      </c>
      <c r="AC40" s="185">
        <v>24</v>
      </c>
      <c r="AD40" s="185">
        <v>29</v>
      </c>
      <c r="AE40" s="185">
        <v>39</v>
      </c>
      <c r="AF40" s="185">
        <v>59</v>
      </c>
      <c r="AG40" s="185"/>
      <c r="AI40" s="126"/>
      <c r="AJ40" s="38"/>
      <c r="AK40" s="38"/>
      <c r="AL40" s="38"/>
      <c r="AM40" s="38"/>
      <c r="AN40" s="38"/>
      <c r="AO40" s="123"/>
      <c r="AQ40" s="38">
        <v>14</v>
      </c>
      <c r="AR40" s="38">
        <v>16</v>
      </c>
      <c r="AS40" s="38">
        <v>20</v>
      </c>
      <c r="AT40" s="38">
        <v>23</v>
      </c>
      <c r="AU40" s="38">
        <v>42</v>
      </c>
      <c r="AV40" s="38">
        <v>67</v>
      </c>
      <c r="AW40" s="38">
        <v>95</v>
      </c>
      <c r="AY40" s="126"/>
      <c r="AZ40" s="38"/>
      <c r="BA40" s="38"/>
      <c r="BB40" s="38"/>
      <c r="BC40" s="38"/>
      <c r="BD40" s="38"/>
      <c r="BE40" s="123"/>
      <c r="BG40" s="126"/>
      <c r="BH40" s="38"/>
      <c r="BI40" s="38"/>
      <c r="BJ40" s="38"/>
      <c r="BK40" s="38"/>
      <c r="BL40" s="38"/>
      <c r="BM40" s="123"/>
      <c r="BO40" s="126"/>
      <c r="BP40" s="38"/>
      <c r="BQ40" s="38"/>
      <c r="BR40" s="38"/>
      <c r="BS40" s="38"/>
      <c r="BT40" s="38"/>
      <c r="BU40" s="123"/>
      <c r="BW40" s="38">
        <v>7</v>
      </c>
      <c r="BX40" s="38">
        <v>10</v>
      </c>
      <c r="BY40" s="38">
        <v>15</v>
      </c>
      <c r="BZ40" s="38">
        <v>20</v>
      </c>
      <c r="CA40" s="38">
        <v>75</v>
      </c>
      <c r="CB40" s="38">
        <v>120</v>
      </c>
      <c r="CC40" s="38"/>
      <c r="CE40" s="198">
        <v>1.7569200000000007</v>
      </c>
      <c r="CF40" s="198">
        <v>2.6353800000000009</v>
      </c>
      <c r="CG40" s="198">
        <v>5.2707600000000019</v>
      </c>
      <c r="CH40" s="198">
        <v>10.541520000000004</v>
      </c>
      <c r="CI40" s="198">
        <v>17.569200000000002</v>
      </c>
      <c r="CJ40" s="198">
        <v>49.199999999999996</v>
      </c>
      <c r="CK40" s="123"/>
      <c r="CM40" s="278"/>
      <c r="CN40" s="278"/>
      <c r="CO40" s="278"/>
      <c r="CP40" s="278"/>
      <c r="CQ40" s="278"/>
      <c r="CR40" s="278"/>
      <c r="CS40" s="278"/>
      <c r="CU40" s="313">
        <v>17</v>
      </c>
      <c r="CV40" s="313">
        <v>17</v>
      </c>
      <c r="CW40" s="313">
        <v>23</v>
      </c>
      <c r="CX40" s="313">
        <v>26</v>
      </c>
      <c r="CY40" s="313">
        <v>37</v>
      </c>
      <c r="CZ40" s="313">
        <v>55</v>
      </c>
      <c r="DA40" s="313"/>
      <c r="DC40" s="126"/>
      <c r="DD40" s="38"/>
      <c r="DE40" s="38"/>
      <c r="DF40" s="38"/>
      <c r="DG40" s="38"/>
      <c r="DH40" s="38"/>
      <c r="DI40" s="123"/>
      <c r="DK40" s="126"/>
      <c r="DL40" s="38"/>
      <c r="DM40" s="38"/>
      <c r="DN40" s="38"/>
      <c r="DO40" s="38"/>
      <c r="DP40" s="38"/>
      <c r="DQ40" s="123"/>
      <c r="DS40" s="378">
        <v>1</v>
      </c>
      <c r="DT40" s="378">
        <v>3</v>
      </c>
      <c r="DU40" s="378">
        <v>5</v>
      </c>
      <c r="DV40" s="378">
        <v>10</v>
      </c>
      <c r="DW40" s="378">
        <v>20</v>
      </c>
      <c r="DX40" s="378">
        <v>40</v>
      </c>
      <c r="DY40" s="378"/>
      <c r="EA40" s="38">
        <v>10</v>
      </c>
      <c r="EB40" s="38">
        <v>18</v>
      </c>
      <c r="EC40" s="38">
        <v>20</v>
      </c>
      <c r="ED40" s="38">
        <v>26</v>
      </c>
      <c r="EE40" s="38">
        <v>36</v>
      </c>
      <c r="EF40" s="38">
        <v>52</v>
      </c>
      <c r="EG40" s="38">
        <v>90</v>
      </c>
      <c r="EI40" s="401"/>
      <c r="EJ40" s="401"/>
      <c r="EK40" s="401"/>
      <c r="EL40" s="401"/>
      <c r="EM40" s="401"/>
      <c r="EN40" s="401"/>
      <c r="EO40" s="401"/>
      <c r="EQ40" s="126"/>
      <c r="ER40" s="38"/>
      <c r="ES40" s="38"/>
      <c r="ET40" s="38"/>
      <c r="EU40" s="38"/>
      <c r="EV40" s="38"/>
      <c r="EW40" s="123"/>
      <c r="EY40" s="490">
        <v>17</v>
      </c>
      <c r="EZ40" s="490">
        <v>19</v>
      </c>
      <c r="FA40" s="490">
        <v>21</v>
      </c>
      <c r="FB40" s="490">
        <v>24</v>
      </c>
      <c r="FC40" s="490">
        <v>27</v>
      </c>
      <c r="FD40" s="490">
        <v>40</v>
      </c>
      <c r="FE40" s="490">
        <v>45</v>
      </c>
      <c r="FG40" s="597">
        <v>10</v>
      </c>
      <c r="FH40" s="597">
        <v>25</v>
      </c>
      <c r="FI40" s="597">
        <v>30</v>
      </c>
      <c r="FJ40" s="597">
        <v>80</v>
      </c>
      <c r="FK40" s="597">
        <v>150</v>
      </c>
      <c r="FL40" s="597">
        <v>300</v>
      </c>
      <c r="FM40" s="597">
        <v>600</v>
      </c>
      <c r="FO40" s="126"/>
      <c r="FP40" s="38"/>
      <c r="FQ40" s="38"/>
      <c r="FR40" s="38"/>
      <c r="FS40" s="38"/>
      <c r="FT40" s="38"/>
      <c r="FU40" s="123"/>
      <c r="FW40" s="126"/>
      <c r="FX40" s="38"/>
      <c r="FY40" s="38"/>
      <c r="FZ40" s="38"/>
      <c r="GA40" s="38"/>
      <c r="GB40" s="38"/>
      <c r="GC40" s="123"/>
      <c r="GE40" s="593">
        <v>17.441860465116278</v>
      </c>
      <c r="GF40" s="593">
        <v>17.441860465116278</v>
      </c>
      <c r="GG40" s="593">
        <v>17.441860465116278</v>
      </c>
      <c r="GH40" s="593">
        <v>23.255813953488371</v>
      </c>
      <c r="GI40" s="593">
        <v>34.883720930232556</v>
      </c>
      <c r="GJ40" s="593">
        <v>46.511627906976742</v>
      </c>
      <c r="GK40" s="593"/>
      <c r="GM40" s="578">
        <v>2</v>
      </c>
      <c r="GN40" s="578">
        <v>2</v>
      </c>
      <c r="GO40" s="578">
        <v>5</v>
      </c>
      <c r="GP40" s="578">
        <v>6</v>
      </c>
      <c r="GQ40" s="578">
        <v>8</v>
      </c>
      <c r="GR40" s="578">
        <v>20</v>
      </c>
      <c r="GS40" s="578">
        <v>24</v>
      </c>
    </row>
    <row r="41" spans="1:201" ht="15" customHeight="1" x14ac:dyDescent="0.3">
      <c r="AA41" s="183"/>
      <c r="AB41" s="183"/>
      <c r="AC41" s="183"/>
      <c r="AD41" s="183"/>
      <c r="AE41" s="183"/>
      <c r="AF41" s="183"/>
      <c r="AG41" s="183"/>
      <c r="CE41" s="196"/>
      <c r="CF41" s="196"/>
      <c r="CG41" s="196"/>
      <c r="CH41" s="196"/>
      <c r="CI41" s="196"/>
      <c r="CJ41" s="196"/>
      <c r="CM41" s="275"/>
      <c r="CN41" s="275"/>
      <c r="CO41" s="275"/>
      <c r="CP41" s="275"/>
      <c r="CQ41" s="275"/>
      <c r="CR41" s="275"/>
      <c r="CS41" s="275"/>
      <c r="CU41" s="309"/>
      <c r="CV41" s="309"/>
      <c r="CW41" s="309"/>
      <c r="CX41" s="309"/>
      <c r="CY41" s="309"/>
      <c r="CZ41" s="309"/>
      <c r="DA41" s="309"/>
      <c r="DS41" s="376"/>
      <c r="DT41" s="376"/>
      <c r="DU41" s="376"/>
      <c r="DV41" s="376"/>
      <c r="DW41" s="376"/>
      <c r="DX41" s="376"/>
      <c r="DY41" s="376"/>
      <c r="EI41" s="396"/>
      <c r="EJ41" s="396"/>
      <c r="EK41" s="396"/>
      <c r="EL41" s="396"/>
      <c r="EM41" s="396"/>
      <c r="EN41" s="396"/>
      <c r="EO41" s="396"/>
      <c r="EY41" s="487"/>
      <c r="EZ41" s="487"/>
      <c r="FA41" s="487"/>
      <c r="FB41" s="487"/>
      <c r="FC41" s="487"/>
      <c r="FD41" s="487"/>
      <c r="FE41" s="487"/>
      <c r="GE41" s="553"/>
      <c r="GF41" s="553"/>
      <c r="GG41" s="553"/>
      <c r="GH41" s="553"/>
      <c r="GI41" s="553"/>
      <c r="GJ41" s="553"/>
      <c r="GM41" s="576"/>
      <c r="GN41" s="576"/>
      <c r="GO41" s="576"/>
      <c r="GP41" s="576"/>
      <c r="GQ41" s="576"/>
      <c r="GR41" s="576"/>
      <c r="GS41" s="576"/>
    </row>
    <row r="42" spans="1:201" ht="15" customHeight="1" x14ac:dyDescent="0.3">
      <c r="AA42" s="183"/>
      <c r="AB42" s="183"/>
      <c r="AC42" s="183"/>
      <c r="AD42" s="183"/>
      <c r="AE42" s="183"/>
      <c r="AF42" s="183"/>
      <c r="AG42" s="183"/>
      <c r="CE42" s="196"/>
      <c r="CF42" s="196"/>
      <c r="CG42" s="196"/>
      <c r="CH42" s="196"/>
      <c r="CI42" s="196"/>
      <c r="CJ42" s="196"/>
      <c r="CM42" s="275"/>
      <c r="CN42" s="275"/>
      <c r="CO42" s="275"/>
      <c r="CP42" s="275"/>
      <c r="CQ42" s="275"/>
      <c r="CR42" s="275"/>
      <c r="CS42" s="275"/>
      <c r="CU42" s="309"/>
      <c r="CV42" s="309"/>
      <c r="CW42" s="309"/>
      <c r="CX42" s="309"/>
      <c r="CY42" s="309"/>
      <c r="CZ42" s="309"/>
      <c r="DA42" s="309"/>
      <c r="DS42" s="376"/>
      <c r="DT42" s="376"/>
      <c r="DU42" s="376"/>
      <c r="DV42" s="376"/>
      <c r="DW42" s="376"/>
      <c r="DX42" s="376"/>
      <c r="DY42" s="376"/>
      <c r="EI42" s="396"/>
      <c r="EJ42" s="396"/>
      <c r="EK42" s="396"/>
      <c r="EL42" s="396"/>
      <c r="EM42" s="396"/>
      <c r="EN42" s="396"/>
      <c r="EO42" s="396"/>
      <c r="EY42" s="487"/>
      <c r="EZ42" s="487"/>
      <c r="FA42" s="487"/>
      <c r="FB42" s="487"/>
      <c r="FC42" s="487"/>
      <c r="FD42" s="487"/>
      <c r="FE42" s="487"/>
      <c r="GE42" s="553"/>
      <c r="GF42" s="553"/>
      <c r="GG42" s="553"/>
      <c r="GH42" s="553"/>
      <c r="GI42" s="553"/>
      <c r="GJ42" s="553"/>
      <c r="GM42" s="576"/>
      <c r="GN42" s="576"/>
      <c r="GO42" s="576"/>
      <c r="GP42" s="576"/>
      <c r="GQ42" s="576"/>
      <c r="GR42" s="576"/>
      <c r="GS42" s="576"/>
    </row>
    <row r="43" spans="1:201" ht="15" customHeight="1" x14ac:dyDescent="0.3">
      <c r="AA43" s="183"/>
      <c r="AB43" s="183"/>
      <c r="AC43" s="183"/>
      <c r="AD43" s="183"/>
      <c r="AE43" s="183"/>
      <c r="AF43" s="183"/>
      <c r="AG43" s="183"/>
      <c r="CE43" s="196"/>
      <c r="CF43" s="196"/>
      <c r="CG43" s="196"/>
      <c r="CH43" s="196"/>
      <c r="CI43" s="196"/>
      <c r="CJ43" s="196"/>
      <c r="CM43" s="275"/>
      <c r="CN43" s="275"/>
      <c r="CO43" s="275"/>
      <c r="CP43" s="275"/>
      <c r="CQ43" s="275"/>
      <c r="CR43" s="275"/>
      <c r="CS43" s="275"/>
      <c r="CU43" s="309"/>
      <c r="CV43" s="309"/>
      <c r="CW43" s="309"/>
      <c r="CX43" s="309"/>
      <c r="CY43" s="309"/>
      <c r="CZ43" s="309"/>
      <c r="DA43" s="309"/>
      <c r="DS43" s="376"/>
      <c r="DT43" s="376"/>
      <c r="DU43" s="376"/>
      <c r="DV43" s="376"/>
      <c r="DW43" s="376"/>
      <c r="DX43" s="376"/>
      <c r="DY43" s="376"/>
      <c r="EI43" s="396"/>
      <c r="EJ43" s="396"/>
      <c r="EK43" s="396"/>
      <c r="EL43" s="396"/>
      <c r="EM43" s="396"/>
      <c r="EN43" s="396"/>
      <c r="EO43" s="396"/>
      <c r="EY43" s="487"/>
      <c r="EZ43" s="487"/>
      <c r="FA43" s="487"/>
      <c r="FB43" s="487"/>
      <c r="FC43" s="487"/>
      <c r="FD43" s="487"/>
      <c r="FE43" s="487"/>
      <c r="GE43" s="553"/>
      <c r="GF43" s="553"/>
      <c r="GG43" s="553"/>
      <c r="GH43" s="553"/>
      <c r="GI43" s="553"/>
      <c r="GJ43" s="553"/>
      <c r="GM43" s="576"/>
      <c r="GN43" s="576"/>
      <c r="GO43" s="576"/>
      <c r="GP43" s="576"/>
      <c r="GQ43" s="576"/>
      <c r="GR43" s="576"/>
      <c r="GS43" s="576"/>
    </row>
    <row r="44" spans="1:201" ht="15" customHeight="1" x14ac:dyDescent="0.3">
      <c r="A44" s="708" t="s">
        <v>87</v>
      </c>
      <c r="B44" s="709"/>
      <c r="C44" s="709"/>
      <c r="D44" s="709"/>
      <c r="E44" s="710"/>
      <c r="K44" s="708" t="s">
        <v>28</v>
      </c>
      <c r="L44" s="709"/>
      <c r="M44" s="709"/>
      <c r="N44" s="709"/>
      <c r="O44" s="709"/>
      <c r="P44" s="709"/>
      <c r="Q44" s="710"/>
      <c r="S44" s="708" t="s">
        <v>28</v>
      </c>
      <c r="T44" s="709"/>
      <c r="U44" s="709"/>
      <c r="V44" s="709"/>
      <c r="W44" s="709"/>
      <c r="X44" s="709"/>
      <c r="Y44" s="710"/>
      <c r="AA44" s="708" t="s">
        <v>28</v>
      </c>
      <c r="AB44" s="709"/>
      <c r="AC44" s="709"/>
      <c r="AD44" s="709"/>
      <c r="AE44" s="709"/>
      <c r="AF44" s="709"/>
      <c r="AG44" s="710"/>
      <c r="AI44" s="708" t="s">
        <v>28</v>
      </c>
      <c r="AJ44" s="709"/>
      <c r="AK44" s="709"/>
      <c r="AL44" s="709"/>
      <c r="AM44" s="709"/>
      <c r="AN44" s="710"/>
      <c r="AO44" s="114"/>
      <c r="AQ44" s="708" t="s">
        <v>28</v>
      </c>
      <c r="AR44" s="709"/>
      <c r="AS44" s="709"/>
      <c r="AT44" s="709"/>
      <c r="AU44" s="709"/>
      <c r="AV44" s="709"/>
      <c r="AW44" s="710"/>
      <c r="AY44" s="708" t="s">
        <v>28</v>
      </c>
      <c r="AZ44" s="709"/>
      <c r="BA44" s="709"/>
      <c r="BB44" s="709"/>
      <c r="BC44" s="709"/>
      <c r="BD44" s="710"/>
      <c r="BE44" s="114"/>
      <c r="BG44" s="708" t="s">
        <v>28</v>
      </c>
      <c r="BH44" s="709"/>
      <c r="BI44" s="709"/>
      <c r="BJ44" s="709"/>
      <c r="BK44" s="709"/>
      <c r="BL44" s="710"/>
      <c r="BM44" s="114"/>
      <c r="BO44" s="708" t="s">
        <v>28</v>
      </c>
      <c r="BP44" s="709"/>
      <c r="BQ44" s="709"/>
      <c r="BR44" s="709"/>
      <c r="BS44" s="709"/>
      <c r="BT44" s="710"/>
      <c r="BU44" s="114"/>
      <c r="BW44" s="708" t="s">
        <v>28</v>
      </c>
      <c r="BX44" s="709"/>
      <c r="BY44" s="709"/>
      <c r="BZ44" s="709"/>
      <c r="CA44" s="709"/>
      <c r="CB44" s="709"/>
      <c r="CC44" s="710"/>
      <c r="CE44" s="708" t="s">
        <v>28</v>
      </c>
      <c r="CF44" s="709"/>
      <c r="CG44" s="709"/>
      <c r="CH44" s="709"/>
      <c r="CI44" s="709"/>
      <c r="CJ44" s="710"/>
      <c r="CK44" s="114"/>
      <c r="CM44" s="708" t="s">
        <v>28</v>
      </c>
      <c r="CN44" s="709"/>
      <c r="CO44" s="709"/>
      <c r="CP44" s="709"/>
      <c r="CQ44" s="709"/>
      <c r="CR44" s="709"/>
      <c r="CS44" s="710"/>
      <c r="CU44" s="708" t="s">
        <v>28</v>
      </c>
      <c r="CV44" s="709"/>
      <c r="CW44" s="709"/>
      <c r="CX44" s="709"/>
      <c r="CY44" s="709"/>
      <c r="CZ44" s="709"/>
      <c r="DA44" s="710"/>
      <c r="DC44" s="708" t="s">
        <v>28</v>
      </c>
      <c r="DD44" s="709"/>
      <c r="DE44" s="709"/>
      <c r="DF44" s="709"/>
      <c r="DG44" s="709"/>
      <c r="DH44" s="709"/>
      <c r="DI44" s="710"/>
      <c r="DK44" s="708" t="s">
        <v>28</v>
      </c>
      <c r="DL44" s="709"/>
      <c r="DM44" s="709"/>
      <c r="DN44" s="709"/>
      <c r="DO44" s="709"/>
      <c r="DP44" s="710"/>
      <c r="DQ44" s="114"/>
      <c r="DS44" s="708" t="s">
        <v>28</v>
      </c>
      <c r="DT44" s="709"/>
      <c r="DU44" s="709"/>
      <c r="DV44" s="709"/>
      <c r="DW44" s="709"/>
      <c r="DX44" s="709"/>
      <c r="DY44" s="710"/>
      <c r="EA44" s="708" t="s">
        <v>28</v>
      </c>
      <c r="EB44" s="709"/>
      <c r="EC44" s="709"/>
      <c r="ED44" s="709"/>
      <c r="EE44" s="709"/>
      <c r="EF44" s="710"/>
      <c r="EG44" s="114"/>
      <c r="EI44" s="708" t="s">
        <v>28</v>
      </c>
      <c r="EJ44" s="709"/>
      <c r="EK44" s="709"/>
      <c r="EL44" s="709"/>
      <c r="EM44" s="709"/>
      <c r="EN44" s="709"/>
      <c r="EO44" s="710"/>
      <c r="EQ44" s="708" t="s">
        <v>28</v>
      </c>
      <c r="ER44" s="709"/>
      <c r="ES44" s="709"/>
      <c r="ET44" s="709"/>
      <c r="EU44" s="709"/>
      <c r="EV44" s="710"/>
      <c r="EW44" s="114"/>
      <c r="EY44" s="708" t="s">
        <v>28</v>
      </c>
      <c r="EZ44" s="709"/>
      <c r="FA44" s="709"/>
      <c r="FB44" s="709"/>
      <c r="FC44" s="709"/>
      <c r="FD44" s="709"/>
      <c r="FE44" s="710"/>
      <c r="FG44" s="708" t="s">
        <v>28</v>
      </c>
      <c r="FH44" s="709"/>
      <c r="FI44" s="709"/>
      <c r="FJ44" s="709"/>
      <c r="FK44" s="709"/>
      <c r="FL44" s="709"/>
      <c r="FM44" s="710"/>
      <c r="FO44" s="708" t="s">
        <v>28</v>
      </c>
      <c r="FP44" s="709"/>
      <c r="FQ44" s="709"/>
      <c r="FR44" s="709"/>
      <c r="FS44" s="709"/>
      <c r="FT44" s="710"/>
      <c r="FU44" s="114"/>
      <c r="FW44" s="708" t="s">
        <v>28</v>
      </c>
      <c r="FX44" s="709"/>
      <c r="FY44" s="709"/>
      <c r="FZ44" s="709"/>
      <c r="GA44" s="709"/>
      <c r="GB44" s="710"/>
      <c r="GC44" s="114"/>
      <c r="GE44" s="708" t="s">
        <v>28</v>
      </c>
      <c r="GF44" s="709"/>
      <c r="GG44" s="709"/>
      <c r="GH44" s="709"/>
      <c r="GI44" s="709"/>
      <c r="GJ44" s="710"/>
      <c r="GK44" s="114"/>
      <c r="GM44" s="708" t="s">
        <v>28</v>
      </c>
      <c r="GN44" s="709"/>
      <c r="GO44" s="709"/>
      <c r="GP44" s="709"/>
      <c r="GQ44" s="709"/>
      <c r="GR44" s="709"/>
      <c r="GS44" s="710"/>
    </row>
    <row r="45" spans="1:201" ht="15" customHeight="1" x14ac:dyDescent="0.3">
      <c r="A45" s="712" t="s">
        <v>86</v>
      </c>
      <c r="B45" s="81" t="s">
        <v>3</v>
      </c>
      <c r="C45" s="81" t="s">
        <v>54</v>
      </c>
      <c r="D45" s="81" t="s">
        <v>55</v>
      </c>
      <c r="E45" s="81" t="s">
        <v>4</v>
      </c>
      <c r="K45" s="81" t="s">
        <v>42</v>
      </c>
      <c r="L45" s="81" t="s">
        <v>12</v>
      </c>
      <c r="M45" s="81" t="s">
        <v>13</v>
      </c>
      <c r="N45" s="81" t="s">
        <v>14</v>
      </c>
      <c r="O45" s="81" t="s">
        <v>15</v>
      </c>
      <c r="P45" s="81" t="s">
        <v>16</v>
      </c>
      <c r="Q45" s="39" t="s">
        <v>103</v>
      </c>
      <c r="S45" s="81" t="s">
        <v>42</v>
      </c>
      <c r="T45" s="81" t="s">
        <v>12</v>
      </c>
      <c r="U45" s="81" t="s">
        <v>13</v>
      </c>
      <c r="V45" s="81" t="s">
        <v>14</v>
      </c>
      <c r="W45" s="81" t="s">
        <v>15</v>
      </c>
      <c r="X45" s="81" t="s">
        <v>16</v>
      </c>
      <c r="Y45" s="39" t="s">
        <v>103</v>
      </c>
      <c r="AA45" s="187" t="s">
        <v>42</v>
      </c>
      <c r="AB45" s="187" t="s">
        <v>12</v>
      </c>
      <c r="AC45" s="187" t="s">
        <v>13</v>
      </c>
      <c r="AD45" s="187" t="s">
        <v>14</v>
      </c>
      <c r="AE45" s="187" t="s">
        <v>15</v>
      </c>
      <c r="AF45" s="187" t="s">
        <v>16</v>
      </c>
      <c r="AG45" s="186" t="s">
        <v>103</v>
      </c>
      <c r="AI45" s="127" t="s">
        <v>42</v>
      </c>
      <c r="AJ45" s="81" t="s">
        <v>12</v>
      </c>
      <c r="AK45" s="81" t="s">
        <v>13</v>
      </c>
      <c r="AL45" s="81" t="s">
        <v>14</v>
      </c>
      <c r="AM45" s="81" t="s">
        <v>15</v>
      </c>
      <c r="AN45" s="81" t="s">
        <v>16</v>
      </c>
      <c r="AO45" s="119" t="s">
        <v>103</v>
      </c>
      <c r="AQ45" s="81" t="s">
        <v>42</v>
      </c>
      <c r="AR45" s="81" t="s">
        <v>12</v>
      </c>
      <c r="AS45" s="81" t="s">
        <v>13</v>
      </c>
      <c r="AT45" s="81" t="s">
        <v>14</v>
      </c>
      <c r="AU45" s="81" t="s">
        <v>15</v>
      </c>
      <c r="AV45" s="81" t="s">
        <v>16</v>
      </c>
      <c r="AW45" s="39" t="s">
        <v>103</v>
      </c>
      <c r="AY45" s="127" t="s">
        <v>42</v>
      </c>
      <c r="AZ45" s="81" t="s">
        <v>12</v>
      </c>
      <c r="BA45" s="81" t="s">
        <v>13</v>
      </c>
      <c r="BB45" s="81" t="s">
        <v>14</v>
      </c>
      <c r="BC45" s="81" t="s">
        <v>15</v>
      </c>
      <c r="BD45" s="81" t="s">
        <v>16</v>
      </c>
      <c r="BE45" s="119" t="s">
        <v>103</v>
      </c>
      <c r="BG45" s="127" t="s">
        <v>42</v>
      </c>
      <c r="BH45" s="81" t="s">
        <v>12</v>
      </c>
      <c r="BI45" s="81" t="s">
        <v>13</v>
      </c>
      <c r="BJ45" s="81" t="s">
        <v>14</v>
      </c>
      <c r="BK45" s="81" t="s">
        <v>15</v>
      </c>
      <c r="BL45" s="81" t="s">
        <v>16</v>
      </c>
      <c r="BM45" s="119" t="s">
        <v>103</v>
      </c>
      <c r="BO45" s="127" t="s">
        <v>42</v>
      </c>
      <c r="BP45" s="81" t="s">
        <v>12</v>
      </c>
      <c r="BQ45" s="81" t="s">
        <v>13</v>
      </c>
      <c r="BR45" s="81" t="s">
        <v>14</v>
      </c>
      <c r="BS45" s="81" t="s">
        <v>15</v>
      </c>
      <c r="BT45" s="81" t="s">
        <v>16</v>
      </c>
      <c r="BU45" s="119" t="s">
        <v>103</v>
      </c>
      <c r="BW45" s="81" t="s">
        <v>42</v>
      </c>
      <c r="BX45" s="81" t="s">
        <v>12</v>
      </c>
      <c r="BY45" s="81" t="s">
        <v>13</v>
      </c>
      <c r="BZ45" s="81" t="s">
        <v>14</v>
      </c>
      <c r="CA45" s="81" t="s">
        <v>15</v>
      </c>
      <c r="CB45" s="81" t="s">
        <v>16</v>
      </c>
      <c r="CC45" s="39" t="s">
        <v>103</v>
      </c>
      <c r="CE45" s="204" t="s">
        <v>42</v>
      </c>
      <c r="CF45" s="204" t="s">
        <v>12</v>
      </c>
      <c r="CG45" s="204" t="s">
        <v>13</v>
      </c>
      <c r="CH45" s="204" t="s">
        <v>14</v>
      </c>
      <c r="CI45" s="204" t="s">
        <v>15</v>
      </c>
      <c r="CJ45" s="204" t="s">
        <v>16</v>
      </c>
      <c r="CK45" s="119" t="s">
        <v>103</v>
      </c>
      <c r="CM45" s="280" t="s">
        <v>42</v>
      </c>
      <c r="CN45" s="280" t="s">
        <v>12</v>
      </c>
      <c r="CO45" s="280" t="s">
        <v>13</v>
      </c>
      <c r="CP45" s="280" t="s">
        <v>14</v>
      </c>
      <c r="CQ45" s="280" t="s">
        <v>15</v>
      </c>
      <c r="CR45" s="280" t="s">
        <v>16</v>
      </c>
      <c r="CS45" s="279" t="s">
        <v>103</v>
      </c>
      <c r="CU45" s="319" t="s">
        <v>42</v>
      </c>
      <c r="CV45" s="319" t="s">
        <v>12</v>
      </c>
      <c r="CW45" s="319" t="s">
        <v>13</v>
      </c>
      <c r="CX45" s="319" t="s">
        <v>14</v>
      </c>
      <c r="CY45" s="319" t="s">
        <v>15</v>
      </c>
      <c r="CZ45" s="319" t="s">
        <v>16</v>
      </c>
      <c r="DA45" s="314" t="s">
        <v>103</v>
      </c>
      <c r="DC45" s="81" t="s">
        <v>42</v>
      </c>
      <c r="DD45" s="81" t="s">
        <v>12</v>
      </c>
      <c r="DE45" s="81" t="s">
        <v>13</v>
      </c>
      <c r="DF45" s="81" t="s">
        <v>14</v>
      </c>
      <c r="DG45" s="81" t="s">
        <v>15</v>
      </c>
      <c r="DH45" s="81" t="s">
        <v>16</v>
      </c>
      <c r="DI45" s="39" t="s">
        <v>103</v>
      </c>
      <c r="DK45" s="127" t="s">
        <v>42</v>
      </c>
      <c r="DL45" s="81" t="s">
        <v>12</v>
      </c>
      <c r="DM45" s="81" t="s">
        <v>13</v>
      </c>
      <c r="DN45" s="81" t="s">
        <v>14</v>
      </c>
      <c r="DO45" s="81" t="s">
        <v>15</v>
      </c>
      <c r="DP45" s="81" t="s">
        <v>16</v>
      </c>
      <c r="DQ45" s="119" t="s">
        <v>103</v>
      </c>
      <c r="DS45" s="380" t="s">
        <v>42</v>
      </c>
      <c r="DT45" s="380" t="s">
        <v>12</v>
      </c>
      <c r="DU45" s="380" t="s">
        <v>13</v>
      </c>
      <c r="DV45" s="380" t="s">
        <v>14</v>
      </c>
      <c r="DW45" s="380" t="s">
        <v>15</v>
      </c>
      <c r="DX45" s="380" t="s">
        <v>16</v>
      </c>
      <c r="DY45" s="379" t="s">
        <v>103</v>
      </c>
      <c r="EA45" s="127" t="s">
        <v>42</v>
      </c>
      <c r="EB45" s="81" t="s">
        <v>12</v>
      </c>
      <c r="EC45" s="81" t="s">
        <v>13</v>
      </c>
      <c r="ED45" s="81" t="s">
        <v>14</v>
      </c>
      <c r="EE45" s="81" t="s">
        <v>15</v>
      </c>
      <c r="EF45" s="81" t="s">
        <v>16</v>
      </c>
      <c r="EG45" s="119" t="s">
        <v>103</v>
      </c>
      <c r="EI45" s="407" t="s">
        <v>42</v>
      </c>
      <c r="EJ45" s="407" t="s">
        <v>12</v>
      </c>
      <c r="EK45" s="407" t="s">
        <v>13</v>
      </c>
      <c r="EL45" s="407" t="s">
        <v>14</v>
      </c>
      <c r="EM45" s="407" t="s">
        <v>15</v>
      </c>
      <c r="EN45" s="407" t="s">
        <v>16</v>
      </c>
      <c r="EO45" s="402" t="s">
        <v>103</v>
      </c>
      <c r="EQ45" s="127" t="s">
        <v>42</v>
      </c>
      <c r="ER45" s="81" t="s">
        <v>12</v>
      </c>
      <c r="ES45" s="81" t="s">
        <v>13</v>
      </c>
      <c r="ET45" s="81" t="s">
        <v>14</v>
      </c>
      <c r="EU45" s="81" t="s">
        <v>15</v>
      </c>
      <c r="EV45" s="81" t="s">
        <v>16</v>
      </c>
      <c r="EW45" s="119" t="s">
        <v>103</v>
      </c>
      <c r="EY45" s="492" t="s">
        <v>42</v>
      </c>
      <c r="EZ45" s="492" t="s">
        <v>12</v>
      </c>
      <c r="FA45" s="492" t="s">
        <v>13</v>
      </c>
      <c r="FB45" s="492" t="s">
        <v>14</v>
      </c>
      <c r="FC45" s="492" t="s">
        <v>15</v>
      </c>
      <c r="FD45" s="492" t="s">
        <v>16</v>
      </c>
      <c r="FE45" s="491" t="s">
        <v>103</v>
      </c>
      <c r="FG45" s="81" t="s">
        <v>42</v>
      </c>
      <c r="FH45" s="81" t="s">
        <v>12</v>
      </c>
      <c r="FI45" s="81" t="s">
        <v>13</v>
      </c>
      <c r="FJ45" s="81" t="s">
        <v>14</v>
      </c>
      <c r="FK45" s="81" t="s">
        <v>15</v>
      </c>
      <c r="FL45" s="81" t="s">
        <v>16</v>
      </c>
      <c r="FM45" s="39" t="s">
        <v>103</v>
      </c>
      <c r="FO45" s="127" t="s">
        <v>42</v>
      </c>
      <c r="FP45" s="81" t="s">
        <v>12</v>
      </c>
      <c r="FQ45" s="81" t="s">
        <v>13</v>
      </c>
      <c r="FR45" s="81" t="s">
        <v>14</v>
      </c>
      <c r="FS45" s="81" t="s">
        <v>15</v>
      </c>
      <c r="FT45" s="81" t="s">
        <v>16</v>
      </c>
      <c r="FU45" s="119" t="s">
        <v>103</v>
      </c>
      <c r="FW45" s="127" t="s">
        <v>42</v>
      </c>
      <c r="FX45" s="81" t="s">
        <v>12</v>
      </c>
      <c r="FY45" s="81" t="s">
        <v>13</v>
      </c>
      <c r="FZ45" s="81" t="s">
        <v>14</v>
      </c>
      <c r="GA45" s="81" t="s">
        <v>15</v>
      </c>
      <c r="GB45" s="81" t="s">
        <v>16</v>
      </c>
      <c r="GC45" s="119" t="s">
        <v>103</v>
      </c>
      <c r="GE45" s="555" t="s">
        <v>42</v>
      </c>
      <c r="GF45" s="555" t="s">
        <v>12</v>
      </c>
      <c r="GG45" s="555" t="s">
        <v>13</v>
      </c>
      <c r="GH45" s="555" t="s">
        <v>14</v>
      </c>
      <c r="GI45" s="555" t="s">
        <v>15</v>
      </c>
      <c r="GJ45" s="555" t="s">
        <v>16</v>
      </c>
      <c r="GK45" s="119" t="s">
        <v>103</v>
      </c>
      <c r="GM45" s="580" t="s">
        <v>42</v>
      </c>
      <c r="GN45" s="580" t="s">
        <v>12</v>
      </c>
      <c r="GO45" s="580" t="s">
        <v>13</v>
      </c>
      <c r="GP45" s="580" t="s">
        <v>14</v>
      </c>
      <c r="GQ45" s="580" t="s">
        <v>15</v>
      </c>
      <c r="GR45" s="580" t="s">
        <v>16</v>
      </c>
      <c r="GS45" s="579" t="s">
        <v>103</v>
      </c>
    </row>
    <row r="46" spans="1:201" ht="15" customHeight="1" x14ac:dyDescent="0.3">
      <c r="A46" s="713"/>
      <c r="B46" s="2">
        <v>10</v>
      </c>
      <c r="C46" s="2"/>
      <c r="D46" s="2"/>
      <c r="E46" s="2"/>
      <c r="K46" s="37">
        <f t="shared" ref="K46:Q49" si="10">MEDIAN(S46,AA46,AI46,AQ46,AY46,BG46,BO46,BW46,CE46,CM46,CU46,DC46,DK46,DS46,EA46,EI46,EQ46,EY46,FG46,FO46,FW46,GE46,GM46)</f>
        <v>5</v>
      </c>
      <c r="L46" s="37">
        <f t="shared" si="10"/>
        <v>5</v>
      </c>
      <c r="M46" s="37">
        <f t="shared" si="10"/>
        <v>6</v>
      </c>
      <c r="N46" s="37">
        <f t="shared" si="10"/>
        <v>8</v>
      </c>
      <c r="O46" s="37">
        <f t="shared" si="10"/>
        <v>12</v>
      </c>
      <c r="P46" s="37">
        <f t="shared" si="10"/>
        <v>20</v>
      </c>
      <c r="Q46" s="37">
        <f t="shared" si="10"/>
        <v>23.5</v>
      </c>
      <c r="S46" s="37">
        <v>2</v>
      </c>
      <c r="T46" s="37">
        <v>3</v>
      </c>
      <c r="U46" s="37">
        <v>5</v>
      </c>
      <c r="V46" s="37">
        <v>7</v>
      </c>
      <c r="W46" s="37">
        <v>10</v>
      </c>
      <c r="X46" s="37">
        <v>20</v>
      </c>
      <c r="Y46" s="37">
        <v>30</v>
      </c>
      <c r="AA46" s="592">
        <v>10</v>
      </c>
      <c r="AB46" s="592">
        <v>12</v>
      </c>
      <c r="AC46" s="592">
        <v>15</v>
      </c>
      <c r="AD46" s="592">
        <v>20</v>
      </c>
      <c r="AE46" s="592">
        <v>30</v>
      </c>
      <c r="AF46" s="592">
        <v>50</v>
      </c>
      <c r="AG46" s="592"/>
      <c r="AI46" s="125"/>
      <c r="AJ46" s="37"/>
      <c r="AK46" s="37"/>
      <c r="AL46" s="37"/>
      <c r="AM46" s="37"/>
      <c r="AN46" s="37"/>
      <c r="AO46" s="122"/>
      <c r="AQ46" s="37">
        <v>5</v>
      </c>
      <c r="AR46" s="37">
        <v>5</v>
      </c>
      <c r="AS46" s="37">
        <v>5</v>
      </c>
      <c r="AT46" s="37">
        <v>7.5</v>
      </c>
      <c r="AU46" s="37">
        <v>7.5</v>
      </c>
      <c r="AV46" s="37">
        <v>10</v>
      </c>
      <c r="AW46" s="37">
        <v>18</v>
      </c>
      <c r="AY46" s="125"/>
      <c r="AZ46" s="37"/>
      <c r="BA46" s="37"/>
      <c r="BB46" s="37"/>
      <c r="BC46" s="37"/>
      <c r="BD46" s="37"/>
      <c r="BE46" s="122"/>
      <c r="BG46" s="125"/>
      <c r="BH46" s="37"/>
      <c r="BI46" s="37"/>
      <c r="BJ46" s="37"/>
      <c r="BK46" s="37"/>
      <c r="BL46" s="37"/>
      <c r="BM46" s="122"/>
      <c r="BO46" s="125"/>
      <c r="BP46" s="37"/>
      <c r="BQ46" s="37"/>
      <c r="BR46" s="37"/>
      <c r="BS46" s="37"/>
      <c r="BT46" s="37"/>
      <c r="BU46" s="122"/>
      <c r="BW46" s="37">
        <v>5</v>
      </c>
      <c r="BX46" s="37">
        <v>8</v>
      </c>
      <c r="BY46" s="37">
        <v>10</v>
      </c>
      <c r="BZ46" s="37">
        <v>12</v>
      </c>
      <c r="CA46" s="37">
        <v>15</v>
      </c>
      <c r="CB46" s="37">
        <v>20</v>
      </c>
      <c r="CC46" s="37"/>
      <c r="CE46" s="197">
        <v>2.8989180000000014</v>
      </c>
      <c r="CF46" s="197">
        <v>4.3483770000000019</v>
      </c>
      <c r="CG46" s="197">
        <v>8.6967540000000039</v>
      </c>
      <c r="CH46" s="197">
        <v>17.393508000000008</v>
      </c>
      <c r="CI46" s="197">
        <v>28.989180000000005</v>
      </c>
      <c r="CJ46" s="197">
        <v>49.199999999999996</v>
      </c>
      <c r="CK46" s="122"/>
      <c r="CM46" s="281">
        <v>1</v>
      </c>
      <c r="CN46" s="281">
        <v>2</v>
      </c>
      <c r="CO46" s="281">
        <v>2.5</v>
      </c>
      <c r="CP46" s="281">
        <v>3.5</v>
      </c>
      <c r="CQ46" s="281">
        <v>4</v>
      </c>
      <c r="CR46" s="281">
        <v>6</v>
      </c>
      <c r="CS46" s="281">
        <v>12</v>
      </c>
      <c r="CU46" s="312">
        <v>20</v>
      </c>
      <c r="CV46" s="312">
        <v>20</v>
      </c>
      <c r="CW46" s="312">
        <v>20</v>
      </c>
      <c r="CX46" s="312">
        <v>25</v>
      </c>
      <c r="CY46" s="312">
        <v>42.499999999999993</v>
      </c>
      <c r="CZ46" s="312">
        <v>62.499999999999993</v>
      </c>
      <c r="DA46" s="312"/>
      <c r="DC46" s="37">
        <v>5</v>
      </c>
      <c r="DD46" s="37">
        <v>5</v>
      </c>
      <c r="DE46" s="37">
        <v>5</v>
      </c>
      <c r="DF46" s="37">
        <v>5</v>
      </c>
      <c r="DG46" s="37">
        <v>8</v>
      </c>
      <c r="DH46" s="37">
        <v>12</v>
      </c>
      <c r="DI46" s="37"/>
      <c r="DK46" s="125"/>
      <c r="DL46" s="37"/>
      <c r="DM46" s="37"/>
      <c r="DN46" s="37"/>
      <c r="DO46" s="37"/>
      <c r="DP46" s="37"/>
      <c r="DQ46" s="122"/>
      <c r="DS46" s="377">
        <v>3</v>
      </c>
      <c r="DT46" s="377">
        <v>4</v>
      </c>
      <c r="DU46" s="377">
        <v>6</v>
      </c>
      <c r="DV46" s="377">
        <v>8</v>
      </c>
      <c r="DW46" s="377">
        <v>12</v>
      </c>
      <c r="DX46" s="377">
        <v>20</v>
      </c>
      <c r="DY46" s="377"/>
      <c r="EA46" s="95">
        <v>4</v>
      </c>
      <c r="EB46" s="95">
        <v>4</v>
      </c>
      <c r="EC46" s="95">
        <v>5</v>
      </c>
      <c r="ED46" s="95">
        <v>7</v>
      </c>
      <c r="EE46" s="95">
        <v>8</v>
      </c>
      <c r="EF46" s="95">
        <v>12</v>
      </c>
      <c r="EG46" s="95">
        <v>22</v>
      </c>
      <c r="EI46" s="400">
        <v>6</v>
      </c>
      <c r="EJ46" s="400">
        <v>8</v>
      </c>
      <c r="EK46" s="400">
        <v>12</v>
      </c>
      <c r="EL46" s="400">
        <v>15</v>
      </c>
      <c r="EM46" s="400">
        <v>20</v>
      </c>
      <c r="EN46" s="400">
        <v>30</v>
      </c>
      <c r="EO46" s="400">
        <v>40</v>
      </c>
      <c r="EQ46" s="125"/>
      <c r="ER46" s="37"/>
      <c r="ES46" s="37"/>
      <c r="ET46" s="37"/>
      <c r="EU46" s="37"/>
      <c r="EV46" s="37"/>
      <c r="EW46" s="122"/>
      <c r="EY46" s="489">
        <v>8</v>
      </c>
      <c r="EZ46" s="489">
        <v>10</v>
      </c>
      <c r="FA46" s="489">
        <v>12</v>
      </c>
      <c r="FB46" s="489">
        <v>15</v>
      </c>
      <c r="FC46" s="489">
        <v>18</v>
      </c>
      <c r="FD46" s="489">
        <v>20</v>
      </c>
      <c r="FE46" s="489">
        <v>25</v>
      </c>
      <c r="FG46" s="597">
        <v>10</v>
      </c>
      <c r="FH46" s="597">
        <v>25</v>
      </c>
      <c r="FI46" s="597">
        <v>30</v>
      </c>
      <c r="FJ46" s="597">
        <v>80</v>
      </c>
      <c r="FK46" s="597">
        <v>150</v>
      </c>
      <c r="FL46" s="597">
        <v>300</v>
      </c>
      <c r="FM46" s="597">
        <v>600</v>
      </c>
      <c r="FO46" s="125"/>
      <c r="FP46" s="37"/>
      <c r="FQ46" s="37"/>
      <c r="FR46" s="37"/>
      <c r="FS46" s="37"/>
      <c r="FT46" s="37"/>
      <c r="FU46" s="122"/>
      <c r="FW46" s="125"/>
      <c r="FX46" s="37"/>
      <c r="FY46" s="37"/>
      <c r="FZ46" s="37"/>
      <c r="GA46" s="37"/>
      <c r="GB46" s="37"/>
      <c r="GC46" s="122"/>
      <c r="GE46" s="592">
        <v>4</v>
      </c>
      <c r="GF46" s="592">
        <v>4</v>
      </c>
      <c r="GG46" s="592">
        <v>5</v>
      </c>
      <c r="GH46" s="592">
        <v>7</v>
      </c>
      <c r="GI46" s="592">
        <v>12</v>
      </c>
      <c r="GJ46" s="592">
        <v>20</v>
      </c>
      <c r="GK46" s="592"/>
      <c r="GM46" s="577">
        <v>1</v>
      </c>
      <c r="GN46" s="577">
        <v>2</v>
      </c>
      <c r="GO46" s="577">
        <v>3</v>
      </c>
      <c r="GP46" s="577">
        <v>4</v>
      </c>
      <c r="GQ46" s="577">
        <v>6</v>
      </c>
      <c r="GR46" s="577">
        <v>8</v>
      </c>
      <c r="GS46" s="577">
        <v>10</v>
      </c>
    </row>
    <row r="47" spans="1:201" ht="15" customHeight="1" x14ac:dyDescent="0.3">
      <c r="A47" s="713"/>
      <c r="B47" s="3"/>
      <c r="C47" s="3">
        <v>10</v>
      </c>
      <c r="D47" s="3"/>
      <c r="E47" s="3"/>
      <c r="K47" s="38">
        <f t="shared" si="10"/>
        <v>5</v>
      </c>
      <c r="L47" s="38">
        <f t="shared" si="10"/>
        <v>5</v>
      </c>
      <c r="M47" s="38">
        <f t="shared" si="10"/>
        <v>6</v>
      </c>
      <c r="N47" s="38">
        <f t="shared" si="10"/>
        <v>8</v>
      </c>
      <c r="O47" s="38">
        <f t="shared" si="10"/>
        <v>12</v>
      </c>
      <c r="P47" s="38">
        <f t="shared" si="10"/>
        <v>20</v>
      </c>
      <c r="Q47" s="38">
        <f t="shared" si="10"/>
        <v>23.5</v>
      </c>
      <c r="S47" s="38">
        <v>2</v>
      </c>
      <c r="T47" s="38">
        <v>3</v>
      </c>
      <c r="U47" s="38">
        <v>5</v>
      </c>
      <c r="V47" s="38">
        <v>7</v>
      </c>
      <c r="W47" s="38">
        <v>10</v>
      </c>
      <c r="X47" s="38">
        <v>20</v>
      </c>
      <c r="Y47" s="38">
        <v>30</v>
      </c>
      <c r="AA47" s="593">
        <v>10</v>
      </c>
      <c r="AB47" s="593">
        <v>12</v>
      </c>
      <c r="AC47" s="593">
        <v>15</v>
      </c>
      <c r="AD47" s="593">
        <v>20</v>
      </c>
      <c r="AE47" s="593">
        <v>30</v>
      </c>
      <c r="AF47" s="593">
        <v>50</v>
      </c>
      <c r="AG47" s="593"/>
      <c r="AI47" s="126"/>
      <c r="AJ47" s="38"/>
      <c r="AK47" s="38"/>
      <c r="AL47" s="38"/>
      <c r="AM47" s="38"/>
      <c r="AN47" s="38"/>
      <c r="AO47" s="123"/>
      <c r="AQ47" s="38">
        <v>5</v>
      </c>
      <c r="AR47" s="38">
        <v>5</v>
      </c>
      <c r="AS47" s="38">
        <v>5</v>
      </c>
      <c r="AT47" s="38">
        <v>7.5</v>
      </c>
      <c r="AU47" s="38">
        <v>7.5</v>
      </c>
      <c r="AV47" s="38">
        <v>11</v>
      </c>
      <c r="AW47" s="38">
        <v>20</v>
      </c>
      <c r="AY47" s="126"/>
      <c r="AZ47" s="38"/>
      <c r="BA47" s="38"/>
      <c r="BB47" s="38"/>
      <c r="BC47" s="38"/>
      <c r="BD47" s="38"/>
      <c r="BE47" s="123"/>
      <c r="BG47" s="126"/>
      <c r="BH47" s="38"/>
      <c r="BI47" s="38"/>
      <c r="BJ47" s="38"/>
      <c r="BK47" s="38"/>
      <c r="BL47" s="38"/>
      <c r="BM47" s="123"/>
      <c r="BO47" s="126"/>
      <c r="BP47" s="38"/>
      <c r="BQ47" s="38"/>
      <c r="BR47" s="38"/>
      <c r="BS47" s="38"/>
      <c r="BT47" s="38"/>
      <c r="BU47" s="123"/>
      <c r="BW47" s="38">
        <v>5</v>
      </c>
      <c r="BX47" s="38">
        <v>8</v>
      </c>
      <c r="BY47" s="38">
        <v>10</v>
      </c>
      <c r="BZ47" s="38">
        <v>12</v>
      </c>
      <c r="CA47" s="38">
        <v>15</v>
      </c>
      <c r="CB47" s="38">
        <v>20</v>
      </c>
      <c r="CC47" s="38"/>
      <c r="CE47" s="198">
        <v>2.8989180000000014</v>
      </c>
      <c r="CF47" s="198">
        <v>4.3483770000000019</v>
      </c>
      <c r="CG47" s="198">
        <v>8.6967540000000039</v>
      </c>
      <c r="CH47" s="198">
        <v>17.393508000000008</v>
      </c>
      <c r="CI47" s="198">
        <v>28.989180000000005</v>
      </c>
      <c r="CJ47" s="198">
        <v>49.199999999999996</v>
      </c>
      <c r="CK47" s="123"/>
      <c r="CM47" s="282">
        <v>1</v>
      </c>
      <c r="CN47" s="282">
        <v>2</v>
      </c>
      <c r="CO47" s="282">
        <v>2.5</v>
      </c>
      <c r="CP47" s="282">
        <v>3.5</v>
      </c>
      <c r="CQ47" s="282">
        <v>4</v>
      </c>
      <c r="CR47" s="282">
        <v>6</v>
      </c>
      <c r="CS47" s="282">
        <v>14</v>
      </c>
      <c r="CU47" s="313">
        <v>20</v>
      </c>
      <c r="CV47" s="313">
        <v>20</v>
      </c>
      <c r="CW47" s="313">
        <v>20</v>
      </c>
      <c r="CX47" s="313">
        <v>25</v>
      </c>
      <c r="CY47" s="313">
        <v>42.499999999999993</v>
      </c>
      <c r="CZ47" s="313">
        <v>62.499999999999993</v>
      </c>
      <c r="DA47" s="313"/>
      <c r="DC47" s="38">
        <v>5</v>
      </c>
      <c r="DD47" s="38">
        <v>5</v>
      </c>
      <c r="DE47" s="38">
        <v>5</v>
      </c>
      <c r="DF47" s="38">
        <v>5</v>
      </c>
      <c r="DG47" s="38">
        <v>8</v>
      </c>
      <c r="DH47" s="38">
        <v>12</v>
      </c>
      <c r="DI47" s="38"/>
      <c r="DK47" s="126"/>
      <c r="DL47" s="38"/>
      <c r="DM47" s="38"/>
      <c r="DN47" s="38"/>
      <c r="DO47" s="38"/>
      <c r="DP47" s="38"/>
      <c r="DQ47" s="123"/>
      <c r="DS47" s="378">
        <v>3</v>
      </c>
      <c r="DT47" s="378">
        <v>4</v>
      </c>
      <c r="DU47" s="378">
        <v>6</v>
      </c>
      <c r="DV47" s="378">
        <v>8</v>
      </c>
      <c r="DW47" s="378">
        <v>12</v>
      </c>
      <c r="DX47" s="378">
        <v>20</v>
      </c>
      <c r="DY47" s="378"/>
      <c r="EA47" s="94">
        <v>4</v>
      </c>
      <c r="EB47" s="94">
        <v>4</v>
      </c>
      <c r="EC47" s="94">
        <v>5</v>
      </c>
      <c r="ED47" s="94">
        <v>7</v>
      </c>
      <c r="EE47" s="94">
        <v>8</v>
      </c>
      <c r="EF47" s="94">
        <v>12</v>
      </c>
      <c r="EG47" s="94">
        <v>22</v>
      </c>
      <c r="EI47" s="401">
        <v>6</v>
      </c>
      <c r="EJ47" s="401">
        <v>8</v>
      </c>
      <c r="EK47" s="401">
        <v>12</v>
      </c>
      <c r="EL47" s="401">
        <v>15</v>
      </c>
      <c r="EM47" s="401">
        <v>20</v>
      </c>
      <c r="EN47" s="401">
        <v>30</v>
      </c>
      <c r="EO47" s="401">
        <v>40</v>
      </c>
      <c r="EQ47" s="126"/>
      <c r="ER47" s="38"/>
      <c r="ES47" s="38"/>
      <c r="ET47" s="38"/>
      <c r="EU47" s="38"/>
      <c r="EV47" s="38"/>
      <c r="EW47" s="123"/>
      <c r="EY47" s="490">
        <v>8</v>
      </c>
      <c r="EZ47" s="490">
        <v>10</v>
      </c>
      <c r="FA47" s="490">
        <v>12</v>
      </c>
      <c r="FB47" s="490">
        <v>15</v>
      </c>
      <c r="FC47" s="490">
        <v>18</v>
      </c>
      <c r="FD47" s="490">
        <v>20</v>
      </c>
      <c r="FE47" s="490">
        <v>25</v>
      </c>
      <c r="FG47" s="597">
        <v>10</v>
      </c>
      <c r="FH47" s="597">
        <v>25</v>
      </c>
      <c r="FI47" s="597">
        <v>30</v>
      </c>
      <c r="FJ47" s="597">
        <v>80</v>
      </c>
      <c r="FK47" s="597">
        <v>150</v>
      </c>
      <c r="FL47" s="597">
        <v>300</v>
      </c>
      <c r="FM47" s="597">
        <v>600</v>
      </c>
      <c r="FO47" s="126"/>
      <c r="FP47" s="38"/>
      <c r="FQ47" s="38"/>
      <c r="FR47" s="38"/>
      <c r="FS47" s="38"/>
      <c r="FT47" s="38"/>
      <c r="FU47" s="123"/>
      <c r="FW47" s="126"/>
      <c r="FX47" s="38"/>
      <c r="FY47" s="38"/>
      <c r="FZ47" s="38"/>
      <c r="GA47" s="38"/>
      <c r="GB47" s="38"/>
      <c r="GC47" s="123"/>
      <c r="GE47" s="593">
        <v>4</v>
      </c>
      <c r="GF47" s="593">
        <v>4</v>
      </c>
      <c r="GG47" s="593">
        <v>5</v>
      </c>
      <c r="GH47" s="593">
        <v>7</v>
      </c>
      <c r="GI47" s="593">
        <v>12</v>
      </c>
      <c r="GJ47" s="593">
        <v>20</v>
      </c>
      <c r="GK47" s="593"/>
      <c r="GM47" s="578">
        <v>1</v>
      </c>
      <c r="GN47" s="578">
        <v>2</v>
      </c>
      <c r="GO47" s="578">
        <v>3</v>
      </c>
      <c r="GP47" s="578">
        <v>4</v>
      </c>
      <c r="GQ47" s="578">
        <v>6</v>
      </c>
      <c r="GR47" s="578">
        <v>8</v>
      </c>
      <c r="GS47" s="578">
        <v>10</v>
      </c>
    </row>
    <row r="48" spans="1:201" ht="15" customHeight="1" x14ac:dyDescent="0.3">
      <c r="A48" s="713"/>
      <c r="B48" s="2"/>
      <c r="C48" s="2"/>
      <c r="D48" s="2">
        <v>10</v>
      </c>
      <c r="E48" s="2"/>
      <c r="K48" s="37">
        <f t="shared" si="10"/>
        <v>5</v>
      </c>
      <c r="L48" s="37">
        <f t="shared" si="10"/>
        <v>5</v>
      </c>
      <c r="M48" s="37">
        <f t="shared" si="10"/>
        <v>6</v>
      </c>
      <c r="N48" s="37">
        <f t="shared" si="10"/>
        <v>9</v>
      </c>
      <c r="O48" s="37">
        <f t="shared" si="10"/>
        <v>12</v>
      </c>
      <c r="P48" s="37">
        <f t="shared" si="10"/>
        <v>20</v>
      </c>
      <c r="Q48" s="37">
        <f t="shared" si="10"/>
        <v>26.5</v>
      </c>
      <c r="S48" s="37">
        <v>2</v>
      </c>
      <c r="T48" s="37">
        <v>3</v>
      </c>
      <c r="U48" s="37">
        <v>5</v>
      </c>
      <c r="V48" s="37">
        <v>7</v>
      </c>
      <c r="W48" s="37">
        <v>10</v>
      </c>
      <c r="X48" s="37">
        <v>20</v>
      </c>
      <c r="Y48" s="37">
        <v>30</v>
      </c>
      <c r="AA48" s="592">
        <v>15</v>
      </c>
      <c r="AB48" s="592">
        <v>20</v>
      </c>
      <c r="AC48" s="592">
        <v>25</v>
      </c>
      <c r="AD48" s="592">
        <v>35</v>
      </c>
      <c r="AE48" s="592">
        <v>45</v>
      </c>
      <c r="AF48" s="592">
        <v>65</v>
      </c>
      <c r="AG48" s="592"/>
      <c r="AI48" s="125"/>
      <c r="AJ48" s="37"/>
      <c r="AK48" s="37"/>
      <c r="AL48" s="37"/>
      <c r="AM48" s="37"/>
      <c r="AN48" s="37"/>
      <c r="AO48" s="122"/>
      <c r="AQ48" s="37">
        <v>6</v>
      </c>
      <c r="AR48" s="37">
        <v>6</v>
      </c>
      <c r="AS48" s="37">
        <v>6</v>
      </c>
      <c r="AT48" s="37">
        <v>9</v>
      </c>
      <c r="AU48" s="37">
        <v>10.5</v>
      </c>
      <c r="AV48" s="37">
        <v>15</v>
      </c>
      <c r="AW48" s="37">
        <v>28</v>
      </c>
      <c r="AY48" s="125"/>
      <c r="AZ48" s="37"/>
      <c r="BA48" s="37"/>
      <c r="BB48" s="37"/>
      <c r="BC48" s="37"/>
      <c r="BD48" s="37"/>
      <c r="BE48" s="122"/>
      <c r="BG48" s="125"/>
      <c r="BH48" s="37"/>
      <c r="BI48" s="37"/>
      <c r="BJ48" s="37"/>
      <c r="BK48" s="37"/>
      <c r="BL48" s="37"/>
      <c r="BM48" s="122"/>
      <c r="BO48" s="125"/>
      <c r="BP48" s="37"/>
      <c r="BQ48" s="37"/>
      <c r="BR48" s="37"/>
      <c r="BS48" s="37"/>
      <c r="BT48" s="37"/>
      <c r="BU48" s="122"/>
      <c r="BW48" s="37">
        <v>5</v>
      </c>
      <c r="BX48" s="37">
        <v>8</v>
      </c>
      <c r="BY48" s="37">
        <v>10</v>
      </c>
      <c r="BZ48" s="37">
        <v>12</v>
      </c>
      <c r="CA48" s="37">
        <v>15</v>
      </c>
      <c r="CB48" s="37">
        <v>20</v>
      </c>
      <c r="CC48" s="37"/>
      <c r="CE48" s="197">
        <v>2.8989180000000014</v>
      </c>
      <c r="CF48" s="197">
        <v>4.3483770000000019</v>
      </c>
      <c r="CG48" s="197">
        <v>8.6967540000000039</v>
      </c>
      <c r="CH48" s="197">
        <v>17.393508000000008</v>
      </c>
      <c r="CI48" s="197">
        <v>28.989180000000005</v>
      </c>
      <c r="CJ48" s="197">
        <v>49.199999999999996</v>
      </c>
      <c r="CK48" s="122"/>
      <c r="CM48" s="281">
        <v>1</v>
      </c>
      <c r="CN48" s="281">
        <v>2.5</v>
      </c>
      <c r="CO48" s="281">
        <v>3.5</v>
      </c>
      <c r="CP48" s="281">
        <v>4.5</v>
      </c>
      <c r="CQ48" s="281">
        <v>6</v>
      </c>
      <c r="CR48" s="281">
        <v>7</v>
      </c>
      <c r="CS48" s="281">
        <v>20</v>
      </c>
      <c r="CU48" s="312">
        <v>20</v>
      </c>
      <c r="CV48" s="312">
        <v>20</v>
      </c>
      <c r="CW48" s="312">
        <v>20</v>
      </c>
      <c r="CX48" s="312">
        <v>25</v>
      </c>
      <c r="CY48" s="312">
        <v>49.999999999999993</v>
      </c>
      <c r="CZ48" s="312">
        <v>78.124999999999986</v>
      </c>
      <c r="DA48" s="312"/>
      <c r="DC48" s="37">
        <v>5</v>
      </c>
      <c r="DD48" s="37">
        <v>5</v>
      </c>
      <c r="DE48" s="37">
        <v>5</v>
      </c>
      <c r="DF48" s="37">
        <v>5</v>
      </c>
      <c r="DG48" s="37">
        <v>8</v>
      </c>
      <c r="DH48" s="37">
        <v>12</v>
      </c>
      <c r="DI48" s="37"/>
      <c r="DK48" s="125"/>
      <c r="DL48" s="37"/>
      <c r="DM48" s="37"/>
      <c r="DN48" s="37"/>
      <c r="DO48" s="37"/>
      <c r="DP48" s="37"/>
      <c r="DQ48" s="122"/>
      <c r="DS48" s="377">
        <v>3</v>
      </c>
      <c r="DT48" s="377">
        <v>4</v>
      </c>
      <c r="DU48" s="377">
        <v>6</v>
      </c>
      <c r="DV48" s="377">
        <v>8</v>
      </c>
      <c r="DW48" s="377">
        <v>12</v>
      </c>
      <c r="DX48" s="377">
        <v>20</v>
      </c>
      <c r="DY48" s="377"/>
      <c r="EA48" s="95">
        <v>4</v>
      </c>
      <c r="EB48" s="95">
        <v>4</v>
      </c>
      <c r="EC48" s="95">
        <v>5</v>
      </c>
      <c r="ED48" s="95">
        <v>7</v>
      </c>
      <c r="EE48" s="95">
        <v>8</v>
      </c>
      <c r="EF48" s="95">
        <v>12</v>
      </c>
      <c r="EG48" s="95">
        <v>22</v>
      </c>
      <c r="EI48" s="400">
        <v>6</v>
      </c>
      <c r="EJ48" s="400">
        <v>8</v>
      </c>
      <c r="EK48" s="400">
        <v>12</v>
      </c>
      <c r="EL48" s="400">
        <v>15</v>
      </c>
      <c r="EM48" s="400">
        <v>20</v>
      </c>
      <c r="EN48" s="400">
        <v>30</v>
      </c>
      <c r="EO48" s="400">
        <v>40</v>
      </c>
      <c r="EQ48" s="125"/>
      <c r="ER48" s="37"/>
      <c r="ES48" s="37"/>
      <c r="ET48" s="37"/>
      <c r="EU48" s="37"/>
      <c r="EV48" s="37"/>
      <c r="EW48" s="122"/>
      <c r="EY48" s="489">
        <v>8</v>
      </c>
      <c r="EZ48" s="489">
        <v>10</v>
      </c>
      <c r="FA48" s="489">
        <v>12</v>
      </c>
      <c r="FB48" s="489">
        <v>15</v>
      </c>
      <c r="FC48" s="489">
        <v>18</v>
      </c>
      <c r="FD48" s="489">
        <v>20</v>
      </c>
      <c r="FE48" s="489">
        <v>25</v>
      </c>
      <c r="FG48" s="597">
        <v>10</v>
      </c>
      <c r="FH48" s="597">
        <v>25</v>
      </c>
      <c r="FI48" s="597">
        <v>30</v>
      </c>
      <c r="FJ48" s="597">
        <v>80</v>
      </c>
      <c r="FK48" s="597">
        <v>150</v>
      </c>
      <c r="FL48" s="597">
        <v>300</v>
      </c>
      <c r="FM48" s="597">
        <v>600</v>
      </c>
      <c r="FO48" s="125"/>
      <c r="FP48" s="37"/>
      <c r="FQ48" s="37"/>
      <c r="FR48" s="37"/>
      <c r="FS48" s="37"/>
      <c r="FT48" s="37"/>
      <c r="FU48" s="122"/>
      <c r="FW48" s="125"/>
      <c r="FX48" s="37"/>
      <c r="FY48" s="37"/>
      <c r="FZ48" s="37"/>
      <c r="GA48" s="37"/>
      <c r="GB48" s="37"/>
      <c r="GC48" s="122"/>
      <c r="GE48" s="592">
        <v>4</v>
      </c>
      <c r="GF48" s="592">
        <v>4</v>
      </c>
      <c r="GG48" s="592">
        <v>5</v>
      </c>
      <c r="GH48" s="592">
        <v>7</v>
      </c>
      <c r="GI48" s="592">
        <v>12</v>
      </c>
      <c r="GJ48" s="592">
        <v>20</v>
      </c>
      <c r="GK48" s="592"/>
      <c r="GM48" s="577">
        <v>2</v>
      </c>
      <c r="GN48" s="577">
        <v>3</v>
      </c>
      <c r="GO48" s="577">
        <v>4</v>
      </c>
      <c r="GP48" s="577">
        <v>5</v>
      </c>
      <c r="GQ48" s="577">
        <v>7</v>
      </c>
      <c r="GR48" s="577">
        <v>9</v>
      </c>
      <c r="GS48" s="577">
        <v>12</v>
      </c>
    </row>
    <row r="49" spans="1:201" s="41" customFormat="1" ht="15" customHeight="1" x14ac:dyDescent="0.35">
      <c r="A49" s="714"/>
      <c r="B49" s="3"/>
      <c r="C49" s="3"/>
      <c r="D49" s="3"/>
      <c r="E49" s="3">
        <v>10</v>
      </c>
      <c r="F49" s="36"/>
      <c r="G49" s="36"/>
      <c r="H49" s="36"/>
      <c r="I49" s="36"/>
      <c r="J49" s="36"/>
      <c r="K49" s="38">
        <f t="shared" si="10"/>
        <v>5</v>
      </c>
      <c r="L49" s="38">
        <f t="shared" si="10"/>
        <v>5</v>
      </c>
      <c r="M49" s="38">
        <f t="shared" si="10"/>
        <v>7</v>
      </c>
      <c r="N49" s="38">
        <f t="shared" si="10"/>
        <v>10.5</v>
      </c>
      <c r="O49" s="38">
        <f t="shared" si="10"/>
        <v>14</v>
      </c>
      <c r="P49" s="38">
        <f t="shared" si="10"/>
        <v>20</v>
      </c>
      <c r="Q49" s="38">
        <f t="shared" si="10"/>
        <v>31</v>
      </c>
      <c r="R49" s="36"/>
      <c r="S49" s="38">
        <v>2</v>
      </c>
      <c r="T49" s="38">
        <v>3</v>
      </c>
      <c r="U49" s="38">
        <v>5</v>
      </c>
      <c r="V49" s="38">
        <v>7</v>
      </c>
      <c r="W49" s="38">
        <v>10</v>
      </c>
      <c r="X49" s="38">
        <v>20</v>
      </c>
      <c r="Y49" s="38">
        <v>30</v>
      </c>
      <c r="Z49" s="46"/>
      <c r="AA49" s="593">
        <v>20</v>
      </c>
      <c r="AB49" s="593">
        <v>25</v>
      </c>
      <c r="AC49" s="593">
        <v>30</v>
      </c>
      <c r="AD49" s="593">
        <v>40</v>
      </c>
      <c r="AE49" s="593">
        <v>50</v>
      </c>
      <c r="AF49" s="593">
        <v>70</v>
      </c>
      <c r="AG49" s="593"/>
      <c r="AH49" s="46"/>
      <c r="AI49" s="126"/>
      <c r="AJ49" s="38"/>
      <c r="AK49" s="38"/>
      <c r="AL49" s="38"/>
      <c r="AM49" s="38"/>
      <c r="AN49" s="38"/>
      <c r="AO49" s="123"/>
      <c r="AP49" s="83"/>
      <c r="AQ49" s="38">
        <v>7</v>
      </c>
      <c r="AR49" s="38">
        <v>7</v>
      </c>
      <c r="AS49" s="38">
        <v>7</v>
      </c>
      <c r="AT49" s="38">
        <v>10.5</v>
      </c>
      <c r="AU49" s="38">
        <v>14</v>
      </c>
      <c r="AV49" s="38">
        <v>17.5</v>
      </c>
      <c r="AW49" s="38">
        <v>32</v>
      </c>
      <c r="AX49" s="83"/>
      <c r="AY49" s="126"/>
      <c r="AZ49" s="38"/>
      <c r="BA49" s="38"/>
      <c r="BB49" s="38"/>
      <c r="BC49" s="38"/>
      <c r="BD49" s="38"/>
      <c r="BE49" s="123"/>
      <c r="BF49" s="83"/>
      <c r="BG49" s="126"/>
      <c r="BH49" s="38"/>
      <c r="BI49" s="38"/>
      <c r="BJ49" s="38"/>
      <c r="BK49" s="38"/>
      <c r="BL49" s="38"/>
      <c r="BM49" s="123"/>
      <c r="BN49" s="83"/>
      <c r="BO49" s="126"/>
      <c r="BP49" s="38"/>
      <c r="BQ49" s="38"/>
      <c r="BR49" s="38"/>
      <c r="BS49" s="38"/>
      <c r="BT49" s="38"/>
      <c r="BU49" s="123"/>
      <c r="BV49" s="83"/>
      <c r="BW49" s="38">
        <v>5</v>
      </c>
      <c r="BX49" s="38">
        <v>8</v>
      </c>
      <c r="BY49" s="38">
        <v>10</v>
      </c>
      <c r="BZ49" s="38">
        <v>12</v>
      </c>
      <c r="CA49" s="38">
        <v>15</v>
      </c>
      <c r="CB49" s="38">
        <v>20</v>
      </c>
      <c r="CC49" s="38"/>
      <c r="CD49" s="83"/>
      <c r="CE49" s="198">
        <v>2.8989180000000014</v>
      </c>
      <c r="CF49" s="198">
        <v>4.3483770000000019</v>
      </c>
      <c r="CG49" s="198">
        <v>8.6967540000000039</v>
      </c>
      <c r="CH49" s="198">
        <v>17.393508000000008</v>
      </c>
      <c r="CI49" s="198">
        <v>28.989180000000005</v>
      </c>
      <c r="CJ49" s="198">
        <v>49.199999999999996</v>
      </c>
      <c r="CK49" s="123"/>
      <c r="CL49" s="83"/>
      <c r="CM49" s="282">
        <v>1</v>
      </c>
      <c r="CN49" s="282">
        <v>2.5</v>
      </c>
      <c r="CO49" s="282">
        <v>3.5</v>
      </c>
      <c r="CP49" s="282">
        <v>4.5</v>
      </c>
      <c r="CQ49" s="282">
        <v>6</v>
      </c>
      <c r="CR49" s="282">
        <v>15</v>
      </c>
      <c r="CS49" s="282">
        <v>35</v>
      </c>
      <c r="CT49" s="83"/>
      <c r="CU49" s="313">
        <v>20</v>
      </c>
      <c r="CV49" s="313">
        <v>20</v>
      </c>
      <c r="CW49" s="313">
        <v>20</v>
      </c>
      <c r="CX49" s="313">
        <v>25</v>
      </c>
      <c r="CY49" s="313">
        <v>49.999999999999993</v>
      </c>
      <c r="CZ49" s="313">
        <v>78.124999999999986</v>
      </c>
      <c r="DA49" s="313"/>
      <c r="DB49" s="83"/>
      <c r="DC49" s="38">
        <v>5</v>
      </c>
      <c r="DD49" s="38">
        <v>5</v>
      </c>
      <c r="DE49" s="38">
        <v>5</v>
      </c>
      <c r="DF49" s="38">
        <v>5</v>
      </c>
      <c r="DG49" s="38">
        <v>8</v>
      </c>
      <c r="DH49" s="38">
        <v>12</v>
      </c>
      <c r="DI49" s="38"/>
      <c r="DJ49" s="83"/>
      <c r="DK49" s="126"/>
      <c r="DL49" s="38"/>
      <c r="DM49" s="38"/>
      <c r="DN49" s="38"/>
      <c r="DO49" s="38"/>
      <c r="DP49" s="38"/>
      <c r="DQ49" s="123"/>
      <c r="DR49" s="83"/>
      <c r="DS49" s="378">
        <v>3</v>
      </c>
      <c r="DT49" s="378">
        <v>4</v>
      </c>
      <c r="DU49" s="378">
        <v>6</v>
      </c>
      <c r="DV49" s="378">
        <v>8</v>
      </c>
      <c r="DW49" s="378">
        <v>12</v>
      </c>
      <c r="DX49" s="378">
        <v>20</v>
      </c>
      <c r="DY49" s="378"/>
      <c r="DZ49" s="83"/>
      <c r="EA49" s="94">
        <v>4</v>
      </c>
      <c r="EB49" s="94">
        <v>4</v>
      </c>
      <c r="EC49" s="94">
        <v>5</v>
      </c>
      <c r="ED49" s="94">
        <v>7</v>
      </c>
      <c r="EE49" s="94">
        <v>8</v>
      </c>
      <c r="EF49" s="94">
        <v>12</v>
      </c>
      <c r="EG49" s="94">
        <v>22</v>
      </c>
      <c r="EH49" s="83"/>
      <c r="EI49" s="401">
        <v>6</v>
      </c>
      <c r="EJ49" s="401">
        <v>8</v>
      </c>
      <c r="EK49" s="401">
        <v>12</v>
      </c>
      <c r="EL49" s="401">
        <v>15</v>
      </c>
      <c r="EM49" s="401">
        <v>20</v>
      </c>
      <c r="EN49" s="401">
        <v>30</v>
      </c>
      <c r="EO49" s="401">
        <v>40</v>
      </c>
      <c r="EP49" s="83"/>
      <c r="EQ49" s="126"/>
      <c r="ER49" s="38"/>
      <c r="ES49" s="38"/>
      <c r="ET49" s="38"/>
      <c r="EU49" s="38"/>
      <c r="EV49" s="38"/>
      <c r="EW49" s="123"/>
      <c r="EX49" s="83"/>
      <c r="EY49" s="490">
        <v>8</v>
      </c>
      <c r="EZ49" s="490">
        <v>10</v>
      </c>
      <c r="FA49" s="490">
        <v>12</v>
      </c>
      <c r="FB49" s="490">
        <v>15</v>
      </c>
      <c r="FC49" s="490">
        <v>18</v>
      </c>
      <c r="FD49" s="490">
        <v>20</v>
      </c>
      <c r="FE49" s="490">
        <v>25</v>
      </c>
      <c r="FF49" s="83"/>
      <c r="FG49" s="597">
        <v>10</v>
      </c>
      <c r="FH49" s="597">
        <v>25</v>
      </c>
      <c r="FI49" s="597">
        <v>30</v>
      </c>
      <c r="FJ49" s="597">
        <v>80</v>
      </c>
      <c r="FK49" s="597">
        <v>150</v>
      </c>
      <c r="FL49" s="597">
        <v>300</v>
      </c>
      <c r="FM49" s="597">
        <v>600</v>
      </c>
      <c r="FN49" s="83"/>
      <c r="FO49" s="126"/>
      <c r="FP49" s="38"/>
      <c r="FQ49" s="38"/>
      <c r="FR49" s="38"/>
      <c r="FS49" s="38"/>
      <c r="FT49" s="38"/>
      <c r="FU49" s="123"/>
      <c r="FV49" s="83"/>
      <c r="FW49" s="126"/>
      <c r="FX49" s="38"/>
      <c r="FY49" s="38"/>
      <c r="FZ49" s="38"/>
      <c r="GA49" s="38"/>
      <c r="GB49" s="38"/>
      <c r="GC49" s="123"/>
      <c r="GD49" s="83"/>
      <c r="GE49" s="593">
        <v>4</v>
      </c>
      <c r="GF49" s="593">
        <v>4</v>
      </c>
      <c r="GG49" s="593">
        <v>5</v>
      </c>
      <c r="GH49" s="593">
        <v>7</v>
      </c>
      <c r="GI49" s="593">
        <v>12</v>
      </c>
      <c r="GJ49" s="593">
        <v>20</v>
      </c>
      <c r="GK49" s="593"/>
      <c r="GL49" s="83"/>
      <c r="GM49" s="578">
        <v>2</v>
      </c>
      <c r="GN49" s="578">
        <v>4</v>
      </c>
      <c r="GO49" s="578">
        <v>5</v>
      </c>
      <c r="GP49" s="578">
        <v>6</v>
      </c>
      <c r="GQ49" s="578">
        <v>8</v>
      </c>
      <c r="GR49" s="578">
        <v>10</v>
      </c>
      <c r="GS49" s="578">
        <v>12</v>
      </c>
    </row>
    <row r="50" spans="1:201" ht="9" customHeight="1" x14ac:dyDescent="0.35">
      <c r="L50" s="41"/>
      <c r="M50" s="41"/>
    </row>
    <row r="51" spans="1:201" ht="9" customHeight="1" x14ac:dyDescent="0.35">
      <c r="L51" s="41"/>
      <c r="M51" s="41"/>
    </row>
    <row r="52" spans="1:201" ht="9" customHeight="1" x14ac:dyDescent="0.35">
      <c r="L52" s="41"/>
      <c r="M52" s="41"/>
    </row>
    <row r="53" spans="1:201" ht="9" customHeight="1" thickBot="1" x14ac:dyDescent="0.4">
      <c r="L53" s="41"/>
      <c r="M53" s="41"/>
    </row>
    <row r="54" spans="1:201" ht="18.75" customHeight="1" thickBot="1" x14ac:dyDescent="0.4">
      <c r="A54" s="42" t="s">
        <v>44</v>
      </c>
      <c r="L54" s="41"/>
      <c r="M54" s="82"/>
      <c r="N54" s="62"/>
      <c r="O54" s="606">
        <f>MEDIAN(S54:GN54)</f>
        <v>51750000</v>
      </c>
      <c r="P54" s="607"/>
      <c r="Q54" s="97"/>
      <c r="S54" s="633">
        <v>102900000</v>
      </c>
      <c r="T54" s="634"/>
      <c r="Y54" s="97"/>
      <c r="AA54" s="627">
        <v>20000000</v>
      </c>
      <c r="AB54" s="628"/>
      <c r="AG54" s="97"/>
      <c r="AI54" s="604"/>
      <c r="AJ54" s="605"/>
      <c r="AO54" s="97"/>
      <c r="AQ54" s="604"/>
      <c r="AR54" s="605"/>
      <c r="AW54" s="97"/>
      <c r="AY54" s="604"/>
      <c r="AZ54" s="605"/>
      <c r="BE54" s="97"/>
      <c r="BG54" s="604"/>
      <c r="BH54" s="605"/>
      <c r="BM54" s="97"/>
      <c r="BO54" s="604"/>
      <c r="BP54" s="605"/>
      <c r="BU54" s="97"/>
      <c r="BW54" s="604">
        <v>150000000</v>
      </c>
      <c r="BX54" s="605"/>
      <c r="CC54" s="97"/>
      <c r="CE54" s="604">
        <v>25000000</v>
      </c>
      <c r="CF54" s="605"/>
      <c r="CK54" s="97"/>
      <c r="CM54" s="604">
        <v>50000000</v>
      </c>
      <c r="CN54" s="605"/>
      <c r="CS54" s="97"/>
      <c r="CU54" s="604">
        <v>30000000</v>
      </c>
      <c r="CV54" s="605"/>
      <c r="DA54" s="97"/>
      <c r="DC54" s="627">
        <v>15000000</v>
      </c>
      <c r="DD54" s="628"/>
      <c r="DI54" s="97"/>
      <c r="DK54" s="604"/>
      <c r="DL54" s="605"/>
      <c r="DQ54" s="97"/>
      <c r="DS54" s="679">
        <v>31000000</v>
      </c>
      <c r="DT54" s="680"/>
      <c r="DY54" s="97"/>
      <c r="EA54" s="604">
        <v>80000000</v>
      </c>
      <c r="EB54" s="605"/>
      <c r="EG54" s="97"/>
      <c r="EI54" s="604">
        <v>51750000</v>
      </c>
      <c r="EJ54" s="605"/>
      <c r="EO54" s="97"/>
      <c r="EQ54" s="604">
        <f>150000*3500</f>
        <v>525000000</v>
      </c>
      <c r="ER54" s="605"/>
      <c r="EW54" s="97"/>
      <c r="EY54" s="604">
        <f>80000*3500</f>
        <v>280000000</v>
      </c>
      <c r="EZ54" s="605"/>
      <c r="FE54" s="97"/>
      <c r="FG54" s="604">
        <v>17500000</v>
      </c>
      <c r="FH54" s="605"/>
      <c r="FM54" s="97"/>
      <c r="FO54" s="604"/>
      <c r="FP54" s="605"/>
      <c r="FU54" s="97"/>
      <c r="FW54" s="604"/>
      <c r="FX54" s="605"/>
      <c r="GC54" s="97"/>
      <c r="GE54" s="627">
        <v>68000000</v>
      </c>
      <c r="GF54" s="628"/>
      <c r="GK54" s="97"/>
      <c r="GM54" s="715">
        <v>70000000</v>
      </c>
      <c r="GN54" s="716"/>
      <c r="GS54" s="97"/>
    </row>
    <row r="55" spans="1:201" ht="8.25" customHeight="1" thickBot="1" x14ac:dyDescent="0.4">
      <c r="L55" s="41"/>
      <c r="M55" s="83"/>
      <c r="N55" s="62"/>
      <c r="O55" s="61"/>
      <c r="P55" s="62"/>
      <c r="Q55" s="62"/>
      <c r="S55" s="138"/>
      <c r="T55" s="139"/>
      <c r="Y55" s="62"/>
      <c r="AA55" s="98"/>
      <c r="AB55" s="174"/>
      <c r="AG55" s="62"/>
      <c r="AI55" s="61"/>
      <c r="AJ55" s="62"/>
      <c r="AO55" s="62"/>
      <c r="AQ55" s="61"/>
      <c r="AR55" s="62"/>
      <c r="AW55" s="62"/>
      <c r="AY55" s="61"/>
      <c r="AZ55" s="62"/>
      <c r="BE55" s="62"/>
      <c r="BG55" s="61"/>
      <c r="BH55" s="62"/>
      <c r="BM55" s="62"/>
      <c r="BO55" s="61"/>
      <c r="BP55" s="62"/>
      <c r="BU55" s="62"/>
      <c r="BW55" s="61"/>
      <c r="BX55" s="62"/>
      <c r="CC55" s="62"/>
      <c r="CE55" s="61"/>
      <c r="CF55" s="62"/>
      <c r="CK55" s="62"/>
      <c r="CM55" s="61"/>
      <c r="CN55" s="62"/>
      <c r="CS55" s="62"/>
      <c r="CU55" s="61"/>
      <c r="CV55" s="213"/>
      <c r="DA55" s="62"/>
      <c r="DC55" s="110"/>
      <c r="DD55" s="111"/>
      <c r="DI55" s="62"/>
      <c r="DK55" s="61"/>
      <c r="DL55" s="62"/>
      <c r="DQ55" s="62"/>
      <c r="DS55" s="381"/>
      <c r="DT55" s="382"/>
      <c r="DY55" s="62"/>
      <c r="EA55" s="61"/>
      <c r="EB55" s="62"/>
      <c r="EG55" s="62"/>
      <c r="EI55" s="61"/>
      <c r="EJ55" s="213"/>
      <c r="EO55" s="62"/>
      <c r="EQ55" s="61"/>
      <c r="ER55" s="213"/>
      <c r="EW55" s="62"/>
      <c r="EY55" s="61"/>
      <c r="EZ55" s="62"/>
      <c r="FE55" s="62"/>
      <c r="FG55" s="61"/>
      <c r="FH55" s="213"/>
      <c r="FM55" s="62"/>
      <c r="FO55" s="61"/>
      <c r="FP55" s="62"/>
      <c r="FU55" s="62"/>
      <c r="FW55" s="61"/>
      <c r="FX55" s="62"/>
      <c r="GC55" s="62"/>
      <c r="GE55" s="551"/>
      <c r="GF55" s="550"/>
      <c r="GK55" s="62"/>
      <c r="GM55" s="582"/>
      <c r="GN55" s="583"/>
      <c r="GS55" s="62"/>
    </row>
    <row r="56" spans="1:201" ht="18" thickBot="1" x14ac:dyDescent="0.4">
      <c r="A56" s="42" t="s">
        <v>43</v>
      </c>
      <c r="K56" s="43"/>
      <c r="L56" s="41"/>
      <c r="M56" s="82"/>
      <c r="N56" s="73"/>
      <c r="O56" s="606">
        <f>MEDIAN(S56:GN56)</f>
        <v>30000000</v>
      </c>
      <c r="P56" s="607"/>
      <c r="Q56" s="97"/>
      <c r="S56" s="633">
        <v>24010000</v>
      </c>
      <c r="T56" s="634"/>
      <c r="Y56" s="97"/>
      <c r="AA56" s="627">
        <v>35000000</v>
      </c>
      <c r="AB56" s="628"/>
      <c r="AG56" s="97"/>
      <c r="AI56" s="604"/>
      <c r="AJ56" s="605"/>
      <c r="AO56" s="97"/>
      <c r="AQ56" s="604"/>
      <c r="AR56" s="605"/>
      <c r="AW56" s="97"/>
      <c r="AY56" s="604"/>
      <c r="AZ56" s="605"/>
      <c r="BE56" s="97"/>
      <c r="BG56" s="604"/>
      <c r="BH56" s="605"/>
      <c r="BM56" s="97"/>
      <c r="BO56" s="604"/>
      <c r="BP56" s="605"/>
      <c r="BU56" s="97"/>
      <c r="BW56" s="604">
        <v>31000000</v>
      </c>
      <c r="BX56" s="605"/>
      <c r="CC56" s="97"/>
      <c r="CE56" s="604">
        <v>5000000</v>
      </c>
      <c r="CF56" s="605"/>
      <c r="CK56" s="97"/>
      <c r="CM56" s="604">
        <v>34250000</v>
      </c>
      <c r="CN56" s="605"/>
      <c r="CS56" s="97"/>
      <c r="CU56" s="604">
        <v>6000</v>
      </c>
      <c r="CV56" s="605"/>
      <c r="DA56" s="97"/>
      <c r="DC56" s="627">
        <v>30000000</v>
      </c>
      <c r="DD56" s="628"/>
      <c r="DI56" s="97"/>
      <c r="DK56" s="604"/>
      <c r="DL56" s="605"/>
      <c r="DQ56" s="97"/>
      <c r="DS56" s="679">
        <v>31000000</v>
      </c>
      <c r="DT56" s="680"/>
      <c r="DY56" s="97"/>
      <c r="EA56" s="604">
        <v>31500000</v>
      </c>
      <c r="EB56" s="605"/>
      <c r="EG56" s="97"/>
      <c r="EI56" s="604">
        <v>17250000</v>
      </c>
      <c r="EJ56" s="605"/>
      <c r="EO56" s="97"/>
      <c r="EQ56" s="604">
        <f>30000*3500</f>
        <v>105000000</v>
      </c>
      <c r="ER56" s="605"/>
      <c r="EW56" s="97"/>
      <c r="EY56" s="604">
        <f>60000*3500</f>
        <v>210000000</v>
      </c>
      <c r="EZ56" s="605"/>
      <c r="FE56" s="97"/>
      <c r="FG56" s="604">
        <v>20000000</v>
      </c>
      <c r="FH56" s="605"/>
      <c r="FM56" s="97"/>
      <c r="FO56" s="604"/>
      <c r="FP56" s="605"/>
      <c r="FU56" s="97"/>
      <c r="FW56" s="604"/>
      <c r="FX56" s="605"/>
      <c r="GC56" s="97"/>
      <c r="GE56" s="627">
        <v>18000000</v>
      </c>
      <c r="GF56" s="628"/>
      <c r="GK56" s="97"/>
      <c r="GM56" s="715">
        <v>30000000</v>
      </c>
      <c r="GN56" s="716"/>
      <c r="GS56" s="97"/>
    </row>
    <row r="57" spans="1:201" ht="8.25" customHeight="1" thickBot="1" x14ac:dyDescent="0.4">
      <c r="M57" s="46"/>
      <c r="N57" s="62"/>
      <c r="O57" s="61"/>
      <c r="P57" s="62"/>
      <c r="Q57" s="62"/>
      <c r="S57" s="139"/>
      <c r="T57" s="139"/>
      <c r="Y57" s="62"/>
      <c r="AA57" s="174"/>
      <c r="AB57" s="174"/>
      <c r="AG57" s="62"/>
      <c r="AI57" s="62"/>
      <c r="AJ57" s="62"/>
      <c r="AO57" s="62"/>
      <c r="AQ57" s="62"/>
      <c r="AR57" s="62"/>
      <c r="AW57" s="62"/>
      <c r="AY57" s="62"/>
      <c r="AZ57" s="62"/>
      <c r="BE57" s="62"/>
      <c r="BG57" s="62"/>
      <c r="BH57" s="62"/>
      <c r="BM57" s="62"/>
      <c r="BO57" s="62"/>
      <c r="BP57" s="62"/>
      <c r="BU57" s="62"/>
      <c r="BW57" s="62"/>
      <c r="BX57" s="62"/>
      <c r="CC57" s="62"/>
      <c r="CE57" s="62"/>
      <c r="CF57" s="62"/>
      <c r="CK57" s="62"/>
      <c r="CM57" s="62"/>
      <c r="CN57" s="62"/>
      <c r="CS57" s="62"/>
      <c r="CU57" s="213"/>
      <c r="CV57" s="213"/>
      <c r="DA57" s="62"/>
      <c r="DC57" s="111"/>
      <c r="DD57" s="111"/>
      <c r="DI57" s="62"/>
      <c r="DK57" s="62"/>
      <c r="DL57" s="62"/>
      <c r="DQ57" s="62"/>
      <c r="DS57" s="382"/>
      <c r="DT57" s="382"/>
      <c r="DY57" s="62"/>
      <c r="EA57" s="62"/>
      <c r="EB57" s="62"/>
      <c r="EG57" s="62"/>
      <c r="EI57" s="213"/>
      <c r="EJ57" s="213"/>
      <c r="EO57" s="62"/>
      <c r="EQ57" s="213"/>
      <c r="ER57" s="213"/>
      <c r="EW57" s="62"/>
      <c r="EY57" s="62"/>
      <c r="EZ57" s="62"/>
      <c r="FE57" s="62"/>
      <c r="FG57" s="213"/>
      <c r="FH57" s="213"/>
      <c r="FM57" s="62"/>
      <c r="FO57" s="62"/>
      <c r="FP57" s="62"/>
      <c r="FU57" s="62"/>
      <c r="FW57" s="62"/>
      <c r="FX57" s="62"/>
      <c r="GC57" s="62"/>
      <c r="GE57" s="552"/>
      <c r="GF57" s="552"/>
      <c r="GK57" s="62"/>
      <c r="GM57" s="583"/>
      <c r="GN57" s="583"/>
      <c r="GS57" s="62"/>
    </row>
    <row r="58" spans="1:201" ht="18" thickBot="1" x14ac:dyDescent="0.4">
      <c r="A58" s="42" t="s">
        <v>59</v>
      </c>
      <c r="J58" s="43"/>
      <c r="K58" s="41"/>
      <c r="L58" s="82"/>
      <c r="M58" s="82"/>
      <c r="N58" s="73"/>
      <c r="O58" s="606">
        <f>MEDIAN(S58:GN58)</f>
        <v>68600000</v>
      </c>
      <c r="P58" s="607"/>
      <c r="Q58" s="97"/>
      <c r="S58" s="633">
        <f>20000*3430</f>
        <v>68600000</v>
      </c>
      <c r="T58" s="634"/>
      <c r="Y58" s="97"/>
      <c r="AA58" s="627">
        <v>95000000</v>
      </c>
      <c r="AB58" s="628"/>
      <c r="AG58" s="97"/>
      <c r="AI58" s="604"/>
      <c r="AJ58" s="605"/>
      <c r="AO58" s="97"/>
      <c r="AQ58" s="604"/>
      <c r="AR58" s="605"/>
      <c r="AW58" s="97"/>
      <c r="AY58" s="604"/>
      <c r="AZ58" s="605"/>
      <c r="BE58" s="97"/>
      <c r="BG58" s="604"/>
      <c r="BH58" s="605"/>
      <c r="BM58" s="97"/>
      <c r="BO58" s="604"/>
      <c r="BP58" s="605"/>
      <c r="BU58" s="97"/>
      <c r="BW58" s="604">
        <v>31000000</v>
      </c>
      <c r="BX58" s="605"/>
      <c r="CC58" s="97"/>
      <c r="CE58" s="604">
        <v>15000000</v>
      </c>
      <c r="CF58" s="605"/>
      <c r="CK58" s="97"/>
      <c r="CM58" s="604">
        <v>200000000</v>
      </c>
      <c r="CN58" s="605"/>
      <c r="CS58" s="97"/>
      <c r="CU58" s="604">
        <v>3000000</v>
      </c>
      <c r="CV58" s="605"/>
      <c r="DA58" s="97"/>
      <c r="DC58" s="627">
        <v>60000000</v>
      </c>
      <c r="DD58" s="628"/>
      <c r="DI58" s="97"/>
      <c r="DK58" s="604"/>
      <c r="DL58" s="605"/>
      <c r="DQ58" s="97"/>
      <c r="DS58" s="679">
        <v>62000000</v>
      </c>
      <c r="DT58" s="680"/>
      <c r="DY58" s="97"/>
      <c r="EA58" s="604">
        <v>70000000</v>
      </c>
      <c r="EB58" s="605"/>
      <c r="EG58" s="97"/>
      <c r="EI58" s="604">
        <v>103500000</v>
      </c>
      <c r="EJ58" s="605"/>
      <c r="EO58" s="97"/>
      <c r="EQ58" s="604">
        <f>60000*3500</f>
        <v>210000000</v>
      </c>
      <c r="ER58" s="605"/>
      <c r="EW58" s="97"/>
      <c r="EY58" s="604">
        <f>80000*3500</f>
        <v>280000000</v>
      </c>
      <c r="EZ58" s="605"/>
      <c r="FE58" s="97"/>
      <c r="FG58" s="604">
        <v>20000000</v>
      </c>
      <c r="FH58" s="605"/>
      <c r="FM58" s="97"/>
      <c r="FO58" s="604"/>
      <c r="FP58" s="605"/>
      <c r="FU58" s="97"/>
      <c r="FW58" s="604"/>
      <c r="FX58" s="605"/>
      <c r="GC58" s="97"/>
      <c r="GE58" s="627">
        <v>34500000</v>
      </c>
      <c r="GF58" s="628"/>
      <c r="GK58" s="97"/>
      <c r="GM58" s="715">
        <v>70000000</v>
      </c>
      <c r="GN58" s="716"/>
      <c r="GS58" s="97"/>
    </row>
    <row r="59" spans="1:201" ht="15" thickBot="1" x14ac:dyDescent="0.35">
      <c r="M59" s="46"/>
      <c r="N59" s="62"/>
      <c r="O59" s="62"/>
      <c r="P59" s="62"/>
      <c r="Q59" s="62"/>
      <c r="Y59" s="62"/>
      <c r="AG59" s="62"/>
      <c r="AO59" s="62"/>
      <c r="AW59" s="62"/>
      <c r="BE59" s="62"/>
      <c r="BM59" s="62"/>
      <c r="BU59" s="62"/>
      <c r="CC59" s="62"/>
      <c r="CK59" s="62"/>
      <c r="CS59" s="62"/>
      <c r="DA59" s="62"/>
      <c r="DI59" s="62"/>
      <c r="DQ59" s="62"/>
      <c r="DY59" s="62"/>
      <c r="EG59" s="62"/>
      <c r="EO59" s="62"/>
      <c r="EW59" s="62"/>
      <c r="FE59" s="62"/>
      <c r="FG59" s="213"/>
      <c r="FH59" s="213"/>
      <c r="FM59" s="62"/>
      <c r="FU59" s="62"/>
      <c r="GC59" s="62"/>
      <c r="GK59" s="62"/>
      <c r="GS59" s="62"/>
    </row>
    <row r="60" spans="1:201" ht="18" thickBot="1" x14ac:dyDescent="0.4">
      <c r="N60" s="41" t="s">
        <v>102</v>
      </c>
      <c r="O60" s="606">
        <f>SUM(S58:GN58)</f>
        <v>1322600000</v>
      </c>
      <c r="P60" s="607"/>
      <c r="Q60" s="97"/>
      <c r="Y60" s="97"/>
      <c r="AG60" s="97"/>
      <c r="AO60" s="97"/>
      <c r="AW60" s="97"/>
      <c r="BE60" s="97"/>
      <c r="BM60" s="97"/>
      <c r="BU60" s="97"/>
      <c r="CC60" s="97"/>
      <c r="CK60" s="97"/>
      <c r="CS60" s="97"/>
      <c r="DA60" s="97"/>
      <c r="DI60" s="97"/>
      <c r="DQ60" s="97"/>
      <c r="DY60" s="97"/>
      <c r="EG60" s="97"/>
      <c r="EO60" s="97"/>
      <c r="EW60" s="97"/>
      <c r="FE60" s="97"/>
      <c r="FG60" s="213"/>
      <c r="FH60" s="213"/>
      <c r="FM60" s="97"/>
      <c r="FU60" s="97"/>
      <c r="GC60" s="97"/>
      <c r="GK60" s="97"/>
      <c r="GS60" s="97"/>
    </row>
  </sheetData>
  <mergeCells count="203">
    <mergeCell ref="GE44:GJ44"/>
    <mergeCell ref="GM21:GS21"/>
    <mergeCell ref="GM27:GS27"/>
    <mergeCell ref="GM31:GS31"/>
    <mergeCell ref="GM44:GS44"/>
    <mergeCell ref="GM58:GN58"/>
    <mergeCell ref="GM56:GN56"/>
    <mergeCell ref="GM54:GN54"/>
    <mergeCell ref="EY44:FE44"/>
    <mergeCell ref="GE8:GJ8"/>
    <mergeCell ref="GE21:GJ21"/>
    <mergeCell ref="GE27:GJ27"/>
    <mergeCell ref="AA58:AB58"/>
    <mergeCell ref="AA56:AB56"/>
    <mergeCell ref="AA54:AB54"/>
    <mergeCell ref="FG31:FM31"/>
    <mergeCell ref="FG44:FM44"/>
    <mergeCell ref="DC8:DI8"/>
    <mergeCell ref="DC21:DI21"/>
    <mergeCell ref="DC27:DI27"/>
    <mergeCell ref="DC44:DI44"/>
    <mergeCell ref="BW8:CC8"/>
    <mergeCell ref="BW21:CC21"/>
    <mergeCell ref="BW27:CC27"/>
    <mergeCell ref="BW31:CC31"/>
    <mergeCell ref="BW44:CC44"/>
    <mergeCell ref="EY54:EZ54"/>
    <mergeCell ref="EY56:EZ56"/>
    <mergeCell ref="EY58:EZ58"/>
    <mergeCell ref="GE58:GF58"/>
    <mergeCell ref="GE56:GF56"/>
    <mergeCell ref="GE31:GJ31"/>
    <mergeCell ref="BW54:BX54"/>
    <mergeCell ref="BW56:BX56"/>
    <mergeCell ref="BW58:BX58"/>
    <mergeCell ref="FG54:FH54"/>
    <mergeCell ref="FG56:FH56"/>
    <mergeCell ref="FG58:FH58"/>
    <mergeCell ref="DK54:DL54"/>
    <mergeCell ref="DK56:DL56"/>
    <mergeCell ref="AQ8:AW8"/>
    <mergeCell ref="AQ21:AW21"/>
    <mergeCell ref="AQ27:AW27"/>
    <mergeCell ref="AQ31:AW31"/>
    <mergeCell ref="AQ44:AW44"/>
    <mergeCell ref="AQ54:AR54"/>
    <mergeCell ref="AQ56:AR56"/>
    <mergeCell ref="AQ58:AR58"/>
    <mergeCell ref="AY54:AZ54"/>
    <mergeCell ref="AY56:AZ56"/>
    <mergeCell ref="AY58:AZ58"/>
    <mergeCell ref="BG54:BH54"/>
    <mergeCell ref="BG56:BH56"/>
    <mergeCell ref="BG58:BH58"/>
    <mergeCell ref="BO54:BP54"/>
    <mergeCell ref="BO56:BP56"/>
    <mergeCell ref="GE54:GF54"/>
    <mergeCell ref="DS31:DY31"/>
    <mergeCell ref="DS44:DY44"/>
    <mergeCell ref="AA21:AG21"/>
    <mergeCell ref="AA8:AG8"/>
    <mergeCell ref="AA27:AG27"/>
    <mergeCell ref="AA31:AG31"/>
    <mergeCell ref="AA44:AG44"/>
    <mergeCell ref="DK58:DL58"/>
    <mergeCell ref="DC54:DD54"/>
    <mergeCell ref="DC56:DD56"/>
    <mergeCell ref="DC58:DD58"/>
    <mergeCell ref="CE54:CF54"/>
    <mergeCell ref="CE56:CF56"/>
    <mergeCell ref="CE58:CF58"/>
    <mergeCell ref="CM54:CN54"/>
    <mergeCell ref="CM56:CN56"/>
    <mergeCell ref="CM58:CN58"/>
    <mergeCell ref="CU54:CV54"/>
    <mergeCell ref="CU56:CV56"/>
    <mergeCell ref="CU58:CV58"/>
    <mergeCell ref="AI54:AJ54"/>
    <mergeCell ref="AI56:AJ56"/>
    <mergeCell ref="AI58:AJ58"/>
    <mergeCell ref="FW56:FX56"/>
    <mergeCell ref="FW58:FX58"/>
    <mergeCell ref="EQ31:EV31"/>
    <mergeCell ref="EQ44:EV44"/>
    <mergeCell ref="FO56:FP56"/>
    <mergeCell ref="FO58:FP58"/>
    <mergeCell ref="EA54:EB54"/>
    <mergeCell ref="EA56:EB56"/>
    <mergeCell ref="EA58:EB58"/>
    <mergeCell ref="EI54:EJ54"/>
    <mergeCell ref="EI56:EJ56"/>
    <mergeCell ref="EI58:EJ58"/>
    <mergeCell ref="EQ54:ER54"/>
    <mergeCell ref="EQ56:ER56"/>
    <mergeCell ref="EQ58:ER58"/>
    <mergeCell ref="EA31:EF31"/>
    <mergeCell ref="EA44:EF44"/>
    <mergeCell ref="FO31:FT31"/>
    <mergeCell ref="FO44:FT44"/>
    <mergeCell ref="FW31:GB31"/>
    <mergeCell ref="FW44:GB44"/>
    <mergeCell ref="FW54:FX54"/>
    <mergeCell ref="FO54:FP54"/>
    <mergeCell ref="EY31:FE31"/>
    <mergeCell ref="O56:P56"/>
    <mergeCell ref="O58:P58"/>
    <mergeCell ref="AY31:BD31"/>
    <mergeCell ref="AY44:BD44"/>
    <mergeCell ref="BG31:BL31"/>
    <mergeCell ref="BG44:BL44"/>
    <mergeCell ref="BO31:BT31"/>
    <mergeCell ref="BO44:BT44"/>
    <mergeCell ref="AI31:AN31"/>
    <mergeCell ref="AI44:AN44"/>
    <mergeCell ref="BO58:BP58"/>
    <mergeCell ref="CU44:DA44"/>
    <mergeCell ref="DK31:DP31"/>
    <mergeCell ref="DK44:DP44"/>
    <mergeCell ref="CE31:CJ31"/>
    <mergeCell ref="CE44:CJ44"/>
    <mergeCell ref="CM31:CS31"/>
    <mergeCell ref="CM44:CS44"/>
    <mergeCell ref="FO8:FT8"/>
    <mergeCell ref="FO21:FT21"/>
    <mergeCell ref="FO27:FT27"/>
    <mergeCell ref="DS8:DY8"/>
    <mergeCell ref="DS27:DY27"/>
    <mergeCell ref="DS21:DY21"/>
    <mergeCell ref="CE8:CJ8"/>
    <mergeCell ref="CE21:CJ21"/>
    <mergeCell ref="CE27:CJ27"/>
    <mergeCell ref="CM21:CS21"/>
    <mergeCell ref="CM8:CS8"/>
    <mergeCell ref="CM27:CS27"/>
    <mergeCell ref="CU8:DA8"/>
    <mergeCell ref="CU21:DA21"/>
    <mergeCell ref="CU27:DA27"/>
    <mergeCell ref="DC31:DH31"/>
    <mergeCell ref="CU31:DA31"/>
    <mergeCell ref="FW8:GB8"/>
    <mergeCell ref="FW21:GB21"/>
    <mergeCell ref="FW27:GB27"/>
    <mergeCell ref="GM8:GS8"/>
    <mergeCell ref="FG8:FM8"/>
    <mergeCell ref="FG21:FM21"/>
    <mergeCell ref="FG27:FM27"/>
    <mergeCell ref="EA8:EF8"/>
    <mergeCell ref="EA21:EF21"/>
    <mergeCell ref="EA27:EF27"/>
    <mergeCell ref="EQ21:EW21"/>
    <mergeCell ref="EQ27:EW27"/>
    <mergeCell ref="EQ8:EW8"/>
    <mergeCell ref="EY8:FE8"/>
    <mergeCell ref="EY27:FE27"/>
    <mergeCell ref="EY21:FE21"/>
    <mergeCell ref="A21:F21"/>
    <mergeCell ref="A23:A25"/>
    <mergeCell ref="A27:F27"/>
    <mergeCell ref="A28:A29"/>
    <mergeCell ref="A45:A49"/>
    <mergeCell ref="S54:T54"/>
    <mergeCell ref="S56:T56"/>
    <mergeCell ref="S58:T58"/>
    <mergeCell ref="A8:F8"/>
    <mergeCell ref="A10:A19"/>
    <mergeCell ref="A31:I31"/>
    <mergeCell ref="A33:A40"/>
    <mergeCell ref="A44:E44"/>
    <mergeCell ref="K8:Q8"/>
    <mergeCell ref="K21:Q21"/>
    <mergeCell ref="K27:Q27"/>
    <mergeCell ref="K31:Q31"/>
    <mergeCell ref="K44:Q44"/>
    <mergeCell ref="S8:Y8"/>
    <mergeCell ref="S21:Y21"/>
    <mergeCell ref="S27:Y27"/>
    <mergeCell ref="S31:Y31"/>
    <mergeCell ref="S44:Y44"/>
    <mergeCell ref="O54:P54"/>
    <mergeCell ref="DS58:DT58"/>
    <mergeCell ref="DS56:DT56"/>
    <mergeCell ref="DS54:DT54"/>
    <mergeCell ref="EI8:EO8"/>
    <mergeCell ref="EI21:EO21"/>
    <mergeCell ref="EI27:EO27"/>
    <mergeCell ref="EI31:EO31"/>
    <mergeCell ref="EI44:EO44"/>
    <mergeCell ref="O60:P60"/>
    <mergeCell ref="BO8:BT8"/>
    <mergeCell ref="BO21:BT21"/>
    <mergeCell ref="BO27:BT27"/>
    <mergeCell ref="AY8:BD8"/>
    <mergeCell ref="AY21:BD21"/>
    <mergeCell ref="AY27:BD27"/>
    <mergeCell ref="AI8:AN8"/>
    <mergeCell ref="AI21:AN21"/>
    <mergeCell ref="AI27:AN27"/>
    <mergeCell ref="BG8:BL8"/>
    <mergeCell ref="BG21:BL21"/>
    <mergeCell ref="BG27:BL27"/>
    <mergeCell ref="DK8:DP8"/>
    <mergeCell ref="DK21:DP21"/>
    <mergeCell ref="DK27:DP2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9507-4708-4C74-AFBC-1531D067053B}">
  <dimension ref="A1:HR64"/>
  <sheetViews>
    <sheetView zoomScale="90" zoomScaleNormal="90" workbookViewId="0"/>
  </sheetViews>
  <sheetFormatPr defaultColWidth="9.109375" defaultRowHeight="14.4" x14ac:dyDescent="0.3"/>
  <cols>
    <col min="1" max="19" width="9.109375" style="36"/>
    <col min="20" max="21" width="11" style="36" customWidth="1"/>
    <col min="22" max="16384" width="9.109375" style="36"/>
  </cols>
  <sheetData>
    <row r="1" spans="1:225" x14ac:dyDescent="0.3">
      <c r="A1" s="50"/>
      <c r="G1" s="36" t="s">
        <v>88</v>
      </c>
    </row>
    <row r="3" spans="1:225" x14ac:dyDescent="0.3">
      <c r="A3" s="14" t="s">
        <v>46</v>
      </c>
    </row>
    <row r="5" spans="1:225" x14ac:dyDescent="0.3">
      <c r="A5" s="13" t="s">
        <v>89</v>
      </c>
      <c r="M5" s="13"/>
    </row>
    <row r="6" spans="1:225" x14ac:dyDescent="0.3">
      <c r="K6" s="19" t="s">
        <v>60</v>
      </c>
      <c r="T6" s="52" t="s">
        <v>61</v>
      </c>
      <c r="U6" s="49"/>
      <c r="V6" s="49"/>
      <c r="W6" s="49"/>
      <c r="X6" s="49"/>
      <c r="Y6" s="49"/>
      <c r="AB6" s="49"/>
      <c r="AC6" s="52" t="s">
        <v>62</v>
      </c>
      <c r="AD6" s="49"/>
      <c r="AE6" s="49"/>
      <c r="AF6" s="49"/>
      <c r="AG6" s="49"/>
      <c r="AH6" s="49"/>
      <c r="AK6" s="49"/>
      <c r="AL6" s="52" t="s">
        <v>63</v>
      </c>
      <c r="AM6" s="49"/>
      <c r="AN6" s="49"/>
      <c r="AO6" s="49"/>
      <c r="AP6" s="49"/>
      <c r="AQ6" s="49"/>
      <c r="AT6" s="49"/>
      <c r="AU6" s="52" t="s">
        <v>64</v>
      </c>
      <c r="AV6" s="49"/>
      <c r="AW6" s="49"/>
      <c r="AX6" s="49"/>
      <c r="AY6" s="49"/>
      <c r="AZ6" s="49"/>
      <c r="BC6" s="49"/>
      <c r="BD6" s="52" t="s">
        <v>65</v>
      </c>
      <c r="BE6" s="49"/>
      <c r="BF6" s="49"/>
      <c r="BG6" s="49"/>
      <c r="BH6" s="49"/>
      <c r="BI6" s="49"/>
      <c r="BL6" s="49"/>
      <c r="BM6" s="52" t="s">
        <v>66</v>
      </c>
      <c r="BN6" s="49"/>
      <c r="BO6" s="49"/>
      <c r="BP6" s="49"/>
      <c r="BQ6" s="49"/>
      <c r="BR6" s="49"/>
      <c r="BU6" s="49"/>
      <c r="BV6" s="52" t="s">
        <v>67</v>
      </c>
      <c r="BW6" s="49"/>
      <c r="BX6" s="49"/>
      <c r="BY6" s="49"/>
      <c r="BZ6" s="49"/>
      <c r="CA6" s="49"/>
      <c r="CD6" s="49"/>
      <c r="CE6" s="52" t="s">
        <v>68</v>
      </c>
      <c r="CF6" s="49"/>
      <c r="CG6" s="49"/>
      <c r="CH6" s="49"/>
      <c r="CI6" s="49"/>
      <c r="CJ6" s="49"/>
      <c r="CM6" s="49"/>
      <c r="CN6" s="52" t="s">
        <v>69</v>
      </c>
      <c r="CO6" s="49"/>
      <c r="CP6" s="49"/>
      <c r="CQ6" s="49"/>
      <c r="CR6" s="49"/>
      <c r="CS6" s="49"/>
      <c r="CV6" s="49"/>
      <c r="CW6" s="52" t="s">
        <v>70</v>
      </c>
      <c r="CX6" s="49"/>
      <c r="CY6" s="49"/>
      <c r="CZ6" s="49"/>
      <c r="DA6" s="49"/>
      <c r="DB6" s="49"/>
      <c r="DE6" s="49"/>
      <c r="DF6" s="52" t="s">
        <v>71</v>
      </c>
      <c r="DG6" s="49"/>
      <c r="DH6" s="49"/>
      <c r="DI6" s="49"/>
      <c r="DJ6" s="49"/>
      <c r="DK6" s="49"/>
      <c r="DN6" s="49"/>
      <c r="DO6" s="52" t="s">
        <v>72</v>
      </c>
      <c r="DP6" s="49"/>
      <c r="DQ6" s="49"/>
      <c r="DR6" s="49"/>
      <c r="DS6" s="49"/>
      <c r="DT6" s="49"/>
      <c r="DW6" s="49"/>
      <c r="DX6" s="52" t="s">
        <v>73</v>
      </c>
      <c r="DY6" s="49"/>
      <c r="DZ6" s="49"/>
      <c r="EA6" s="49"/>
      <c r="EB6" s="49"/>
      <c r="EC6" s="49"/>
      <c r="EF6" s="49"/>
      <c r="EG6" s="52" t="s">
        <v>74</v>
      </c>
      <c r="EH6" s="49"/>
      <c r="EI6" s="49"/>
      <c r="EJ6" s="49"/>
      <c r="EK6" s="49"/>
      <c r="EL6" s="49"/>
      <c r="EO6" s="49"/>
      <c r="EP6" s="52" t="s">
        <v>75</v>
      </c>
      <c r="EQ6" s="49"/>
      <c r="ER6" s="49"/>
      <c r="ES6" s="49"/>
      <c r="ET6" s="49"/>
      <c r="EU6" s="49"/>
      <c r="EX6" s="49"/>
      <c r="EY6" s="52" t="s">
        <v>76</v>
      </c>
      <c r="EZ6" s="49"/>
      <c r="FA6" s="49"/>
      <c r="FB6" s="49"/>
      <c r="FC6" s="49"/>
      <c r="FD6" s="49"/>
      <c r="FG6" s="49"/>
      <c r="FH6" s="52" t="s">
        <v>77</v>
      </c>
      <c r="FI6" s="49"/>
      <c r="FJ6" s="49"/>
      <c r="FK6" s="49"/>
      <c r="FL6" s="49"/>
      <c r="FM6" s="49"/>
      <c r="FP6" s="49"/>
      <c r="FQ6" s="52" t="s">
        <v>78</v>
      </c>
      <c r="FR6" s="49"/>
      <c r="FS6" s="49"/>
      <c r="FT6" s="49"/>
      <c r="FU6" s="49"/>
      <c r="FV6" s="49"/>
      <c r="FY6" s="49"/>
      <c r="FZ6" s="52" t="s">
        <v>79</v>
      </c>
      <c r="GA6" s="49"/>
      <c r="GB6" s="49"/>
      <c r="GC6" s="49"/>
      <c r="GD6" s="49"/>
      <c r="GE6" s="49"/>
      <c r="GH6" s="49"/>
      <c r="GI6" s="52" t="s">
        <v>80</v>
      </c>
      <c r="GJ6" s="49"/>
      <c r="GK6" s="49"/>
      <c r="GL6" s="49"/>
      <c r="GM6" s="49"/>
      <c r="GN6" s="49"/>
      <c r="GQ6" s="49"/>
      <c r="GR6" s="52" t="s">
        <v>81</v>
      </c>
      <c r="GS6" s="49"/>
      <c r="GT6" s="49"/>
      <c r="GU6" s="49"/>
      <c r="GV6" s="49"/>
      <c r="GW6" s="49"/>
      <c r="GZ6" s="49"/>
      <c r="HA6" s="52" t="s">
        <v>95</v>
      </c>
      <c r="HJ6" s="36" t="s">
        <v>96</v>
      </c>
    </row>
    <row r="8" spans="1:225" x14ac:dyDescent="0.3">
      <c r="A8" s="728" t="s">
        <v>10</v>
      </c>
      <c r="B8" s="729"/>
      <c r="C8" s="729"/>
      <c r="D8" s="729"/>
      <c r="E8" s="729"/>
      <c r="F8" s="730"/>
      <c r="K8" s="717" t="s">
        <v>28</v>
      </c>
      <c r="L8" s="718"/>
      <c r="M8" s="718"/>
      <c r="N8" s="718"/>
      <c r="O8" s="718"/>
      <c r="P8" s="718"/>
      <c r="Q8" s="718"/>
      <c r="R8" s="719"/>
      <c r="T8" s="717" t="s">
        <v>28</v>
      </c>
      <c r="U8" s="718"/>
      <c r="V8" s="718"/>
      <c r="W8" s="718"/>
      <c r="X8" s="718"/>
      <c r="Y8" s="718"/>
      <c r="Z8" s="718"/>
      <c r="AA8" s="719"/>
      <c r="AC8" s="717" t="s">
        <v>28</v>
      </c>
      <c r="AD8" s="718"/>
      <c r="AE8" s="718"/>
      <c r="AF8" s="718"/>
      <c r="AG8" s="718"/>
      <c r="AH8" s="718"/>
      <c r="AI8" s="718"/>
      <c r="AJ8" s="719"/>
      <c r="AL8" s="731" t="s">
        <v>28</v>
      </c>
      <c r="AM8" s="731"/>
      <c r="AN8" s="731"/>
      <c r="AO8" s="731"/>
      <c r="AP8" s="731"/>
      <c r="AQ8" s="731"/>
      <c r="AR8" s="115"/>
      <c r="AS8" s="115"/>
      <c r="AU8" s="717" t="s">
        <v>28</v>
      </c>
      <c r="AV8" s="718"/>
      <c r="AW8" s="718"/>
      <c r="AX8" s="718"/>
      <c r="AY8" s="718"/>
      <c r="AZ8" s="718"/>
      <c r="BA8" s="718"/>
      <c r="BB8" s="719"/>
      <c r="BD8" s="731" t="s">
        <v>28</v>
      </c>
      <c r="BE8" s="731"/>
      <c r="BF8" s="731"/>
      <c r="BG8" s="731"/>
      <c r="BH8" s="731"/>
      <c r="BI8" s="731"/>
      <c r="BJ8" s="115"/>
      <c r="BK8" s="115"/>
      <c r="BM8" s="731" t="s">
        <v>28</v>
      </c>
      <c r="BN8" s="731"/>
      <c r="BO8" s="731"/>
      <c r="BP8" s="731"/>
      <c r="BQ8" s="731"/>
      <c r="BR8" s="731"/>
      <c r="BS8" s="115"/>
      <c r="BT8" s="115"/>
      <c r="BV8" s="731" t="s">
        <v>28</v>
      </c>
      <c r="BW8" s="731"/>
      <c r="BX8" s="731"/>
      <c r="BY8" s="731"/>
      <c r="BZ8" s="731"/>
      <c r="CA8" s="731"/>
      <c r="CB8" s="115"/>
      <c r="CC8" s="115"/>
      <c r="CE8" s="717" t="s">
        <v>28</v>
      </c>
      <c r="CF8" s="718"/>
      <c r="CG8" s="718"/>
      <c r="CH8" s="718"/>
      <c r="CI8" s="718"/>
      <c r="CJ8" s="718"/>
      <c r="CK8" s="718"/>
      <c r="CL8" s="719"/>
      <c r="CN8" s="731" t="s">
        <v>28</v>
      </c>
      <c r="CO8" s="731"/>
      <c r="CP8" s="731"/>
      <c r="CQ8" s="731"/>
      <c r="CR8" s="731"/>
      <c r="CS8" s="731"/>
      <c r="CT8" s="115"/>
      <c r="CU8" s="115"/>
      <c r="CW8" s="717" t="s">
        <v>28</v>
      </c>
      <c r="CX8" s="718"/>
      <c r="CY8" s="718"/>
      <c r="CZ8" s="718"/>
      <c r="DA8" s="718"/>
      <c r="DB8" s="718"/>
      <c r="DC8" s="718"/>
      <c r="DD8" s="719"/>
      <c r="DF8" s="717" t="s">
        <v>28</v>
      </c>
      <c r="DG8" s="718"/>
      <c r="DH8" s="718"/>
      <c r="DI8" s="718"/>
      <c r="DJ8" s="718"/>
      <c r="DK8" s="718"/>
      <c r="DL8" s="718"/>
      <c r="DM8" s="719"/>
      <c r="DO8" s="717" t="s">
        <v>28</v>
      </c>
      <c r="DP8" s="718"/>
      <c r="DQ8" s="718"/>
      <c r="DR8" s="718"/>
      <c r="DS8" s="718"/>
      <c r="DT8" s="718"/>
      <c r="DU8" s="718"/>
      <c r="DV8" s="719"/>
      <c r="DX8" s="731" t="s">
        <v>28</v>
      </c>
      <c r="DY8" s="731"/>
      <c r="DZ8" s="731"/>
      <c r="EA8" s="731"/>
      <c r="EB8" s="731"/>
      <c r="EC8" s="731"/>
      <c r="ED8" s="115"/>
      <c r="EE8" s="115"/>
      <c r="EG8" s="717" t="s">
        <v>28</v>
      </c>
      <c r="EH8" s="718"/>
      <c r="EI8" s="718"/>
      <c r="EJ8" s="718"/>
      <c r="EK8" s="718"/>
      <c r="EL8" s="718"/>
      <c r="EM8" s="718"/>
      <c r="EN8" s="719"/>
      <c r="EP8" s="731" t="s">
        <v>28</v>
      </c>
      <c r="EQ8" s="731"/>
      <c r="ER8" s="731"/>
      <c r="ES8" s="731"/>
      <c r="ET8" s="731"/>
      <c r="EU8" s="731"/>
      <c r="EV8" s="115"/>
      <c r="EW8" s="115"/>
      <c r="EY8" s="717" t="s">
        <v>28</v>
      </c>
      <c r="EZ8" s="718"/>
      <c r="FA8" s="718"/>
      <c r="FB8" s="718"/>
      <c r="FC8" s="718"/>
      <c r="FD8" s="718"/>
      <c r="FE8" s="718"/>
      <c r="FF8" s="719"/>
      <c r="FH8" s="717" t="s">
        <v>28</v>
      </c>
      <c r="FI8" s="718"/>
      <c r="FJ8" s="718"/>
      <c r="FK8" s="718"/>
      <c r="FL8" s="718"/>
      <c r="FM8" s="718"/>
      <c r="FN8" s="718"/>
      <c r="FO8" s="719"/>
      <c r="FQ8" s="717" t="s">
        <v>28</v>
      </c>
      <c r="FR8" s="718"/>
      <c r="FS8" s="718"/>
      <c r="FT8" s="718"/>
      <c r="FU8" s="718"/>
      <c r="FV8" s="718"/>
      <c r="FW8" s="718"/>
      <c r="FX8" s="719"/>
      <c r="FZ8" s="717" t="s">
        <v>28</v>
      </c>
      <c r="GA8" s="718"/>
      <c r="GB8" s="718"/>
      <c r="GC8" s="718"/>
      <c r="GD8" s="718"/>
      <c r="GE8" s="718"/>
      <c r="GF8" s="718"/>
      <c r="GG8" s="719"/>
      <c r="GI8" s="731" t="s">
        <v>28</v>
      </c>
      <c r="GJ8" s="731"/>
      <c r="GK8" s="731"/>
      <c r="GL8" s="731"/>
      <c r="GM8" s="731"/>
      <c r="GN8" s="731"/>
      <c r="GO8" s="115"/>
      <c r="GP8" s="115"/>
      <c r="GR8" s="731" t="s">
        <v>28</v>
      </c>
      <c r="GS8" s="731"/>
      <c r="GT8" s="731"/>
      <c r="GU8" s="731"/>
      <c r="GV8" s="731"/>
      <c r="GW8" s="731"/>
      <c r="GX8" s="115"/>
      <c r="GY8" s="115"/>
      <c r="HA8" s="731" t="s">
        <v>28</v>
      </c>
      <c r="HB8" s="731"/>
      <c r="HC8" s="731"/>
      <c r="HD8" s="731"/>
      <c r="HE8" s="731"/>
      <c r="HF8" s="731"/>
      <c r="HG8" s="115"/>
      <c r="HH8" s="115"/>
      <c r="HJ8" s="717" t="s">
        <v>28</v>
      </c>
      <c r="HK8" s="718"/>
      <c r="HL8" s="718"/>
      <c r="HM8" s="718"/>
      <c r="HN8" s="718"/>
      <c r="HO8" s="718"/>
      <c r="HP8" s="718"/>
      <c r="HQ8" s="719"/>
    </row>
    <row r="9" spans="1:225" ht="15" customHeight="1" x14ac:dyDescent="0.3">
      <c r="A9" s="84"/>
      <c r="B9" s="85" t="s">
        <v>41</v>
      </c>
      <c r="C9" s="85" t="s">
        <v>53</v>
      </c>
      <c r="D9" s="85" t="s">
        <v>27</v>
      </c>
      <c r="E9" s="85" t="s">
        <v>3</v>
      </c>
      <c r="F9" s="85" t="s">
        <v>4</v>
      </c>
      <c r="K9" s="85" t="s">
        <v>26</v>
      </c>
      <c r="L9" s="85" t="s">
        <v>12</v>
      </c>
      <c r="M9" s="85" t="s">
        <v>13</v>
      </c>
      <c r="N9" s="85" t="s">
        <v>14</v>
      </c>
      <c r="O9" s="85" t="s">
        <v>15</v>
      </c>
      <c r="P9" s="85" t="s">
        <v>16</v>
      </c>
      <c r="Q9" s="85" t="s">
        <v>97</v>
      </c>
      <c r="R9" s="85" t="s">
        <v>103</v>
      </c>
      <c r="T9" s="85" t="s">
        <v>26</v>
      </c>
      <c r="U9" s="85" t="s">
        <v>12</v>
      </c>
      <c r="V9" s="85" t="s">
        <v>13</v>
      </c>
      <c r="W9" s="85" t="s">
        <v>14</v>
      </c>
      <c r="X9" s="85" t="s">
        <v>15</v>
      </c>
      <c r="Y9" s="85" t="s">
        <v>16</v>
      </c>
      <c r="Z9" s="85" t="s">
        <v>97</v>
      </c>
      <c r="AA9" s="85" t="s">
        <v>103</v>
      </c>
      <c r="AC9" s="191" t="s">
        <v>26</v>
      </c>
      <c r="AD9" s="191" t="s">
        <v>12</v>
      </c>
      <c r="AE9" s="191" t="s">
        <v>13</v>
      </c>
      <c r="AF9" s="191" t="s">
        <v>14</v>
      </c>
      <c r="AG9" s="191" t="s">
        <v>15</v>
      </c>
      <c r="AH9" s="191" t="s">
        <v>16</v>
      </c>
      <c r="AI9" s="191" t="s">
        <v>97</v>
      </c>
      <c r="AJ9" s="191" t="s">
        <v>103</v>
      </c>
      <c r="AL9" s="85" t="s">
        <v>26</v>
      </c>
      <c r="AM9" s="85" t="s">
        <v>12</v>
      </c>
      <c r="AN9" s="85" t="s">
        <v>13</v>
      </c>
      <c r="AO9" s="85" t="s">
        <v>14</v>
      </c>
      <c r="AP9" s="85" t="s">
        <v>15</v>
      </c>
      <c r="AQ9" s="85" t="s">
        <v>16</v>
      </c>
      <c r="AR9" s="85" t="s">
        <v>97</v>
      </c>
      <c r="AS9" s="85" t="s">
        <v>103</v>
      </c>
      <c r="AU9" s="85" t="s">
        <v>26</v>
      </c>
      <c r="AV9" s="85" t="s">
        <v>12</v>
      </c>
      <c r="AW9" s="85" t="s">
        <v>13</v>
      </c>
      <c r="AX9" s="85" t="s">
        <v>14</v>
      </c>
      <c r="AY9" s="85" t="s">
        <v>15</v>
      </c>
      <c r="AZ9" s="85" t="s">
        <v>16</v>
      </c>
      <c r="BA9" s="85" t="s">
        <v>97</v>
      </c>
      <c r="BB9" s="85" t="s">
        <v>103</v>
      </c>
      <c r="BD9" s="85" t="s">
        <v>26</v>
      </c>
      <c r="BE9" s="85" t="s">
        <v>12</v>
      </c>
      <c r="BF9" s="85" t="s">
        <v>13</v>
      </c>
      <c r="BG9" s="85" t="s">
        <v>14</v>
      </c>
      <c r="BH9" s="85" t="s">
        <v>15</v>
      </c>
      <c r="BI9" s="85" t="s">
        <v>16</v>
      </c>
      <c r="BJ9" s="85" t="s">
        <v>97</v>
      </c>
      <c r="BK9" s="85" t="s">
        <v>103</v>
      </c>
      <c r="BM9" s="85" t="s">
        <v>26</v>
      </c>
      <c r="BN9" s="85" t="s">
        <v>12</v>
      </c>
      <c r="BO9" s="85" t="s">
        <v>13</v>
      </c>
      <c r="BP9" s="85" t="s">
        <v>14</v>
      </c>
      <c r="BQ9" s="85" t="s">
        <v>15</v>
      </c>
      <c r="BR9" s="85" t="s">
        <v>16</v>
      </c>
      <c r="BS9" s="85" t="s">
        <v>97</v>
      </c>
      <c r="BT9" s="85" t="s">
        <v>103</v>
      </c>
      <c r="BV9" s="85" t="s">
        <v>26</v>
      </c>
      <c r="BW9" s="85" t="s">
        <v>12</v>
      </c>
      <c r="BX9" s="85" t="s">
        <v>13</v>
      </c>
      <c r="BY9" s="85" t="s">
        <v>14</v>
      </c>
      <c r="BZ9" s="85" t="s">
        <v>15</v>
      </c>
      <c r="CA9" s="85" t="s">
        <v>16</v>
      </c>
      <c r="CB9" s="85" t="s">
        <v>97</v>
      </c>
      <c r="CC9" s="85" t="s">
        <v>103</v>
      </c>
      <c r="CE9" s="85" t="s">
        <v>26</v>
      </c>
      <c r="CF9" s="85" t="s">
        <v>12</v>
      </c>
      <c r="CG9" s="85" t="s">
        <v>13</v>
      </c>
      <c r="CH9" s="85" t="s">
        <v>14</v>
      </c>
      <c r="CI9" s="85" t="s">
        <v>15</v>
      </c>
      <c r="CJ9" s="85" t="s">
        <v>16</v>
      </c>
      <c r="CK9" s="85" t="s">
        <v>97</v>
      </c>
      <c r="CL9" s="85" t="s">
        <v>103</v>
      </c>
      <c r="CN9" s="202" t="s">
        <v>26</v>
      </c>
      <c r="CO9" s="202" t="s">
        <v>12</v>
      </c>
      <c r="CP9" s="202" t="s">
        <v>13</v>
      </c>
      <c r="CQ9" s="202" t="s">
        <v>14</v>
      </c>
      <c r="CR9" s="202" t="s">
        <v>15</v>
      </c>
      <c r="CS9" s="202" t="s">
        <v>16</v>
      </c>
      <c r="CT9" s="85" t="s">
        <v>97</v>
      </c>
      <c r="CU9" s="85" t="s">
        <v>103</v>
      </c>
      <c r="CW9" s="286" t="s">
        <v>26</v>
      </c>
      <c r="CX9" s="286" t="s">
        <v>12</v>
      </c>
      <c r="CY9" s="286" t="s">
        <v>13</v>
      </c>
      <c r="CZ9" s="286" t="s">
        <v>14</v>
      </c>
      <c r="DA9" s="286" t="s">
        <v>15</v>
      </c>
      <c r="DB9" s="286" t="s">
        <v>16</v>
      </c>
      <c r="DC9" s="286" t="s">
        <v>97</v>
      </c>
      <c r="DD9" s="286" t="s">
        <v>103</v>
      </c>
      <c r="DF9" s="317" t="s">
        <v>26</v>
      </c>
      <c r="DG9" s="317" t="s">
        <v>12</v>
      </c>
      <c r="DH9" s="317" t="s">
        <v>13</v>
      </c>
      <c r="DI9" s="317" t="s">
        <v>14</v>
      </c>
      <c r="DJ9" s="317" t="s">
        <v>15</v>
      </c>
      <c r="DK9" s="317" t="s">
        <v>16</v>
      </c>
      <c r="DL9" s="317" t="s">
        <v>97</v>
      </c>
      <c r="DM9" s="317" t="s">
        <v>103</v>
      </c>
      <c r="DO9" s="85" t="s">
        <v>26</v>
      </c>
      <c r="DP9" s="85" t="s">
        <v>12</v>
      </c>
      <c r="DQ9" s="85" t="s">
        <v>13</v>
      </c>
      <c r="DR9" s="85" t="s">
        <v>14</v>
      </c>
      <c r="DS9" s="85" t="s">
        <v>15</v>
      </c>
      <c r="DT9" s="85" t="s">
        <v>16</v>
      </c>
      <c r="DU9" s="85" t="s">
        <v>97</v>
      </c>
      <c r="DV9" s="85" t="s">
        <v>103</v>
      </c>
      <c r="DX9" s="85" t="s">
        <v>26</v>
      </c>
      <c r="DY9" s="85" t="s">
        <v>12</v>
      </c>
      <c r="DZ9" s="85" t="s">
        <v>13</v>
      </c>
      <c r="EA9" s="85" t="s">
        <v>14</v>
      </c>
      <c r="EB9" s="85" t="s">
        <v>15</v>
      </c>
      <c r="EC9" s="85" t="s">
        <v>16</v>
      </c>
      <c r="ED9" s="85" t="s">
        <v>97</v>
      </c>
      <c r="EE9" s="85" t="s">
        <v>103</v>
      </c>
      <c r="EG9" s="386" t="s">
        <v>26</v>
      </c>
      <c r="EH9" s="386" t="s">
        <v>12</v>
      </c>
      <c r="EI9" s="386" t="s">
        <v>13</v>
      </c>
      <c r="EJ9" s="386" t="s">
        <v>14</v>
      </c>
      <c r="EK9" s="386" t="s">
        <v>15</v>
      </c>
      <c r="EL9" s="386" t="s">
        <v>16</v>
      </c>
      <c r="EM9" s="386" t="s">
        <v>97</v>
      </c>
      <c r="EN9" s="386" t="s">
        <v>103</v>
      </c>
      <c r="EP9" s="85" t="s">
        <v>26</v>
      </c>
      <c r="EQ9" s="85" t="s">
        <v>12</v>
      </c>
      <c r="ER9" s="85" t="s">
        <v>13</v>
      </c>
      <c r="ES9" s="85" t="s">
        <v>14</v>
      </c>
      <c r="ET9" s="85" t="s">
        <v>15</v>
      </c>
      <c r="EU9" s="85" t="s">
        <v>16</v>
      </c>
      <c r="EV9" s="85" t="s">
        <v>97</v>
      </c>
      <c r="EW9" s="85" t="s">
        <v>103</v>
      </c>
      <c r="EY9" s="405" t="s">
        <v>26</v>
      </c>
      <c r="EZ9" s="405" t="s">
        <v>12</v>
      </c>
      <c r="FA9" s="405" t="s">
        <v>13</v>
      </c>
      <c r="FB9" s="405" t="s">
        <v>14</v>
      </c>
      <c r="FC9" s="405" t="s">
        <v>15</v>
      </c>
      <c r="FD9" s="405" t="s">
        <v>16</v>
      </c>
      <c r="FE9" s="405" t="s">
        <v>97</v>
      </c>
      <c r="FF9" s="405" t="s">
        <v>103</v>
      </c>
      <c r="FH9" s="453" t="s">
        <v>26</v>
      </c>
      <c r="FI9" s="453" t="s">
        <v>12</v>
      </c>
      <c r="FJ9" s="453" t="s">
        <v>13</v>
      </c>
      <c r="FK9" s="453" t="s">
        <v>14</v>
      </c>
      <c r="FL9" s="453" t="s">
        <v>15</v>
      </c>
      <c r="FM9" s="453" t="s">
        <v>16</v>
      </c>
      <c r="FN9" s="453" t="s">
        <v>97</v>
      </c>
      <c r="FO9" s="453" t="s">
        <v>103</v>
      </c>
      <c r="FQ9" s="497" t="s">
        <v>26</v>
      </c>
      <c r="FR9" s="497" t="s">
        <v>12</v>
      </c>
      <c r="FS9" s="497" t="s">
        <v>13</v>
      </c>
      <c r="FT9" s="497" t="s">
        <v>14</v>
      </c>
      <c r="FU9" s="497" t="s">
        <v>15</v>
      </c>
      <c r="FV9" s="497" t="s">
        <v>16</v>
      </c>
      <c r="FW9" s="497" t="s">
        <v>97</v>
      </c>
      <c r="FX9" s="497" t="s">
        <v>103</v>
      </c>
      <c r="FZ9" s="85" t="s">
        <v>26</v>
      </c>
      <c r="GA9" s="85" t="s">
        <v>12</v>
      </c>
      <c r="GB9" s="85" t="s">
        <v>13</v>
      </c>
      <c r="GC9" s="85" t="s">
        <v>14</v>
      </c>
      <c r="GD9" s="85" t="s">
        <v>15</v>
      </c>
      <c r="GE9" s="85" t="s">
        <v>16</v>
      </c>
      <c r="GF9" s="85" t="s">
        <v>97</v>
      </c>
      <c r="GG9" s="85" t="s">
        <v>103</v>
      </c>
      <c r="GI9" s="85" t="s">
        <v>26</v>
      </c>
      <c r="GJ9" s="85" t="s">
        <v>12</v>
      </c>
      <c r="GK9" s="85" t="s">
        <v>13</v>
      </c>
      <c r="GL9" s="85" t="s">
        <v>14</v>
      </c>
      <c r="GM9" s="85" t="s">
        <v>15</v>
      </c>
      <c r="GN9" s="85" t="s">
        <v>16</v>
      </c>
      <c r="GO9" s="85" t="s">
        <v>97</v>
      </c>
      <c r="GP9" s="85" t="s">
        <v>103</v>
      </c>
      <c r="GR9" s="85" t="s">
        <v>26</v>
      </c>
      <c r="GS9" s="85" t="s">
        <v>12</v>
      </c>
      <c r="GT9" s="85" t="s">
        <v>13</v>
      </c>
      <c r="GU9" s="85" t="s">
        <v>14</v>
      </c>
      <c r="GV9" s="85" t="s">
        <v>15</v>
      </c>
      <c r="GW9" s="85" t="s">
        <v>16</v>
      </c>
      <c r="GX9" s="85" t="s">
        <v>97</v>
      </c>
      <c r="GY9" s="85" t="s">
        <v>103</v>
      </c>
      <c r="HA9" s="560" t="s">
        <v>26</v>
      </c>
      <c r="HB9" s="560" t="s">
        <v>12</v>
      </c>
      <c r="HC9" s="560" t="s">
        <v>13</v>
      </c>
      <c r="HD9" s="560" t="s">
        <v>14</v>
      </c>
      <c r="HE9" s="560" t="s">
        <v>15</v>
      </c>
      <c r="HF9" s="560" t="s">
        <v>16</v>
      </c>
      <c r="HG9" s="85" t="s">
        <v>97</v>
      </c>
      <c r="HH9" s="85" t="s">
        <v>103</v>
      </c>
      <c r="HJ9" s="590" t="s">
        <v>26</v>
      </c>
      <c r="HK9" s="590" t="s">
        <v>12</v>
      </c>
      <c r="HL9" s="590" t="s">
        <v>13</v>
      </c>
      <c r="HM9" s="590" t="s">
        <v>14</v>
      </c>
      <c r="HN9" s="590" t="s">
        <v>15</v>
      </c>
      <c r="HO9" s="590" t="s">
        <v>16</v>
      </c>
      <c r="HP9" s="590" t="s">
        <v>97</v>
      </c>
      <c r="HQ9" s="590" t="s">
        <v>103</v>
      </c>
    </row>
    <row r="10" spans="1:225" x14ac:dyDescent="0.3">
      <c r="A10" s="726"/>
      <c r="B10" s="2">
        <v>100</v>
      </c>
      <c r="C10" s="2"/>
      <c r="D10" s="2"/>
      <c r="E10" s="2"/>
      <c r="F10" s="2"/>
      <c r="K10" s="37">
        <f t="shared" ref="K10:K19" si="0">MEDIAN(T10,AC10,AL10,AU10,BD10,BM10,BV10,CE10,CN10,CW10,DF10,DO10,DX10,EG10,EP10,EY10,FH10,FQ10,FZ10,GI10,GR10,HA10,HJ10)</f>
        <v>6</v>
      </c>
      <c r="L10" s="37">
        <f t="shared" ref="L10:L19" si="1">MEDIAN(U10,AD10,AM10,AV10,BE10,BN10,BW10,CF10,CO10,CX10,DG10,DP10,DY10,EH10,EQ10,EZ10,FI10,FR10,GA10,GJ10,GS10,HB10,HK10)</f>
        <v>9.375</v>
      </c>
      <c r="M10" s="37">
        <f t="shared" ref="M10:M19" si="2">MEDIAN(V10,AE10,AN10,AW10,BF10,BO10,BX10,CG10,CP10,CY10,DH10,DQ10,DZ10,EI10,ER10,FA10,FJ10,FS10,GB10,GK10,GT10,HC10,HL10)</f>
        <v>13.75</v>
      </c>
      <c r="N10" s="37">
        <f t="shared" ref="N10:N19" si="3">MEDIAN(W10,AF10,AO10,AX10,BG10,BP10,BY10,CH10,CQ10,CZ10,DI10,DR10,EA10,EJ10,ES10,FB10,FK10,FT10,GC10,GL10,GU10,HD10,HM10)</f>
        <v>20</v>
      </c>
      <c r="O10" s="37">
        <f t="shared" ref="O10:O19" si="4">MEDIAN(X10,AG10,AP10,AY10,BH10,BQ10,BZ10,CI10,CR10,DA10,DJ10,DS10,EB10,EK10,ET10,FC10,FL10,FU10,GD10,GM10,GV10,HE10,HN10)</f>
        <v>30</v>
      </c>
      <c r="P10" s="37">
        <f t="shared" ref="P10:P19" si="5">MEDIAN(Y10,AH10,AQ10,AZ10,BI10,BR10,CA10,CJ10,CS10,DB10,DK10,DT10,EC10,EL10,EU10,FD10,FM10,FV10,GE10,GN10,GW10,HF10,HO10)</f>
        <v>40</v>
      </c>
      <c r="Q10" s="37">
        <f t="shared" ref="Q10:Q19" si="6">MEDIAN(Z10,AI10,AR10,BA10,BJ10,BS10,CB10,CK10,CT10,DC10,DL10,DU10,ED10,EM10,EV10,FE10,FN10,FW10,GF10,GO10,GX10,HG10,HP10)</f>
        <v>40.5</v>
      </c>
      <c r="R10" s="37">
        <f t="shared" ref="R10:R19" si="7">MEDIAN(AA10,AJ10,AS10,BB10,BK10,BT10,CC10,CL10,CU10,DD10,DM10,DV10,EE10,EN10,EW10,FF10,FO10,FX10,GG10,GP10,GY10,HH10,HQ10)</f>
        <v>54.675000000000004</v>
      </c>
      <c r="T10" s="37">
        <v>4</v>
      </c>
      <c r="U10" s="37">
        <v>7</v>
      </c>
      <c r="V10" s="37">
        <v>10</v>
      </c>
      <c r="W10" s="37">
        <v>13</v>
      </c>
      <c r="X10" s="37">
        <v>16</v>
      </c>
      <c r="Y10" s="37">
        <v>20</v>
      </c>
      <c r="Z10" s="37">
        <v>25</v>
      </c>
      <c r="AA10" s="37">
        <v>30</v>
      </c>
      <c r="AC10" s="597">
        <v>15</v>
      </c>
      <c r="AD10" s="597">
        <v>30</v>
      </c>
      <c r="AE10" s="597">
        <v>60</v>
      </c>
      <c r="AF10" s="597">
        <v>120</v>
      </c>
      <c r="AG10" s="597">
        <v>170</v>
      </c>
      <c r="AH10" s="597">
        <v>220</v>
      </c>
      <c r="AI10" s="597"/>
      <c r="AJ10" s="597"/>
      <c r="AL10" s="38"/>
      <c r="AM10" s="38"/>
      <c r="AN10" s="38"/>
      <c r="AO10" s="38"/>
      <c r="AP10" s="38"/>
      <c r="AQ10" s="38"/>
      <c r="AR10" s="37"/>
      <c r="AS10" s="37"/>
      <c r="AU10" s="37">
        <v>5</v>
      </c>
      <c r="AV10" s="37">
        <v>7</v>
      </c>
      <c r="AW10" s="37">
        <v>10</v>
      </c>
      <c r="AX10" s="37">
        <v>18</v>
      </c>
      <c r="AY10" s="37">
        <v>25</v>
      </c>
      <c r="AZ10" s="37">
        <v>30</v>
      </c>
      <c r="BA10" s="37">
        <v>40.5</v>
      </c>
      <c r="BB10" s="37">
        <v>54.675000000000004</v>
      </c>
      <c r="BD10" s="592"/>
      <c r="BE10" s="592"/>
      <c r="BF10" s="592"/>
      <c r="BG10" s="592"/>
      <c r="BH10" s="592"/>
      <c r="BI10" s="592"/>
      <c r="BJ10" s="592"/>
      <c r="BK10" s="592"/>
      <c r="BM10" s="592"/>
      <c r="BN10" s="592"/>
      <c r="BO10" s="592"/>
      <c r="BP10" s="592"/>
      <c r="BQ10" s="592"/>
      <c r="BR10" s="592"/>
      <c r="BS10" s="592"/>
      <c r="BT10" s="592"/>
      <c r="BV10" s="592"/>
      <c r="BW10" s="592"/>
      <c r="BX10" s="592"/>
      <c r="BY10" s="592"/>
      <c r="BZ10" s="592"/>
      <c r="CA10" s="592"/>
      <c r="CB10" s="592"/>
      <c r="CC10" s="592"/>
      <c r="CE10" s="37">
        <v>10</v>
      </c>
      <c r="CF10" s="37">
        <v>13</v>
      </c>
      <c r="CG10" s="37">
        <v>15</v>
      </c>
      <c r="CH10" s="37">
        <v>20</v>
      </c>
      <c r="CI10" s="37">
        <v>25</v>
      </c>
      <c r="CJ10" s="37">
        <v>40</v>
      </c>
      <c r="CK10" s="37"/>
      <c r="CL10" s="37"/>
      <c r="CN10" s="197">
        <v>10</v>
      </c>
      <c r="CO10" s="197">
        <v>15</v>
      </c>
      <c r="CP10" s="197">
        <v>30</v>
      </c>
      <c r="CQ10" s="197">
        <v>50</v>
      </c>
      <c r="CR10" s="197">
        <v>75</v>
      </c>
      <c r="CS10" s="197">
        <v>125</v>
      </c>
      <c r="CT10" s="37"/>
      <c r="CU10" s="37"/>
      <c r="CW10" s="592">
        <v>5</v>
      </c>
      <c r="CX10" s="592">
        <v>7</v>
      </c>
      <c r="CY10" s="592">
        <v>15</v>
      </c>
      <c r="CZ10" s="592">
        <v>25</v>
      </c>
      <c r="DA10" s="592">
        <v>50</v>
      </c>
      <c r="DB10" s="592">
        <v>80</v>
      </c>
      <c r="DC10" s="592">
        <v>160</v>
      </c>
      <c r="DD10" s="592">
        <v>260</v>
      </c>
      <c r="DF10" s="312">
        <v>5</v>
      </c>
      <c r="DG10" s="312">
        <v>8.75</v>
      </c>
      <c r="DH10" s="312">
        <v>12.5</v>
      </c>
      <c r="DI10" s="312">
        <v>18.75</v>
      </c>
      <c r="DJ10" s="312">
        <v>31.25</v>
      </c>
      <c r="DK10" s="312">
        <v>43.75</v>
      </c>
      <c r="DL10" s="312"/>
      <c r="DM10" s="312"/>
      <c r="DO10" s="37">
        <v>2</v>
      </c>
      <c r="DP10" s="37">
        <v>3</v>
      </c>
      <c r="DQ10" s="37">
        <v>5</v>
      </c>
      <c r="DR10" s="37">
        <v>7</v>
      </c>
      <c r="DS10" s="37">
        <v>12</v>
      </c>
      <c r="DT10" s="37">
        <v>21</v>
      </c>
      <c r="DU10" s="37"/>
      <c r="DV10" s="37"/>
      <c r="DX10" s="38"/>
      <c r="DY10" s="38"/>
      <c r="DZ10" s="38"/>
      <c r="EA10" s="38"/>
      <c r="EB10" s="38"/>
      <c r="EC10" s="38"/>
      <c r="ED10" s="37"/>
      <c r="EE10" s="37"/>
      <c r="EG10" s="387">
        <v>4</v>
      </c>
      <c r="EH10" s="387">
        <v>6</v>
      </c>
      <c r="EI10" s="387">
        <v>8</v>
      </c>
      <c r="EJ10" s="387">
        <v>12</v>
      </c>
      <c r="EK10" s="387">
        <v>20</v>
      </c>
      <c r="EL10" s="387">
        <v>40</v>
      </c>
      <c r="EM10" s="384"/>
      <c r="EN10" s="384"/>
      <c r="EP10" s="37">
        <v>6</v>
      </c>
      <c r="EQ10" s="37">
        <v>7</v>
      </c>
      <c r="ER10" s="37">
        <v>10</v>
      </c>
      <c r="ES10" s="37">
        <v>14</v>
      </c>
      <c r="ET10" s="37">
        <v>20</v>
      </c>
      <c r="EU10" s="37">
        <v>22</v>
      </c>
      <c r="EV10" s="37">
        <v>27</v>
      </c>
      <c r="EW10" s="37">
        <v>37</v>
      </c>
      <c r="EY10" s="400">
        <v>10</v>
      </c>
      <c r="EZ10" s="400">
        <v>10</v>
      </c>
      <c r="FA10" s="400">
        <v>10</v>
      </c>
      <c r="FB10" s="400">
        <v>18</v>
      </c>
      <c r="FC10" s="400">
        <v>25</v>
      </c>
      <c r="FD10" s="400">
        <v>35</v>
      </c>
      <c r="FE10" s="400">
        <v>40</v>
      </c>
      <c r="FF10" s="400">
        <v>45</v>
      </c>
      <c r="FH10" s="451">
        <v>6</v>
      </c>
      <c r="FI10" s="451">
        <v>12</v>
      </c>
      <c r="FJ10" s="451">
        <v>15</v>
      </c>
      <c r="FK10" s="451">
        <v>30</v>
      </c>
      <c r="FL10" s="451">
        <v>30</v>
      </c>
      <c r="FM10" s="451">
        <v>30</v>
      </c>
      <c r="FN10" s="451">
        <v>30</v>
      </c>
      <c r="FO10" s="451">
        <v>30</v>
      </c>
      <c r="FQ10" s="495">
        <v>15</v>
      </c>
      <c r="FR10" s="495">
        <v>20</v>
      </c>
      <c r="FS10" s="495">
        <v>30</v>
      </c>
      <c r="FT10" s="495">
        <v>45</v>
      </c>
      <c r="FU10" s="495">
        <v>55</v>
      </c>
      <c r="FV10" s="495">
        <v>75</v>
      </c>
      <c r="FW10" s="495">
        <v>80</v>
      </c>
      <c r="FX10" s="495">
        <v>85</v>
      </c>
      <c r="FZ10" s="597">
        <v>12.5</v>
      </c>
      <c r="GA10" s="597">
        <v>20</v>
      </c>
      <c r="GB10" s="597">
        <v>40</v>
      </c>
      <c r="GC10" s="597">
        <v>50</v>
      </c>
      <c r="GD10" s="597">
        <v>100</v>
      </c>
      <c r="GE10" s="597">
        <v>250</v>
      </c>
      <c r="GF10" s="597">
        <v>350</v>
      </c>
      <c r="GG10" s="597">
        <v>500</v>
      </c>
      <c r="GI10" s="38"/>
      <c r="GJ10" s="38"/>
      <c r="GK10" s="38"/>
      <c r="GL10" s="38"/>
      <c r="GM10" s="38"/>
      <c r="GN10" s="38"/>
      <c r="GO10" s="37"/>
      <c r="GP10" s="37"/>
      <c r="GR10" s="38"/>
      <c r="GS10" s="38"/>
      <c r="GT10" s="38"/>
      <c r="GU10" s="38"/>
      <c r="GV10" s="38"/>
      <c r="GW10" s="38"/>
      <c r="GX10" s="37"/>
      <c r="GY10" s="37"/>
      <c r="HA10" s="558">
        <v>4</v>
      </c>
      <c r="HB10" s="558">
        <v>7</v>
      </c>
      <c r="HC10" s="558">
        <v>10</v>
      </c>
      <c r="HD10" s="558">
        <v>20</v>
      </c>
      <c r="HE10" s="558">
        <v>30</v>
      </c>
      <c r="HF10" s="558"/>
      <c r="HG10" s="37"/>
      <c r="HH10" s="37"/>
      <c r="HJ10" s="597">
        <v>7</v>
      </c>
      <c r="HK10" s="597">
        <v>10</v>
      </c>
      <c r="HL10" s="597">
        <v>21</v>
      </c>
      <c r="HM10" s="597">
        <v>60</v>
      </c>
      <c r="HN10" s="597">
        <v>120</v>
      </c>
      <c r="HO10" s="597">
        <v>240</v>
      </c>
      <c r="HP10" s="597">
        <v>300</v>
      </c>
      <c r="HQ10" s="597">
        <v>400</v>
      </c>
    </row>
    <row r="11" spans="1:225" x14ac:dyDescent="0.3">
      <c r="A11" s="726"/>
      <c r="B11" s="3"/>
      <c r="C11" s="3">
        <v>100</v>
      </c>
      <c r="D11" s="3"/>
      <c r="E11" s="3"/>
      <c r="F11" s="3"/>
      <c r="K11" s="38">
        <f t="shared" si="0"/>
        <v>6.5</v>
      </c>
      <c r="L11" s="38">
        <f t="shared" si="1"/>
        <v>9.375</v>
      </c>
      <c r="M11" s="38">
        <f t="shared" si="2"/>
        <v>13.75</v>
      </c>
      <c r="N11" s="38">
        <f t="shared" si="3"/>
        <v>22.5</v>
      </c>
      <c r="O11" s="38">
        <f t="shared" si="4"/>
        <v>30.625</v>
      </c>
      <c r="P11" s="38">
        <f t="shared" si="5"/>
        <v>43.75</v>
      </c>
      <c r="Q11" s="38">
        <f t="shared" si="6"/>
        <v>40.5</v>
      </c>
      <c r="R11" s="38">
        <f t="shared" si="7"/>
        <v>54.675000000000004</v>
      </c>
      <c r="T11" s="38">
        <v>4</v>
      </c>
      <c r="U11" s="38">
        <v>7</v>
      </c>
      <c r="V11" s="38">
        <v>10</v>
      </c>
      <c r="W11" s="38">
        <v>13</v>
      </c>
      <c r="X11" s="38">
        <v>16</v>
      </c>
      <c r="Y11" s="38">
        <v>20</v>
      </c>
      <c r="Z11" s="38">
        <v>25</v>
      </c>
      <c r="AA11" s="38">
        <v>30</v>
      </c>
      <c r="AC11" s="597">
        <v>15</v>
      </c>
      <c r="AD11" s="597">
        <v>30</v>
      </c>
      <c r="AE11" s="597">
        <v>60</v>
      </c>
      <c r="AF11" s="597">
        <v>120</v>
      </c>
      <c r="AG11" s="597">
        <v>170</v>
      </c>
      <c r="AH11" s="597">
        <v>220</v>
      </c>
      <c r="AI11" s="597"/>
      <c r="AJ11" s="597"/>
      <c r="AL11" s="37"/>
      <c r="AM11" s="37"/>
      <c r="AN11" s="37"/>
      <c r="AO11" s="37"/>
      <c r="AP11" s="37"/>
      <c r="AQ11" s="37"/>
      <c r="AR11" s="38"/>
      <c r="AS11" s="38"/>
      <c r="AU11" s="38">
        <v>5</v>
      </c>
      <c r="AV11" s="38">
        <v>7</v>
      </c>
      <c r="AW11" s="38">
        <v>10</v>
      </c>
      <c r="AX11" s="38">
        <v>18</v>
      </c>
      <c r="AY11" s="38">
        <v>25</v>
      </c>
      <c r="AZ11" s="38">
        <v>30</v>
      </c>
      <c r="BA11" s="38">
        <v>40.5</v>
      </c>
      <c r="BB11" s="38">
        <v>54.675000000000004</v>
      </c>
      <c r="BD11" s="593"/>
      <c r="BE11" s="593"/>
      <c r="BF11" s="593"/>
      <c r="BG11" s="593"/>
      <c r="BH11" s="593"/>
      <c r="BI11" s="593"/>
      <c r="BJ11" s="593"/>
      <c r="BK11" s="593"/>
      <c r="BM11" s="593"/>
      <c r="BN11" s="593"/>
      <c r="BO11" s="593"/>
      <c r="BP11" s="593"/>
      <c r="BQ11" s="593"/>
      <c r="BR11" s="593"/>
      <c r="BS11" s="593"/>
      <c r="BT11" s="593"/>
      <c r="BV11" s="593"/>
      <c r="BW11" s="593"/>
      <c r="BX11" s="593"/>
      <c r="BY11" s="593"/>
      <c r="BZ11" s="593"/>
      <c r="CA11" s="593"/>
      <c r="CB11" s="593"/>
      <c r="CC11" s="593"/>
      <c r="CE11" s="38">
        <v>12</v>
      </c>
      <c r="CF11" s="38">
        <v>15</v>
      </c>
      <c r="CG11" s="38">
        <v>20</v>
      </c>
      <c r="CH11" s="38">
        <v>25</v>
      </c>
      <c r="CI11" s="38">
        <v>30</v>
      </c>
      <c r="CJ11" s="38">
        <v>50</v>
      </c>
      <c r="CK11" s="38"/>
      <c r="CL11" s="38"/>
      <c r="CN11" s="198">
        <v>10</v>
      </c>
      <c r="CO11" s="198">
        <v>15</v>
      </c>
      <c r="CP11" s="198">
        <v>30</v>
      </c>
      <c r="CQ11" s="198">
        <v>50</v>
      </c>
      <c r="CR11" s="198">
        <v>75</v>
      </c>
      <c r="CS11" s="198">
        <v>125</v>
      </c>
      <c r="CT11" s="38"/>
      <c r="CU11" s="38"/>
      <c r="CW11" s="593">
        <v>5</v>
      </c>
      <c r="CX11" s="593">
        <v>7</v>
      </c>
      <c r="CY11" s="593">
        <v>15</v>
      </c>
      <c r="CZ11" s="593">
        <v>25</v>
      </c>
      <c r="DA11" s="593">
        <v>50</v>
      </c>
      <c r="DB11" s="593">
        <v>80</v>
      </c>
      <c r="DC11" s="593">
        <v>160</v>
      </c>
      <c r="DD11" s="593">
        <v>260</v>
      </c>
      <c r="DF11" s="313">
        <v>5</v>
      </c>
      <c r="DG11" s="313">
        <v>8.75</v>
      </c>
      <c r="DH11" s="313">
        <v>12.5</v>
      </c>
      <c r="DI11" s="313">
        <v>18.75</v>
      </c>
      <c r="DJ11" s="313">
        <v>31.25</v>
      </c>
      <c r="DK11" s="313">
        <v>43.75</v>
      </c>
      <c r="DL11" s="313"/>
      <c r="DM11" s="313"/>
      <c r="DO11" s="38">
        <v>3</v>
      </c>
      <c r="DP11" s="38">
        <v>3</v>
      </c>
      <c r="DQ11" s="38">
        <v>5</v>
      </c>
      <c r="DR11" s="38">
        <v>7</v>
      </c>
      <c r="DS11" s="38">
        <v>12</v>
      </c>
      <c r="DT11" s="38">
        <v>21</v>
      </c>
      <c r="DU11" s="37"/>
      <c r="DV11" s="37"/>
      <c r="DX11" s="37"/>
      <c r="DY11" s="37"/>
      <c r="DZ11" s="37"/>
      <c r="EA11" s="37"/>
      <c r="EB11" s="37"/>
      <c r="EC11" s="37"/>
      <c r="ED11" s="38"/>
      <c r="EE11" s="38"/>
      <c r="EG11" s="388">
        <v>4</v>
      </c>
      <c r="EH11" s="388">
        <v>5</v>
      </c>
      <c r="EI11" s="388">
        <v>8</v>
      </c>
      <c r="EJ11" s="388">
        <v>12</v>
      </c>
      <c r="EK11" s="388">
        <v>20</v>
      </c>
      <c r="EL11" s="388">
        <v>40</v>
      </c>
      <c r="EM11" s="385"/>
      <c r="EN11" s="385"/>
      <c r="EP11" s="38">
        <v>6</v>
      </c>
      <c r="EQ11" s="38">
        <v>7</v>
      </c>
      <c r="ER11" s="38">
        <v>10</v>
      </c>
      <c r="ES11" s="38">
        <v>14</v>
      </c>
      <c r="ET11" s="38">
        <v>20</v>
      </c>
      <c r="EU11" s="38">
        <v>22</v>
      </c>
      <c r="EV11" s="38">
        <v>27</v>
      </c>
      <c r="EW11" s="38">
        <v>37</v>
      </c>
      <c r="EY11" s="401">
        <v>10</v>
      </c>
      <c r="EZ11" s="401">
        <v>10</v>
      </c>
      <c r="FA11" s="401">
        <v>10</v>
      </c>
      <c r="FB11" s="401">
        <v>18</v>
      </c>
      <c r="FC11" s="401">
        <v>25</v>
      </c>
      <c r="FD11" s="401">
        <v>35</v>
      </c>
      <c r="FE11" s="401">
        <v>40</v>
      </c>
      <c r="FF11" s="401">
        <v>45</v>
      </c>
      <c r="FH11" s="452">
        <v>8</v>
      </c>
      <c r="FI11" s="452">
        <v>14</v>
      </c>
      <c r="FJ11" s="452">
        <v>17</v>
      </c>
      <c r="FK11" s="452">
        <v>34</v>
      </c>
      <c r="FL11" s="452">
        <v>34</v>
      </c>
      <c r="FM11" s="452">
        <v>34</v>
      </c>
      <c r="FN11" s="452">
        <v>34</v>
      </c>
      <c r="FO11" s="452">
        <v>34</v>
      </c>
      <c r="FQ11" s="496">
        <v>15</v>
      </c>
      <c r="FR11" s="496">
        <v>20</v>
      </c>
      <c r="FS11" s="496">
        <v>30</v>
      </c>
      <c r="FT11" s="496">
        <v>45</v>
      </c>
      <c r="FU11" s="496">
        <v>55</v>
      </c>
      <c r="FV11" s="496">
        <v>75</v>
      </c>
      <c r="FW11" s="496">
        <v>80</v>
      </c>
      <c r="FX11" s="496">
        <v>85</v>
      </c>
      <c r="FZ11" s="597">
        <v>12.5</v>
      </c>
      <c r="GA11" s="597">
        <v>20</v>
      </c>
      <c r="GB11" s="597">
        <v>40</v>
      </c>
      <c r="GC11" s="597">
        <v>50</v>
      </c>
      <c r="GD11" s="597">
        <v>100</v>
      </c>
      <c r="GE11" s="597">
        <v>250</v>
      </c>
      <c r="GF11" s="597">
        <v>350</v>
      </c>
      <c r="GG11" s="597">
        <v>500</v>
      </c>
      <c r="GI11" s="37"/>
      <c r="GJ11" s="37"/>
      <c r="GK11" s="37"/>
      <c r="GL11" s="37"/>
      <c r="GM11" s="37"/>
      <c r="GN11" s="37"/>
      <c r="GO11" s="38"/>
      <c r="GP11" s="38"/>
      <c r="GR11" s="37"/>
      <c r="GS11" s="37"/>
      <c r="GT11" s="37"/>
      <c r="GU11" s="37"/>
      <c r="GV11" s="37"/>
      <c r="GW11" s="37"/>
      <c r="GX11" s="38"/>
      <c r="GY11" s="38"/>
      <c r="HA11" s="558">
        <v>4</v>
      </c>
      <c r="HB11" s="558">
        <v>7</v>
      </c>
      <c r="HC11" s="558">
        <v>10</v>
      </c>
      <c r="HD11" s="558">
        <v>20</v>
      </c>
      <c r="HE11" s="558">
        <v>30</v>
      </c>
      <c r="HF11" s="559"/>
      <c r="HG11" s="38"/>
      <c r="HH11" s="38"/>
      <c r="HJ11" s="597">
        <v>7</v>
      </c>
      <c r="HK11" s="597">
        <v>10</v>
      </c>
      <c r="HL11" s="597">
        <v>21</v>
      </c>
      <c r="HM11" s="597">
        <v>60</v>
      </c>
      <c r="HN11" s="597">
        <v>120</v>
      </c>
      <c r="HO11" s="597">
        <v>240</v>
      </c>
      <c r="HP11" s="597">
        <v>300</v>
      </c>
      <c r="HQ11" s="597">
        <v>400</v>
      </c>
    </row>
    <row r="12" spans="1:225" x14ac:dyDescent="0.3">
      <c r="A12" s="726"/>
      <c r="B12" s="2"/>
      <c r="C12" s="2"/>
      <c r="D12" s="2">
        <v>100</v>
      </c>
      <c r="E12" s="2"/>
      <c r="F12" s="2"/>
      <c r="K12" s="37">
        <f t="shared" si="0"/>
        <v>7.5</v>
      </c>
      <c r="L12" s="37">
        <f t="shared" si="1"/>
        <v>10</v>
      </c>
      <c r="M12" s="37">
        <f t="shared" si="2"/>
        <v>17.5</v>
      </c>
      <c r="N12" s="37">
        <f>MEDIAN(W12,AF12,AO12,AX12,BG12,BP12,BY12,CH12,CQ12,CZ12,DI12,DR12,EA12,EJ12,ES12,FB12,FK12,FT12,GC12,GL12,GU12,HD12,HM12)</f>
        <v>25</v>
      </c>
      <c r="O12" s="37">
        <f t="shared" si="4"/>
        <v>35</v>
      </c>
      <c r="P12" s="37">
        <f t="shared" si="5"/>
        <v>50</v>
      </c>
      <c r="Q12" s="37">
        <f t="shared" si="6"/>
        <v>40.5</v>
      </c>
      <c r="R12" s="37">
        <f t="shared" si="7"/>
        <v>54.675000000000004</v>
      </c>
      <c r="T12" s="37">
        <v>4</v>
      </c>
      <c r="U12" s="37">
        <v>7</v>
      </c>
      <c r="V12" s="37">
        <v>10</v>
      </c>
      <c r="W12" s="37">
        <v>13</v>
      </c>
      <c r="X12" s="37">
        <v>16</v>
      </c>
      <c r="Y12" s="37">
        <v>20</v>
      </c>
      <c r="Z12" s="37">
        <v>25</v>
      </c>
      <c r="AA12" s="37">
        <v>30</v>
      </c>
      <c r="AC12" s="597">
        <v>15</v>
      </c>
      <c r="AD12" s="597">
        <v>30</v>
      </c>
      <c r="AE12" s="597">
        <v>60</v>
      </c>
      <c r="AF12" s="597">
        <v>120</v>
      </c>
      <c r="AG12" s="597">
        <v>170</v>
      </c>
      <c r="AH12" s="597">
        <v>220</v>
      </c>
      <c r="AI12" s="597"/>
      <c r="AJ12" s="597"/>
      <c r="AL12" s="38"/>
      <c r="AM12" s="38"/>
      <c r="AN12" s="38"/>
      <c r="AO12" s="38"/>
      <c r="AP12" s="38"/>
      <c r="AQ12" s="38"/>
      <c r="AR12" s="37"/>
      <c r="AS12" s="37"/>
      <c r="AU12" s="37">
        <v>5</v>
      </c>
      <c r="AV12" s="37">
        <v>7</v>
      </c>
      <c r="AW12" s="37">
        <v>10</v>
      </c>
      <c r="AX12" s="37">
        <v>18</v>
      </c>
      <c r="AY12" s="37">
        <v>25</v>
      </c>
      <c r="AZ12" s="37">
        <v>30</v>
      </c>
      <c r="BA12" s="37">
        <v>40.5</v>
      </c>
      <c r="BB12" s="37">
        <v>54.675000000000004</v>
      </c>
      <c r="BD12" s="592"/>
      <c r="BE12" s="592"/>
      <c r="BF12" s="592"/>
      <c r="BG12" s="592"/>
      <c r="BH12" s="592"/>
      <c r="BI12" s="592"/>
      <c r="BJ12" s="592"/>
      <c r="BK12" s="592"/>
      <c r="BM12" s="592"/>
      <c r="BN12" s="592"/>
      <c r="BO12" s="592"/>
      <c r="BP12" s="592"/>
      <c r="BQ12" s="592"/>
      <c r="BR12" s="592"/>
      <c r="BS12" s="592"/>
      <c r="BT12" s="592"/>
      <c r="BV12" s="592"/>
      <c r="BW12" s="592"/>
      <c r="BX12" s="592"/>
      <c r="BY12" s="592"/>
      <c r="BZ12" s="592"/>
      <c r="CA12" s="592"/>
      <c r="CB12" s="592"/>
      <c r="CC12" s="592"/>
      <c r="CE12" s="37">
        <v>12</v>
      </c>
      <c r="CF12" s="37">
        <v>15</v>
      </c>
      <c r="CG12" s="37">
        <v>20</v>
      </c>
      <c r="CH12" s="37">
        <v>25</v>
      </c>
      <c r="CI12" s="37">
        <v>30</v>
      </c>
      <c r="CJ12" s="37">
        <v>50</v>
      </c>
      <c r="CK12" s="37"/>
      <c r="CL12" s="37"/>
      <c r="CN12" s="197">
        <v>10</v>
      </c>
      <c r="CO12" s="197">
        <v>15</v>
      </c>
      <c r="CP12" s="197">
        <v>30</v>
      </c>
      <c r="CQ12" s="197">
        <v>50</v>
      </c>
      <c r="CR12" s="197">
        <v>75</v>
      </c>
      <c r="CS12" s="197">
        <v>125</v>
      </c>
      <c r="CT12" s="37"/>
      <c r="CU12" s="37"/>
      <c r="CW12" s="592">
        <v>5</v>
      </c>
      <c r="CX12" s="592">
        <v>7</v>
      </c>
      <c r="CY12" s="592">
        <v>15</v>
      </c>
      <c r="CZ12" s="592">
        <v>25</v>
      </c>
      <c r="DA12" s="592">
        <v>50</v>
      </c>
      <c r="DB12" s="592">
        <v>80</v>
      </c>
      <c r="DC12" s="592">
        <v>160</v>
      </c>
      <c r="DD12" s="592">
        <v>260</v>
      </c>
      <c r="DF12" s="312">
        <v>8</v>
      </c>
      <c r="DG12" s="312">
        <v>14</v>
      </c>
      <c r="DH12" s="312">
        <v>20</v>
      </c>
      <c r="DI12" s="312">
        <v>30</v>
      </c>
      <c r="DJ12" s="312">
        <v>50</v>
      </c>
      <c r="DK12" s="312">
        <v>70</v>
      </c>
      <c r="DL12" s="312"/>
      <c r="DM12" s="312"/>
      <c r="DO12" s="37">
        <v>3</v>
      </c>
      <c r="DP12" s="37">
        <v>3</v>
      </c>
      <c r="DQ12" s="37">
        <v>5</v>
      </c>
      <c r="DR12" s="37">
        <v>7</v>
      </c>
      <c r="DS12" s="37">
        <v>12</v>
      </c>
      <c r="DT12" s="37">
        <v>22</v>
      </c>
      <c r="DU12" s="37"/>
      <c r="DV12" s="37"/>
      <c r="DX12" s="38"/>
      <c r="DY12" s="38"/>
      <c r="DZ12" s="38"/>
      <c r="EA12" s="38"/>
      <c r="EB12" s="38"/>
      <c r="EC12" s="38"/>
      <c r="ED12" s="37"/>
      <c r="EE12" s="37"/>
      <c r="EG12" s="387">
        <v>4</v>
      </c>
      <c r="EH12" s="387">
        <v>6</v>
      </c>
      <c r="EI12" s="387">
        <v>8</v>
      </c>
      <c r="EJ12" s="387">
        <v>12</v>
      </c>
      <c r="EK12" s="387">
        <v>20</v>
      </c>
      <c r="EL12" s="387">
        <v>40</v>
      </c>
      <c r="EM12" s="384"/>
      <c r="EN12" s="384"/>
      <c r="EP12" s="37">
        <v>6</v>
      </c>
      <c r="EQ12" s="37">
        <v>7</v>
      </c>
      <c r="ER12" s="37">
        <v>10</v>
      </c>
      <c r="ES12" s="37">
        <v>14</v>
      </c>
      <c r="ET12" s="37">
        <v>20</v>
      </c>
      <c r="EU12" s="37">
        <v>22</v>
      </c>
      <c r="EV12" s="37">
        <v>27</v>
      </c>
      <c r="EW12" s="37">
        <v>37</v>
      </c>
      <c r="EY12" s="400">
        <v>10</v>
      </c>
      <c r="EZ12" s="400">
        <v>10</v>
      </c>
      <c r="FA12" s="400">
        <v>10</v>
      </c>
      <c r="FB12" s="400">
        <v>18</v>
      </c>
      <c r="FC12" s="400">
        <v>25</v>
      </c>
      <c r="FD12" s="400">
        <v>35</v>
      </c>
      <c r="FE12" s="400">
        <v>40</v>
      </c>
      <c r="FF12" s="400">
        <v>45</v>
      </c>
      <c r="FH12" s="451">
        <v>10</v>
      </c>
      <c r="FI12" s="451">
        <v>16</v>
      </c>
      <c r="FJ12" s="451">
        <v>20</v>
      </c>
      <c r="FK12" s="451">
        <v>40</v>
      </c>
      <c r="FL12" s="451">
        <v>40</v>
      </c>
      <c r="FM12" s="451">
        <v>40</v>
      </c>
      <c r="FN12" s="451">
        <v>40</v>
      </c>
      <c r="FO12" s="451">
        <v>40</v>
      </c>
      <c r="FQ12" s="495">
        <v>15</v>
      </c>
      <c r="FR12" s="495">
        <v>20</v>
      </c>
      <c r="FS12" s="495">
        <v>30</v>
      </c>
      <c r="FT12" s="495">
        <v>45</v>
      </c>
      <c r="FU12" s="495">
        <v>55</v>
      </c>
      <c r="FV12" s="495">
        <v>75</v>
      </c>
      <c r="FW12" s="495">
        <v>80</v>
      </c>
      <c r="FX12" s="495">
        <v>85</v>
      </c>
      <c r="FZ12" s="597">
        <v>12.5</v>
      </c>
      <c r="GA12" s="597">
        <v>20</v>
      </c>
      <c r="GB12" s="597">
        <v>40</v>
      </c>
      <c r="GC12" s="597">
        <v>50</v>
      </c>
      <c r="GD12" s="597">
        <v>100</v>
      </c>
      <c r="GE12" s="597">
        <v>250</v>
      </c>
      <c r="GF12" s="597">
        <v>350</v>
      </c>
      <c r="GG12" s="597">
        <v>500</v>
      </c>
      <c r="GI12" s="38"/>
      <c r="GJ12" s="38"/>
      <c r="GK12" s="38"/>
      <c r="GL12" s="38"/>
      <c r="GM12" s="38"/>
      <c r="GN12" s="38"/>
      <c r="GO12" s="37"/>
      <c r="GP12" s="37"/>
      <c r="GR12" s="38"/>
      <c r="GS12" s="38"/>
      <c r="GT12" s="38"/>
      <c r="GU12" s="38"/>
      <c r="GV12" s="38"/>
      <c r="GW12" s="38"/>
      <c r="GX12" s="37"/>
      <c r="GY12" s="37"/>
      <c r="HA12" s="558">
        <v>4</v>
      </c>
      <c r="HB12" s="558">
        <v>7</v>
      </c>
      <c r="HC12" s="558">
        <v>10</v>
      </c>
      <c r="HD12" s="558">
        <v>20</v>
      </c>
      <c r="HE12" s="558">
        <v>30</v>
      </c>
      <c r="HF12" s="558"/>
      <c r="HG12" s="37"/>
      <c r="HH12" s="37"/>
      <c r="HJ12" s="597">
        <v>7</v>
      </c>
      <c r="HK12" s="597">
        <v>10</v>
      </c>
      <c r="HL12" s="597">
        <v>21</v>
      </c>
      <c r="HM12" s="597">
        <v>60</v>
      </c>
      <c r="HN12" s="597">
        <v>120</v>
      </c>
      <c r="HO12" s="597">
        <v>240</v>
      </c>
      <c r="HP12" s="597">
        <v>300</v>
      </c>
      <c r="HQ12" s="597">
        <v>400</v>
      </c>
    </row>
    <row r="13" spans="1:225" x14ac:dyDescent="0.3">
      <c r="A13" s="726"/>
      <c r="B13" s="3"/>
      <c r="C13" s="3"/>
      <c r="D13" s="3"/>
      <c r="E13" s="3">
        <v>100</v>
      </c>
      <c r="F13" s="3"/>
      <c r="K13" s="38">
        <f t="shared" si="0"/>
        <v>7.5</v>
      </c>
      <c r="L13" s="38">
        <f t="shared" si="1"/>
        <v>10</v>
      </c>
      <c r="M13" s="38">
        <f t="shared" si="2"/>
        <v>17.5</v>
      </c>
      <c r="N13" s="38">
        <f t="shared" si="3"/>
        <v>25</v>
      </c>
      <c r="O13" s="38">
        <f t="shared" si="4"/>
        <v>37</v>
      </c>
      <c r="P13" s="38">
        <f t="shared" si="5"/>
        <v>50</v>
      </c>
      <c r="Q13" s="38">
        <f t="shared" si="6"/>
        <v>44</v>
      </c>
      <c r="R13" s="38">
        <f t="shared" si="7"/>
        <v>54.675000000000004</v>
      </c>
      <c r="T13" s="38">
        <v>4</v>
      </c>
      <c r="U13" s="38">
        <v>7</v>
      </c>
      <c r="V13" s="38">
        <v>10</v>
      </c>
      <c r="W13" s="38">
        <v>13</v>
      </c>
      <c r="X13" s="38">
        <v>16</v>
      </c>
      <c r="Y13" s="38">
        <v>20</v>
      </c>
      <c r="Z13" s="38">
        <v>25</v>
      </c>
      <c r="AA13" s="38">
        <v>30</v>
      </c>
      <c r="AC13" s="597">
        <v>20</v>
      </c>
      <c r="AD13" s="597">
        <v>35</v>
      </c>
      <c r="AE13" s="597">
        <v>85</v>
      </c>
      <c r="AF13" s="597">
        <v>145</v>
      </c>
      <c r="AG13" s="597">
        <v>195</v>
      </c>
      <c r="AH13" s="597">
        <v>245</v>
      </c>
      <c r="AI13" s="597"/>
      <c r="AJ13" s="597"/>
      <c r="AL13" s="37"/>
      <c r="AM13" s="37"/>
      <c r="AN13" s="37"/>
      <c r="AO13" s="37"/>
      <c r="AP13" s="37"/>
      <c r="AQ13" s="37"/>
      <c r="AR13" s="38"/>
      <c r="AS13" s="38"/>
      <c r="AU13" s="38">
        <v>5</v>
      </c>
      <c r="AV13" s="38">
        <v>7</v>
      </c>
      <c r="AW13" s="38">
        <v>10</v>
      </c>
      <c r="AX13" s="38">
        <v>18</v>
      </c>
      <c r="AY13" s="38">
        <v>25</v>
      </c>
      <c r="AZ13" s="38">
        <v>30</v>
      </c>
      <c r="BA13" s="38">
        <v>40.5</v>
      </c>
      <c r="BB13" s="38">
        <v>54.675000000000004</v>
      </c>
      <c r="BD13" s="593"/>
      <c r="BE13" s="593"/>
      <c r="BF13" s="593"/>
      <c r="BG13" s="593"/>
      <c r="BH13" s="593"/>
      <c r="BI13" s="593"/>
      <c r="BJ13" s="593"/>
      <c r="BK13" s="593"/>
      <c r="BM13" s="593"/>
      <c r="BN13" s="593"/>
      <c r="BO13" s="593"/>
      <c r="BP13" s="593"/>
      <c r="BQ13" s="593"/>
      <c r="BR13" s="593"/>
      <c r="BS13" s="593"/>
      <c r="BT13" s="593"/>
      <c r="BV13" s="593"/>
      <c r="BW13" s="593"/>
      <c r="BX13" s="593"/>
      <c r="BY13" s="593"/>
      <c r="BZ13" s="593"/>
      <c r="CA13" s="593"/>
      <c r="CB13" s="593"/>
      <c r="CC13" s="593"/>
      <c r="CE13" s="38">
        <v>12</v>
      </c>
      <c r="CF13" s="38">
        <v>15</v>
      </c>
      <c r="CG13" s="38">
        <v>20</v>
      </c>
      <c r="CH13" s="38">
        <v>25</v>
      </c>
      <c r="CI13" s="38">
        <v>30</v>
      </c>
      <c r="CJ13" s="38">
        <v>50</v>
      </c>
      <c r="CK13" s="38"/>
      <c r="CL13" s="38"/>
      <c r="CN13" s="198">
        <v>10</v>
      </c>
      <c r="CO13" s="198">
        <v>15</v>
      </c>
      <c r="CP13" s="198">
        <v>30</v>
      </c>
      <c r="CQ13" s="198">
        <v>50</v>
      </c>
      <c r="CR13" s="198">
        <v>75</v>
      </c>
      <c r="CS13" s="198">
        <v>125</v>
      </c>
      <c r="CT13" s="38"/>
      <c r="CU13" s="38"/>
      <c r="CW13" s="593">
        <v>4</v>
      </c>
      <c r="CX13" s="593">
        <v>7</v>
      </c>
      <c r="CY13" s="593">
        <v>15</v>
      </c>
      <c r="CZ13" s="593">
        <v>25</v>
      </c>
      <c r="DA13" s="593">
        <v>50</v>
      </c>
      <c r="DB13" s="593">
        <v>80</v>
      </c>
      <c r="DC13" s="593">
        <v>160</v>
      </c>
      <c r="DD13" s="593">
        <v>260</v>
      </c>
      <c r="DF13" s="313">
        <v>8</v>
      </c>
      <c r="DG13" s="313">
        <v>15.400000000000002</v>
      </c>
      <c r="DH13" s="313">
        <v>22</v>
      </c>
      <c r="DI13" s="313">
        <v>33</v>
      </c>
      <c r="DJ13" s="313">
        <v>55.000000000000014</v>
      </c>
      <c r="DK13" s="313">
        <v>77</v>
      </c>
      <c r="DL13" s="313"/>
      <c r="DM13" s="313"/>
      <c r="DO13" s="38">
        <v>3</v>
      </c>
      <c r="DP13" s="38">
        <v>3</v>
      </c>
      <c r="DQ13" s="38">
        <v>5</v>
      </c>
      <c r="DR13" s="38">
        <v>7</v>
      </c>
      <c r="DS13" s="38">
        <v>13</v>
      </c>
      <c r="DT13" s="38">
        <v>22</v>
      </c>
      <c r="DU13" s="37"/>
      <c r="DV13" s="37"/>
      <c r="DX13" s="37"/>
      <c r="DY13" s="37"/>
      <c r="DZ13" s="37"/>
      <c r="EA13" s="37"/>
      <c r="EB13" s="37"/>
      <c r="EC13" s="37"/>
      <c r="ED13" s="38"/>
      <c r="EE13" s="38"/>
      <c r="EG13" s="388">
        <v>4</v>
      </c>
      <c r="EH13" s="388">
        <v>5</v>
      </c>
      <c r="EI13" s="388">
        <v>8</v>
      </c>
      <c r="EJ13" s="388">
        <v>12</v>
      </c>
      <c r="EK13" s="388">
        <v>20</v>
      </c>
      <c r="EL13" s="388">
        <v>40</v>
      </c>
      <c r="EM13" s="385"/>
      <c r="EN13" s="385"/>
      <c r="EP13" s="38">
        <v>6</v>
      </c>
      <c r="EQ13" s="38">
        <v>7</v>
      </c>
      <c r="ER13" s="38">
        <v>10</v>
      </c>
      <c r="ES13" s="38">
        <v>14</v>
      </c>
      <c r="ET13" s="38">
        <v>20</v>
      </c>
      <c r="EU13" s="38">
        <v>22</v>
      </c>
      <c r="EV13" s="38">
        <v>27</v>
      </c>
      <c r="EW13" s="38">
        <v>37</v>
      </c>
      <c r="EY13" s="401">
        <v>10</v>
      </c>
      <c r="EZ13" s="401">
        <v>10</v>
      </c>
      <c r="FA13" s="401">
        <v>10</v>
      </c>
      <c r="FB13" s="401">
        <v>18</v>
      </c>
      <c r="FC13" s="401">
        <v>25</v>
      </c>
      <c r="FD13" s="401">
        <v>35</v>
      </c>
      <c r="FE13" s="401">
        <v>40</v>
      </c>
      <c r="FF13" s="401">
        <v>45</v>
      </c>
      <c r="FH13" s="452">
        <v>12</v>
      </c>
      <c r="FI13" s="452">
        <v>18</v>
      </c>
      <c r="FJ13" s="452">
        <v>22</v>
      </c>
      <c r="FK13" s="452">
        <v>44</v>
      </c>
      <c r="FL13" s="452">
        <v>44</v>
      </c>
      <c r="FM13" s="452">
        <v>44</v>
      </c>
      <c r="FN13" s="452">
        <v>44</v>
      </c>
      <c r="FO13" s="452">
        <v>44</v>
      </c>
      <c r="FQ13" s="496">
        <v>15</v>
      </c>
      <c r="FR13" s="496">
        <v>20</v>
      </c>
      <c r="FS13" s="496">
        <v>30</v>
      </c>
      <c r="FT13" s="496">
        <v>45</v>
      </c>
      <c r="FU13" s="496">
        <v>55</v>
      </c>
      <c r="FV13" s="496">
        <v>75</v>
      </c>
      <c r="FW13" s="496">
        <v>80</v>
      </c>
      <c r="FX13" s="496">
        <v>85</v>
      </c>
      <c r="FZ13" s="597">
        <v>12.5</v>
      </c>
      <c r="GA13" s="597">
        <v>20</v>
      </c>
      <c r="GB13" s="597">
        <v>40</v>
      </c>
      <c r="GC13" s="597">
        <v>50</v>
      </c>
      <c r="GD13" s="597">
        <v>100</v>
      </c>
      <c r="GE13" s="597">
        <v>250</v>
      </c>
      <c r="GF13" s="597">
        <v>350</v>
      </c>
      <c r="GG13" s="597">
        <v>500</v>
      </c>
      <c r="GI13" s="37"/>
      <c r="GJ13" s="37"/>
      <c r="GK13" s="37"/>
      <c r="GL13" s="37"/>
      <c r="GM13" s="37"/>
      <c r="GN13" s="37"/>
      <c r="GO13" s="38"/>
      <c r="GP13" s="38"/>
      <c r="GR13" s="37"/>
      <c r="GS13" s="37"/>
      <c r="GT13" s="37"/>
      <c r="GU13" s="37"/>
      <c r="GV13" s="37"/>
      <c r="GW13" s="37"/>
      <c r="GX13" s="38"/>
      <c r="GY13" s="38"/>
      <c r="HA13" s="558">
        <v>4</v>
      </c>
      <c r="HB13" s="558">
        <v>7</v>
      </c>
      <c r="HC13" s="558">
        <v>10</v>
      </c>
      <c r="HD13" s="558">
        <v>20</v>
      </c>
      <c r="HE13" s="558">
        <v>30</v>
      </c>
      <c r="HF13" s="559"/>
      <c r="HG13" s="38"/>
      <c r="HH13" s="38"/>
      <c r="HJ13" s="597">
        <v>7</v>
      </c>
      <c r="HK13" s="597">
        <v>10</v>
      </c>
      <c r="HL13" s="597">
        <v>21</v>
      </c>
      <c r="HM13" s="597">
        <v>60</v>
      </c>
      <c r="HN13" s="597">
        <v>120</v>
      </c>
      <c r="HO13" s="597">
        <v>240</v>
      </c>
      <c r="HP13" s="597">
        <v>300</v>
      </c>
      <c r="HQ13" s="597">
        <v>400</v>
      </c>
    </row>
    <row r="14" spans="1:225" x14ac:dyDescent="0.3">
      <c r="A14" s="726"/>
      <c r="B14" s="2"/>
      <c r="C14" s="2"/>
      <c r="D14" s="2"/>
      <c r="E14" s="2"/>
      <c r="F14" s="2">
        <v>100</v>
      </c>
      <c r="K14" s="37">
        <f t="shared" si="0"/>
        <v>7.5</v>
      </c>
      <c r="L14" s="37">
        <f t="shared" si="1"/>
        <v>10</v>
      </c>
      <c r="M14" s="37">
        <f t="shared" si="2"/>
        <v>17.5</v>
      </c>
      <c r="N14" s="37">
        <f t="shared" si="3"/>
        <v>25</v>
      </c>
      <c r="O14" s="37">
        <f t="shared" si="4"/>
        <v>40</v>
      </c>
      <c r="P14" s="37">
        <f t="shared" si="5"/>
        <v>50</v>
      </c>
      <c r="Q14" s="37">
        <f t="shared" si="6"/>
        <v>50</v>
      </c>
      <c r="R14" s="37">
        <f t="shared" si="7"/>
        <v>54.675000000000004</v>
      </c>
      <c r="T14" s="37">
        <v>4</v>
      </c>
      <c r="U14" s="37">
        <v>7</v>
      </c>
      <c r="V14" s="37">
        <v>10</v>
      </c>
      <c r="W14" s="37">
        <v>13</v>
      </c>
      <c r="X14" s="37">
        <v>16</v>
      </c>
      <c r="Y14" s="37">
        <v>20</v>
      </c>
      <c r="Z14" s="37">
        <v>25</v>
      </c>
      <c r="AA14" s="37">
        <v>30</v>
      </c>
      <c r="AC14" s="597">
        <v>25</v>
      </c>
      <c r="AD14" s="597">
        <v>45</v>
      </c>
      <c r="AE14" s="597">
        <v>135</v>
      </c>
      <c r="AF14" s="597">
        <v>200</v>
      </c>
      <c r="AG14" s="597">
        <v>270</v>
      </c>
      <c r="AH14" s="597">
        <v>320</v>
      </c>
      <c r="AI14" s="597"/>
      <c r="AJ14" s="597"/>
      <c r="AL14" s="38"/>
      <c r="AM14" s="38"/>
      <c r="AN14" s="38"/>
      <c r="AO14" s="38"/>
      <c r="AP14" s="38"/>
      <c r="AQ14" s="38"/>
      <c r="AR14" s="37"/>
      <c r="AS14" s="37"/>
      <c r="AU14" s="37">
        <v>5</v>
      </c>
      <c r="AV14" s="37">
        <v>7</v>
      </c>
      <c r="AW14" s="37">
        <v>10</v>
      </c>
      <c r="AX14" s="37">
        <v>18</v>
      </c>
      <c r="AY14" s="37">
        <v>25</v>
      </c>
      <c r="AZ14" s="37">
        <v>30</v>
      </c>
      <c r="BA14" s="37">
        <v>40.5</v>
      </c>
      <c r="BB14" s="37">
        <v>54.675000000000004</v>
      </c>
      <c r="BD14" s="592"/>
      <c r="BE14" s="592"/>
      <c r="BF14" s="592"/>
      <c r="BG14" s="592"/>
      <c r="BH14" s="592"/>
      <c r="BI14" s="592"/>
      <c r="BJ14" s="592"/>
      <c r="BK14" s="592"/>
      <c r="BM14" s="592"/>
      <c r="BN14" s="592"/>
      <c r="BO14" s="592"/>
      <c r="BP14" s="592"/>
      <c r="BQ14" s="592"/>
      <c r="BR14" s="592"/>
      <c r="BS14" s="592"/>
      <c r="BT14" s="592"/>
      <c r="BV14" s="592"/>
      <c r="BW14" s="592"/>
      <c r="BX14" s="592"/>
      <c r="BY14" s="592"/>
      <c r="BZ14" s="592"/>
      <c r="CA14" s="592"/>
      <c r="CB14" s="592"/>
      <c r="CC14" s="592"/>
      <c r="CE14" s="37">
        <v>12</v>
      </c>
      <c r="CF14" s="37">
        <v>17</v>
      </c>
      <c r="CG14" s="37">
        <v>20</v>
      </c>
      <c r="CH14" s="37">
        <v>25</v>
      </c>
      <c r="CI14" s="37">
        <v>30</v>
      </c>
      <c r="CJ14" s="37">
        <v>50</v>
      </c>
      <c r="CK14" s="37"/>
      <c r="CL14" s="37"/>
      <c r="CN14" s="197">
        <v>10</v>
      </c>
      <c r="CO14" s="197">
        <v>15</v>
      </c>
      <c r="CP14" s="197">
        <v>30</v>
      </c>
      <c r="CQ14" s="197">
        <v>50</v>
      </c>
      <c r="CR14" s="197">
        <v>75</v>
      </c>
      <c r="CS14" s="197">
        <v>125</v>
      </c>
      <c r="CT14" s="37"/>
      <c r="CU14" s="37"/>
      <c r="CW14" s="592">
        <v>4</v>
      </c>
      <c r="CX14" s="592">
        <v>7</v>
      </c>
      <c r="CY14" s="592">
        <v>15</v>
      </c>
      <c r="CZ14" s="592">
        <v>25</v>
      </c>
      <c r="DA14" s="592">
        <v>50</v>
      </c>
      <c r="DB14" s="592">
        <v>80</v>
      </c>
      <c r="DC14" s="592">
        <v>160</v>
      </c>
      <c r="DD14" s="592">
        <v>260</v>
      </c>
      <c r="DF14" s="312">
        <v>8</v>
      </c>
      <c r="DG14" s="312">
        <v>15.400000000000002</v>
      </c>
      <c r="DH14" s="312">
        <v>22</v>
      </c>
      <c r="DI14" s="312">
        <v>33</v>
      </c>
      <c r="DJ14" s="312">
        <v>55.000000000000014</v>
      </c>
      <c r="DK14" s="312">
        <v>77</v>
      </c>
      <c r="DL14" s="312"/>
      <c r="DM14" s="312"/>
      <c r="DO14" s="37">
        <v>3</v>
      </c>
      <c r="DP14" s="37">
        <v>3</v>
      </c>
      <c r="DQ14" s="37">
        <v>5</v>
      </c>
      <c r="DR14" s="37">
        <v>7</v>
      </c>
      <c r="DS14" s="37">
        <v>13</v>
      </c>
      <c r="DT14" s="37">
        <v>22</v>
      </c>
      <c r="DU14" s="37"/>
      <c r="DV14" s="37"/>
      <c r="DX14" s="38"/>
      <c r="DY14" s="38"/>
      <c r="DZ14" s="38"/>
      <c r="EA14" s="38"/>
      <c r="EB14" s="38"/>
      <c r="EC14" s="38"/>
      <c r="ED14" s="37"/>
      <c r="EE14" s="37"/>
      <c r="EG14" s="387">
        <v>4</v>
      </c>
      <c r="EH14" s="387">
        <v>6</v>
      </c>
      <c r="EI14" s="387">
        <v>8</v>
      </c>
      <c r="EJ14" s="387">
        <v>12</v>
      </c>
      <c r="EK14" s="387">
        <v>20</v>
      </c>
      <c r="EL14" s="387">
        <v>40</v>
      </c>
      <c r="EM14" s="384"/>
      <c r="EN14" s="384"/>
      <c r="EP14" s="37">
        <v>6</v>
      </c>
      <c r="EQ14" s="37">
        <v>7</v>
      </c>
      <c r="ER14" s="37">
        <v>10</v>
      </c>
      <c r="ES14" s="37">
        <v>14</v>
      </c>
      <c r="ET14" s="37">
        <v>20</v>
      </c>
      <c r="EU14" s="37">
        <v>22</v>
      </c>
      <c r="EV14" s="37">
        <v>27</v>
      </c>
      <c r="EW14" s="37">
        <v>37</v>
      </c>
      <c r="EY14" s="400">
        <v>10</v>
      </c>
      <c r="EZ14" s="400">
        <v>10</v>
      </c>
      <c r="FA14" s="400">
        <v>10</v>
      </c>
      <c r="FB14" s="400">
        <v>18</v>
      </c>
      <c r="FC14" s="400">
        <v>25</v>
      </c>
      <c r="FD14" s="400">
        <v>35</v>
      </c>
      <c r="FE14" s="400">
        <v>40</v>
      </c>
      <c r="FF14" s="400">
        <v>45</v>
      </c>
      <c r="FH14" s="451">
        <v>15</v>
      </c>
      <c r="FI14" s="451">
        <v>22</v>
      </c>
      <c r="FJ14" s="451">
        <v>25</v>
      </c>
      <c r="FK14" s="451">
        <v>50</v>
      </c>
      <c r="FL14" s="451">
        <v>50</v>
      </c>
      <c r="FM14" s="451">
        <v>50</v>
      </c>
      <c r="FN14" s="451">
        <v>50</v>
      </c>
      <c r="FO14" s="451">
        <v>50</v>
      </c>
      <c r="FQ14" s="495">
        <v>15</v>
      </c>
      <c r="FR14" s="495">
        <v>20</v>
      </c>
      <c r="FS14" s="495">
        <v>30</v>
      </c>
      <c r="FT14" s="495">
        <v>45</v>
      </c>
      <c r="FU14" s="495">
        <v>55</v>
      </c>
      <c r="FV14" s="495">
        <v>75</v>
      </c>
      <c r="FW14" s="495">
        <v>80</v>
      </c>
      <c r="FX14" s="495">
        <v>85</v>
      </c>
      <c r="FZ14" s="597">
        <v>12.5</v>
      </c>
      <c r="GA14" s="597">
        <v>20</v>
      </c>
      <c r="GB14" s="597">
        <v>40</v>
      </c>
      <c r="GC14" s="597">
        <v>50</v>
      </c>
      <c r="GD14" s="597">
        <v>100</v>
      </c>
      <c r="GE14" s="597">
        <v>250</v>
      </c>
      <c r="GF14" s="597">
        <v>350</v>
      </c>
      <c r="GG14" s="597">
        <v>500</v>
      </c>
      <c r="GI14" s="38"/>
      <c r="GJ14" s="38"/>
      <c r="GK14" s="38"/>
      <c r="GL14" s="38"/>
      <c r="GM14" s="38"/>
      <c r="GN14" s="38"/>
      <c r="GO14" s="37"/>
      <c r="GP14" s="37"/>
      <c r="GR14" s="38"/>
      <c r="GS14" s="38"/>
      <c r="GT14" s="38"/>
      <c r="GU14" s="38"/>
      <c r="GV14" s="38"/>
      <c r="GW14" s="38"/>
      <c r="GX14" s="37"/>
      <c r="GY14" s="37"/>
      <c r="HA14" s="558">
        <v>4</v>
      </c>
      <c r="HB14" s="558">
        <v>7</v>
      </c>
      <c r="HC14" s="558">
        <v>10</v>
      </c>
      <c r="HD14" s="558">
        <v>20</v>
      </c>
      <c r="HE14" s="558">
        <v>30</v>
      </c>
      <c r="HF14" s="558"/>
      <c r="HG14" s="37"/>
      <c r="HH14" s="37"/>
      <c r="HJ14" s="597">
        <v>7</v>
      </c>
      <c r="HK14" s="597">
        <v>10</v>
      </c>
      <c r="HL14" s="597">
        <v>21</v>
      </c>
      <c r="HM14" s="597">
        <v>60</v>
      </c>
      <c r="HN14" s="597">
        <v>120</v>
      </c>
      <c r="HO14" s="597">
        <v>240</v>
      </c>
      <c r="HP14" s="597">
        <v>300</v>
      </c>
      <c r="HQ14" s="597">
        <v>400</v>
      </c>
    </row>
    <row r="15" spans="1:225" x14ac:dyDescent="0.3">
      <c r="A15" s="726"/>
      <c r="B15" s="3">
        <v>-100</v>
      </c>
      <c r="C15" s="3"/>
      <c r="D15" s="3"/>
      <c r="E15" s="3"/>
      <c r="F15" s="3"/>
      <c r="K15" s="38">
        <f t="shared" si="0"/>
        <v>6</v>
      </c>
      <c r="L15" s="38">
        <f t="shared" si="1"/>
        <v>9.375</v>
      </c>
      <c r="M15" s="38">
        <f t="shared" si="2"/>
        <v>13.75</v>
      </c>
      <c r="N15" s="38">
        <f t="shared" si="3"/>
        <v>22.5</v>
      </c>
      <c r="O15" s="38">
        <f t="shared" si="4"/>
        <v>30.625</v>
      </c>
      <c r="P15" s="38">
        <f t="shared" si="5"/>
        <v>43.75</v>
      </c>
      <c r="Q15" s="38">
        <f t="shared" si="6"/>
        <v>45</v>
      </c>
      <c r="R15" s="38">
        <f t="shared" si="7"/>
        <v>54.675000000000004</v>
      </c>
      <c r="T15" s="38">
        <v>4</v>
      </c>
      <c r="U15" s="38">
        <v>7</v>
      </c>
      <c r="V15" s="38">
        <v>10</v>
      </c>
      <c r="W15" s="38">
        <v>13</v>
      </c>
      <c r="X15" s="38">
        <v>16</v>
      </c>
      <c r="Y15" s="38">
        <v>20</v>
      </c>
      <c r="Z15" s="38">
        <v>25</v>
      </c>
      <c r="AA15" s="38">
        <v>30</v>
      </c>
      <c r="AC15" s="597">
        <v>15</v>
      </c>
      <c r="AD15" s="597">
        <v>30</v>
      </c>
      <c r="AE15" s="597">
        <v>60</v>
      </c>
      <c r="AF15" s="597">
        <v>120</v>
      </c>
      <c r="AG15" s="597">
        <v>170</v>
      </c>
      <c r="AH15" s="597">
        <v>220</v>
      </c>
      <c r="AI15" s="597"/>
      <c r="AJ15" s="597"/>
      <c r="AL15" s="38"/>
      <c r="AM15" s="38"/>
      <c r="AN15" s="38"/>
      <c r="AO15" s="38"/>
      <c r="AP15" s="38"/>
      <c r="AQ15" s="38"/>
      <c r="AR15" s="38"/>
      <c r="AS15" s="38"/>
      <c r="AU15" s="38">
        <v>5</v>
      </c>
      <c r="AV15" s="38">
        <v>7</v>
      </c>
      <c r="AW15" s="38">
        <v>10</v>
      </c>
      <c r="AX15" s="38">
        <v>18</v>
      </c>
      <c r="AY15" s="38">
        <v>25</v>
      </c>
      <c r="AZ15" s="38">
        <v>30</v>
      </c>
      <c r="BA15" s="38">
        <v>40.5</v>
      </c>
      <c r="BB15" s="38">
        <v>54.675000000000004</v>
      </c>
      <c r="BD15" s="593"/>
      <c r="BE15" s="593"/>
      <c r="BF15" s="593"/>
      <c r="BG15" s="593"/>
      <c r="BH15" s="593"/>
      <c r="BI15" s="593"/>
      <c r="BJ15" s="593"/>
      <c r="BK15" s="593"/>
      <c r="BM15" s="593"/>
      <c r="BN15" s="593"/>
      <c r="BO15" s="593"/>
      <c r="BP15" s="593"/>
      <c r="BQ15" s="593"/>
      <c r="BR15" s="593"/>
      <c r="BS15" s="593"/>
      <c r="BT15" s="593"/>
      <c r="BV15" s="593"/>
      <c r="BW15" s="593"/>
      <c r="BX15" s="593"/>
      <c r="BY15" s="593"/>
      <c r="BZ15" s="593"/>
      <c r="CA15" s="593"/>
      <c r="CB15" s="593"/>
      <c r="CC15" s="593"/>
      <c r="CE15" s="38">
        <v>15</v>
      </c>
      <c r="CF15" s="38">
        <v>20</v>
      </c>
      <c r="CG15" s="38">
        <v>25</v>
      </c>
      <c r="CH15" s="38">
        <v>30</v>
      </c>
      <c r="CI15" s="38">
        <v>40</v>
      </c>
      <c r="CJ15" s="38">
        <v>70</v>
      </c>
      <c r="CK15" s="38"/>
      <c r="CL15" s="38"/>
      <c r="CN15" s="198">
        <v>10</v>
      </c>
      <c r="CO15" s="198">
        <v>15</v>
      </c>
      <c r="CP15" s="198">
        <v>30</v>
      </c>
      <c r="CQ15" s="198">
        <v>50</v>
      </c>
      <c r="CR15" s="198">
        <v>75</v>
      </c>
      <c r="CS15" s="198">
        <v>125</v>
      </c>
      <c r="CT15" s="38"/>
      <c r="CU15" s="38"/>
      <c r="CW15" s="593">
        <v>5</v>
      </c>
      <c r="CX15" s="593">
        <v>7</v>
      </c>
      <c r="CY15" s="593">
        <v>15</v>
      </c>
      <c r="CZ15" s="593">
        <v>25</v>
      </c>
      <c r="DA15" s="593">
        <v>50</v>
      </c>
      <c r="DB15" s="593">
        <v>80</v>
      </c>
      <c r="DC15" s="593">
        <v>160</v>
      </c>
      <c r="DD15" s="593">
        <v>260</v>
      </c>
      <c r="DF15" s="313">
        <v>5</v>
      </c>
      <c r="DG15" s="313">
        <v>8.75</v>
      </c>
      <c r="DH15" s="313">
        <v>12.5</v>
      </c>
      <c r="DI15" s="313">
        <v>18.75</v>
      </c>
      <c r="DJ15" s="313">
        <v>31.25</v>
      </c>
      <c r="DK15" s="313">
        <v>43.75</v>
      </c>
      <c r="DL15" s="313"/>
      <c r="DM15" s="313"/>
      <c r="DO15" s="38">
        <v>3</v>
      </c>
      <c r="DP15" s="38">
        <v>3</v>
      </c>
      <c r="DQ15" s="38">
        <v>5</v>
      </c>
      <c r="DR15" s="38">
        <v>7</v>
      </c>
      <c r="DS15" s="38">
        <v>13</v>
      </c>
      <c r="DT15" s="38">
        <v>23</v>
      </c>
      <c r="DU15" s="37"/>
      <c r="DV15" s="37"/>
      <c r="DX15" s="38"/>
      <c r="DY15" s="38"/>
      <c r="DZ15" s="38"/>
      <c r="EA15" s="38"/>
      <c r="EB15" s="38"/>
      <c r="EC15" s="38"/>
      <c r="ED15" s="38"/>
      <c r="EE15" s="38"/>
      <c r="EG15" s="388">
        <v>4</v>
      </c>
      <c r="EH15" s="388">
        <v>5</v>
      </c>
      <c r="EI15" s="388">
        <v>8</v>
      </c>
      <c r="EJ15" s="388">
        <v>12</v>
      </c>
      <c r="EK15" s="388">
        <v>20</v>
      </c>
      <c r="EL15" s="388">
        <v>40</v>
      </c>
      <c r="EM15" s="385"/>
      <c r="EN15" s="385"/>
      <c r="EP15" s="38">
        <v>6</v>
      </c>
      <c r="EQ15" s="38">
        <v>7</v>
      </c>
      <c r="ER15" s="38">
        <v>10</v>
      </c>
      <c r="ES15" s="38">
        <v>14</v>
      </c>
      <c r="ET15" s="38">
        <v>20</v>
      </c>
      <c r="EU15" s="38">
        <v>22</v>
      </c>
      <c r="EV15" s="38">
        <v>27</v>
      </c>
      <c r="EW15" s="38">
        <v>37</v>
      </c>
      <c r="EY15" s="401">
        <v>12</v>
      </c>
      <c r="EZ15" s="401">
        <v>12</v>
      </c>
      <c r="FA15" s="401">
        <v>12</v>
      </c>
      <c r="FB15" s="401">
        <v>20</v>
      </c>
      <c r="FC15" s="401">
        <v>30</v>
      </c>
      <c r="FD15" s="401">
        <v>40</v>
      </c>
      <c r="FE15" s="401">
        <v>45</v>
      </c>
      <c r="FF15" s="401">
        <v>50</v>
      </c>
      <c r="FH15" s="452">
        <v>6</v>
      </c>
      <c r="FI15" s="452">
        <v>12</v>
      </c>
      <c r="FJ15" s="452">
        <v>15</v>
      </c>
      <c r="FK15" s="452">
        <v>30</v>
      </c>
      <c r="FL15" s="452">
        <v>30</v>
      </c>
      <c r="FM15" s="452">
        <v>30</v>
      </c>
      <c r="FN15" s="452">
        <v>30</v>
      </c>
      <c r="FO15" s="452">
        <v>30</v>
      </c>
      <c r="FQ15" s="496">
        <v>15</v>
      </c>
      <c r="FR15" s="496">
        <v>20</v>
      </c>
      <c r="FS15" s="496">
        <v>30</v>
      </c>
      <c r="FT15" s="496">
        <v>45</v>
      </c>
      <c r="FU15" s="496">
        <v>55</v>
      </c>
      <c r="FV15" s="496">
        <v>75</v>
      </c>
      <c r="FW15" s="496">
        <v>80</v>
      </c>
      <c r="FX15" s="496">
        <v>85</v>
      </c>
      <c r="FZ15" s="597">
        <v>12.5</v>
      </c>
      <c r="GA15" s="597">
        <v>20</v>
      </c>
      <c r="GB15" s="597">
        <v>40</v>
      </c>
      <c r="GC15" s="597">
        <v>50</v>
      </c>
      <c r="GD15" s="597">
        <v>100</v>
      </c>
      <c r="GE15" s="597">
        <v>250</v>
      </c>
      <c r="GF15" s="597">
        <v>350</v>
      </c>
      <c r="GG15" s="597">
        <v>500</v>
      </c>
      <c r="GI15" s="38"/>
      <c r="GJ15" s="38"/>
      <c r="GK15" s="38"/>
      <c r="GL15" s="38"/>
      <c r="GM15" s="38"/>
      <c r="GN15" s="38"/>
      <c r="GO15" s="38"/>
      <c r="GP15" s="38"/>
      <c r="GR15" s="38"/>
      <c r="GS15" s="38"/>
      <c r="GT15" s="38"/>
      <c r="GU15" s="38"/>
      <c r="GV15" s="38"/>
      <c r="GW15" s="38"/>
      <c r="GX15" s="38"/>
      <c r="GY15" s="38"/>
      <c r="HA15" s="558">
        <v>4</v>
      </c>
      <c r="HB15" s="558">
        <v>7</v>
      </c>
      <c r="HC15" s="558">
        <v>10</v>
      </c>
      <c r="HD15" s="558">
        <v>20</v>
      </c>
      <c r="HE15" s="558">
        <v>30</v>
      </c>
      <c r="HF15" s="559"/>
      <c r="HG15" s="38"/>
      <c r="HH15" s="38"/>
      <c r="HJ15" s="597">
        <v>7</v>
      </c>
      <c r="HK15" s="597">
        <v>10</v>
      </c>
      <c r="HL15" s="597">
        <v>21</v>
      </c>
      <c r="HM15" s="597">
        <v>60</v>
      </c>
      <c r="HN15" s="597">
        <v>120</v>
      </c>
      <c r="HO15" s="597">
        <v>240</v>
      </c>
      <c r="HP15" s="597">
        <v>300</v>
      </c>
      <c r="HQ15" s="597">
        <v>400</v>
      </c>
    </row>
    <row r="16" spans="1:225" x14ac:dyDescent="0.3">
      <c r="A16" s="726"/>
      <c r="B16" s="2"/>
      <c r="C16" s="2">
        <v>-100</v>
      </c>
      <c r="D16" s="2"/>
      <c r="E16" s="2"/>
      <c r="F16" s="2"/>
      <c r="K16" s="37">
        <f t="shared" si="0"/>
        <v>6.5</v>
      </c>
      <c r="L16" s="37">
        <f t="shared" si="1"/>
        <v>9.375</v>
      </c>
      <c r="M16" s="37">
        <f t="shared" si="2"/>
        <v>13.75</v>
      </c>
      <c r="N16" s="37">
        <f t="shared" si="3"/>
        <v>22.5</v>
      </c>
      <c r="O16" s="37">
        <f t="shared" si="4"/>
        <v>32.625</v>
      </c>
      <c r="P16" s="37">
        <f t="shared" si="5"/>
        <v>43.75</v>
      </c>
      <c r="Q16" s="37">
        <f t="shared" si="6"/>
        <v>45</v>
      </c>
      <c r="R16" s="37">
        <f t="shared" si="7"/>
        <v>54.675000000000004</v>
      </c>
      <c r="T16" s="37">
        <v>4</v>
      </c>
      <c r="U16" s="37">
        <v>7</v>
      </c>
      <c r="V16" s="37">
        <v>10</v>
      </c>
      <c r="W16" s="37">
        <v>13</v>
      </c>
      <c r="X16" s="37">
        <v>16</v>
      </c>
      <c r="Y16" s="37">
        <v>20</v>
      </c>
      <c r="Z16" s="37">
        <v>25</v>
      </c>
      <c r="AA16" s="37">
        <v>30</v>
      </c>
      <c r="AC16" s="597">
        <v>15</v>
      </c>
      <c r="AD16" s="597">
        <v>30</v>
      </c>
      <c r="AE16" s="597">
        <v>60</v>
      </c>
      <c r="AF16" s="597">
        <v>120</v>
      </c>
      <c r="AG16" s="597">
        <v>170</v>
      </c>
      <c r="AH16" s="597">
        <v>220</v>
      </c>
      <c r="AI16" s="597"/>
      <c r="AJ16" s="597"/>
      <c r="AL16" s="37"/>
      <c r="AM16" s="37"/>
      <c r="AN16" s="37"/>
      <c r="AO16" s="37"/>
      <c r="AP16" s="37"/>
      <c r="AQ16" s="37"/>
      <c r="AR16" s="37"/>
      <c r="AS16" s="37"/>
      <c r="AU16" s="37">
        <v>5</v>
      </c>
      <c r="AV16" s="37">
        <v>7</v>
      </c>
      <c r="AW16" s="37">
        <v>10</v>
      </c>
      <c r="AX16" s="37">
        <v>18</v>
      </c>
      <c r="AY16" s="37">
        <v>25</v>
      </c>
      <c r="AZ16" s="37">
        <v>30</v>
      </c>
      <c r="BA16" s="37">
        <v>40.5</v>
      </c>
      <c r="BB16" s="37">
        <v>54.675000000000004</v>
      </c>
      <c r="BD16" s="592"/>
      <c r="BE16" s="592"/>
      <c r="BF16" s="592"/>
      <c r="BG16" s="592"/>
      <c r="BH16" s="592"/>
      <c r="BI16" s="592"/>
      <c r="BJ16" s="592"/>
      <c r="BK16" s="592"/>
      <c r="BM16" s="592"/>
      <c r="BN16" s="592"/>
      <c r="BO16" s="592"/>
      <c r="BP16" s="592"/>
      <c r="BQ16" s="592"/>
      <c r="BR16" s="592"/>
      <c r="BS16" s="592"/>
      <c r="BT16" s="592"/>
      <c r="BV16" s="592"/>
      <c r="BW16" s="592"/>
      <c r="BX16" s="592"/>
      <c r="BY16" s="592"/>
      <c r="BZ16" s="592"/>
      <c r="CA16" s="592"/>
      <c r="CB16" s="592"/>
      <c r="CC16" s="592"/>
      <c r="CE16" s="37">
        <v>15</v>
      </c>
      <c r="CF16" s="37">
        <v>20</v>
      </c>
      <c r="CG16" s="37">
        <v>25</v>
      </c>
      <c r="CH16" s="37">
        <v>30</v>
      </c>
      <c r="CI16" s="37">
        <v>40</v>
      </c>
      <c r="CJ16" s="37">
        <v>70</v>
      </c>
      <c r="CK16" s="37"/>
      <c r="CL16" s="37"/>
      <c r="CN16" s="197">
        <v>10</v>
      </c>
      <c r="CO16" s="197">
        <v>15</v>
      </c>
      <c r="CP16" s="197">
        <v>30</v>
      </c>
      <c r="CQ16" s="197">
        <v>50</v>
      </c>
      <c r="CR16" s="197">
        <v>75</v>
      </c>
      <c r="CS16" s="197">
        <v>125</v>
      </c>
      <c r="CT16" s="37"/>
      <c r="CU16" s="37"/>
      <c r="CW16" s="592">
        <v>5</v>
      </c>
      <c r="CX16" s="592">
        <v>7</v>
      </c>
      <c r="CY16" s="592">
        <v>15</v>
      </c>
      <c r="CZ16" s="592">
        <v>25</v>
      </c>
      <c r="DA16" s="592">
        <v>50</v>
      </c>
      <c r="DB16" s="592">
        <v>80</v>
      </c>
      <c r="DC16" s="592">
        <v>160</v>
      </c>
      <c r="DD16" s="592">
        <v>260</v>
      </c>
      <c r="DF16" s="312">
        <v>5</v>
      </c>
      <c r="DG16" s="312">
        <v>8.75</v>
      </c>
      <c r="DH16" s="312">
        <v>12.5</v>
      </c>
      <c r="DI16" s="312">
        <v>18.75</v>
      </c>
      <c r="DJ16" s="312">
        <v>31.25</v>
      </c>
      <c r="DK16" s="312">
        <v>43.75</v>
      </c>
      <c r="DL16" s="312"/>
      <c r="DM16" s="312"/>
      <c r="DO16" s="37">
        <v>3</v>
      </c>
      <c r="DP16" s="37">
        <v>3</v>
      </c>
      <c r="DQ16" s="37">
        <v>5</v>
      </c>
      <c r="DR16" s="37">
        <v>8</v>
      </c>
      <c r="DS16" s="37">
        <v>13</v>
      </c>
      <c r="DT16" s="37">
        <v>23</v>
      </c>
      <c r="DU16" s="37"/>
      <c r="DV16" s="37"/>
      <c r="DX16" s="37"/>
      <c r="DY16" s="37"/>
      <c r="DZ16" s="37"/>
      <c r="EA16" s="37"/>
      <c r="EB16" s="37"/>
      <c r="EC16" s="37"/>
      <c r="ED16" s="37"/>
      <c r="EE16" s="37"/>
      <c r="EG16" s="387">
        <v>4</v>
      </c>
      <c r="EH16" s="387">
        <v>6</v>
      </c>
      <c r="EI16" s="387">
        <v>8</v>
      </c>
      <c r="EJ16" s="387">
        <v>12</v>
      </c>
      <c r="EK16" s="387">
        <v>20</v>
      </c>
      <c r="EL16" s="387">
        <v>40</v>
      </c>
      <c r="EM16" s="384"/>
      <c r="EN16" s="384"/>
      <c r="EP16" s="37">
        <v>6</v>
      </c>
      <c r="EQ16" s="37">
        <v>7</v>
      </c>
      <c r="ER16" s="37">
        <v>10</v>
      </c>
      <c r="ES16" s="37">
        <v>14</v>
      </c>
      <c r="ET16" s="37">
        <v>20</v>
      </c>
      <c r="EU16" s="37">
        <v>22</v>
      </c>
      <c r="EV16" s="37">
        <v>27</v>
      </c>
      <c r="EW16" s="37">
        <v>37</v>
      </c>
      <c r="EY16" s="400">
        <v>12</v>
      </c>
      <c r="EZ16" s="400">
        <v>12</v>
      </c>
      <c r="FA16" s="400">
        <v>12</v>
      </c>
      <c r="FB16" s="400">
        <v>20</v>
      </c>
      <c r="FC16" s="400">
        <v>30</v>
      </c>
      <c r="FD16" s="400">
        <v>40</v>
      </c>
      <c r="FE16" s="400">
        <v>45</v>
      </c>
      <c r="FF16" s="400">
        <v>50</v>
      </c>
      <c r="FH16" s="451">
        <v>8</v>
      </c>
      <c r="FI16" s="451">
        <v>14</v>
      </c>
      <c r="FJ16" s="451">
        <v>17</v>
      </c>
      <c r="FK16" s="451">
        <v>34</v>
      </c>
      <c r="FL16" s="451">
        <v>34</v>
      </c>
      <c r="FM16" s="451">
        <v>34</v>
      </c>
      <c r="FN16" s="451">
        <v>34</v>
      </c>
      <c r="FO16" s="451">
        <v>34</v>
      </c>
      <c r="FQ16" s="495">
        <v>15</v>
      </c>
      <c r="FR16" s="495">
        <v>20</v>
      </c>
      <c r="FS16" s="495">
        <v>30</v>
      </c>
      <c r="FT16" s="495">
        <v>45</v>
      </c>
      <c r="FU16" s="495">
        <v>55</v>
      </c>
      <c r="FV16" s="495">
        <v>75</v>
      </c>
      <c r="FW16" s="495">
        <v>80</v>
      </c>
      <c r="FX16" s="495">
        <v>85</v>
      </c>
      <c r="FZ16" s="597">
        <v>12.5</v>
      </c>
      <c r="GA16" s="597">
        <v>20</v>
      </c>
      <c r="GB16" s="597">
        <v>40</v>
      </c>
      <c r="GC16" s="597">
        <v>50</v>
      </c>
      <c r="GD16" s="597">
        <v>100</v>
      </c>
      <c r="GE16" s="597">
        <v>250</v>
      </c>
      <c r="GF16" s="597">
        <v>350</v>
      </c>
      <c r="GG16" s="597">
        <v>500</v>
      </c>
      <c r="GI16" s="37"/>
      <c r="GJ16" s="37"/>
      <c r="GK16" s="37"/>
      <c r="GL16" s="37"/>
      <c r="GM16" s="37"/>
      <c r="GN16" s="37"/>
      <c r="GO16" s="37"/>
      <c r="GP16" s="37"/>
      <c r="GR16" s="37"/>
      <c r="GS16" s="37"/>
      <c r="GT16" s="37"/>
      <c r="GU16" s="37"/>
      <c r="GV16" s="37"/>
      <c r="GW16" s="37"/>
      <c r="GX16" s="37"/>
      <c r="GY16" s="37"/>
      <c r="HA16" s="558">
        <v>4</v>
      </c>
      <c r="HB16" s="558">
        <v>7</v>
      </c>
      <c r="HC16" s="558">
        <v>10</v>
      </c>
      <c r="HD16" s="558">
        <v>20</v>
      </c>
      <c r="HE16" s="558">
        <v>30</v>
      </c>
      <c r="HF16" s="558"/>
      <c r="HG16" s="37"/>
      <c r="HH16" s="37"/>
      <c r="HJ16" s="597">
        <v>7</v>
      </c>
      <c r="HK16" s="597">
        <v>10</v>
      </c>
      <c r="HL16" s="597">
        <v>21</v>
      </c>
      <c r="HM16" s="597">
        <v>60</v>
      </c>
      <c r="HN16" s="597">
        <v>120</v>
      </c>
      <c r="HO16" s="597">
        <v>240</v>
      </c>
      <c r="HP16" s="597">
        <v>300</v>
      </c>
      <c r="HQ16" s="597">
        <v>400</v>
      </c>
    </row>
    <row r="17" spans="1:225" x14ac:dyDescent="0.3">
      <c r="A17" s="726"/>
      <c r="B17" s="3"/>
      <c r="C17" s="3"/>
      <c r="D17" s="3">
        <v>-100</v>
      </c>
      <c r="E17" s="3"/>
      <c r="F17" s="3"/>
      <c r="K17" s="38">
        <f t="shared" si="0"/>
        <v>7.5</v>
      </c>
      <c r="L17" s="38">
        <f t="shared" si="1"/>
        <v>11</v>
      </c>
      <c r="M17" s="38">
        <f t="shared" si="2"/>
        <v>17.5</v>
      </c>
      <c r="N17" s="38">
        <f t="shared" si="3"/>
        <v>27.5</v>
      </c>
      <c r="O17" s="38">
        <f t="shared" si="4"/>
        <v>40</v>
      </c>
      <c r="P17" s="38">
        <f t="shared" si="5"/>
        <v>70</v>
      </c>
      <c r="Q17" s="38">
        <f t="shared" si="6"/>
        <v>45</v>
      </c>
      <c r="R17" s="38">
        <f t="shared" si="7"/>
        <v>54.675000000000004</v>
      </c>
      <c r="T17" s="38">
        <v>4</v>
      </c>
      <c r="U17" s="38">
        <v>7</v>
      </c>
      <c r="V17" s="38">
        <v>10</v>
      </c>
      <c r="W17" s="38">
        <v>13</v>
      </c>
      <c r="X17" s="38">
        <v>16</v>
      </c>
      <c r="Y17" s="38">
        <v>20</v>
      </c>
      <c r="Z17" s="38">
        <v>25</v>
      </c>
      <c r="AA17" s="38">
        <v>30</v>
      </c>
      <c r="AC17" s="597">
        <v>15</v>
      </c>
      <c r="AD17" s="597">
        <v>30</v>
      </c>
      <c r="AE17" s="597">
        <v>60</v>
      </c>
      <c r="AF17" s="597">
        <v>120</v>
      </c>
      <c r="AG17" s="597">
        <v>170</v>
      </c>
      <c r="AH17" s="597">
        <v>220</v>
      </c>
      <c r="AI17" s="597"/>
      <c r="AJ17" s="597"/>
      <c r="AL17" s="38"/>
      <c r="AM17" s="38"/>
      <c r="AN17" s="38"/>
      <c r="AO17" s="38"/>
      <c r="AP17" s="38"/>
      <c r="AQ17" s="38"/>
      <c r="AR17" s="38"/>
      <c r="AS17" s="38"/>
      <c r="AU17" s="38">
        <v>5</v>
      </c>
      <c r="AV17" s="38">
        <v>7</v>
      </c>
      <c r="AW17" s="38">
        <v>10</v>
      </c>
      <c r="AX17" s="38">
        <v>18</v>
      </c>
      <c r="AY17" s="38">
        <v>25</v>
      </c>
      <c r="AZ17" s="38">
        <v>30</v>
      </c>
      <c r="BA17" s="38">
        <v>40.5</v>
      </c>
      <c r="BB17" s="38">
        <v>54.675000000000004</v>
      </c>
      <c r="BD17" s="593"/>
      <c r="BE17" s="593"/>
      <c r="BF17" s="593"/>
      <c r="BG17" s="593"/>
      <c r="BH17" s="593"/>
      <c r="BI17" s="593"/>
      <c r="BJ17" s="593"/>
      <c r="BK17" s="593"/>
      <c r="BM17" s="593"/>
      <c r="BN17" s="593"/>
      <c r="BO17" s="593"/>
      <c r="BP17" s="593"/>
      <c r="BQ17" s="593"/>
      <c r="BR17" s="593"/>
      <c r="BS17" s="593"/>
      <c r="BT17" s="593"/>
      <c r="BV17" s="593"/>
      <c r="BW17" s="593"/>
      <c r="BX17" s="593"/>
      <c r="BY17" s="593"/>
      <c r="BZ17" s="593"/>
      <c r="CA17" s="593"/>
      <c r="CB17" s="593"/>
      <c r="CC17" s="593"/>
      <c r="CE17" s="38">
        <v>15</v>
      </c>
      <c r="CF17" s="38">
        <v>20</v>
      </c>
      <c r="CG17" s="38">
        <v>25</v>
      </c>
      <c r="CH17" s="38">
        <v>30</v>
      </c>
      <c r="CI17" s="38">
        <v>40</v>
      </c>
      <c r="CJ17" s="38">
        <v>70</v>
      </c>
      <c r="CK17" s="38"/>
      <c r="CL17" s="38"/>
      <c r="CN17" s="198">
        <v>10</v>
      </c>
      <c r="CO17" s="198">
        <v>15</v>
      </c>
      <c r="CP17" s="198">
        <v>30</v>
      </c>
      <c r="CQ17" s="198">
        <v>50</v>
      </c>
      <c r="CR17" s="198">
        <v>75</v>
      </c>
      <c r="CS17" s="198">
        <v>125</v>
      </c>
      <c r="CT17" s="38"/>
      <c r="CU17" s="38"/>
      <c r="CW17" s="593">
        <v>5</v>
      </c>
      <c r="CX17" s="593">
        <v>7</v>
      </c>
      <c r="CY17" s="593">
        <v>15</v>
      </c>
      <c r="CZ17" s="593">
        <v>25</v>
      </c>
      <c r="DA17" s="593">
        <v>50</v>
      </c>
      <c r="DB17" s="593">
        <v>80</v>
      </c>
      <c r="DC17" s="593">
        <v>160</v>
      </c>
      <c r="DD17" s="593">
        <v>260</v>
      </c>
      <c r="DF17" s="313">
        <v>8</v>
      </c>
      <c r="DG17" s="313">
        <v>14</v>
      </c>
      <c r="DH17" s="313">
        <v>20</v>
      </c>
      <c r="DI17" s="313">
        <v>30</v>
      </c>
      <c r="DJ17" s="313">
        <v>50</v>
      </c>
      <c r="DK17" s="313">
        <v>70</v>
      </c>
      <c r="DL17" s="313"/>
      <c r="DM17" s="313"/>
      <c r="DO17" s="38">
        <v>3</v>
      </c>
      <c r="DP17" s="38">
        <v>3</v>
      </c>
      <c r="DQ17" s="38">
        <v>5</v>
      </c>
      <c r="DR17" s="38">
        <v>8</v>
      </c>
      <c r="DS17" s="38">
        <v>14</v>
      </c>
      <c r="DT17" s="38">
        <v>24</v>
      </c>
      <c r="DU17" s="37"/>
      <c r="DV17" s="37"/>
      <c r="DX17" s="38"/>
      <c r="DY17" s="38"/>
      <c r="DZ17" s="38"/>
      <c r="EA17" s="38"/>
      <c r="EB17" s="38"/>
      <c r="EC17" s="38"/>
      <c r="ED17" s="38"/>
      <c r="EE17" s="38"/>
      <c r="EG17" s="388">
        <v>4</v>
      </c>
      <c r="EH17" s="388">
        <v>5</v>
      </c>
      <c r="EI17" s="388">
        <v>8</v>
      </c>
      <c r="EJ17" s="388">
        <v>12</v>
      </c>
      <c r="EK17" s="388">
        <v>20</v>
      </c>
      <c r="EL17" s="388">
        <v>40</v>
      </c>
      <c r="EM17" s="385"/>
      <c r="EN17" s="385"/>
      <c r="EP17" s="38">
        <v>6</v>
      </c>
      <c r="EQ17" s="38">
        <v>7</v>
      </c>
      <c r="ER17" s="38">
        <v>10</v>
      </c>
      <c r="ES17" s="38">
        <v>14</v>
      </c>
      <c r="ET17" s="38">
        <v>20</v>
      </c>
      <c r="EU17" s="38">
        <v>22</v>
      </c>
      <c r="EV17" s="38">
        <v>27</v>
      </c>
      <c r="EW17" s="38">
        <v>37</v>
      </c>
      <c r="EY17" s="401">
        <v>12</v>
      </c>
      <c r="EZ17" s="401">
        <v>12</v>
      </c>
      <c r="FA17" s="401">
        <v>12</v>
      </c>
      <c r="FB17" s="401">
        <v>20</v>
      </c>
      <c r="FC17" s="401">
        <v>30</v>
      </c>
      <c r="FD17" s="401">
        <v>40</v>
      </c>
      <c r="FE17" s="401">
        <v>45</v>
      </c>
      <c r="FF17" s="401">
        <v>50</v>
      </c>
      <c r="FH17" s="452">
        <v>10</v>
      </c>
      <c r="FI17" s="452">
        <v>16</v>
      </c>
      <c r="FJ17" s="452">
        <v>20</v>
      </c>
      <c r="FK17" s="452">
        <v>40</v>
      </c>
      <c r="FL17" s="452">
        <v>40</v>
      </c>
      <c r="FM17" s="452">
        <v>40</v>
      </c>
      <c r="FN17" s="452">
        <v>40</v>
      </c>
      <c r="FO17" s="452">
        <v>40</v>
      </c>
      <c r="FQ17" s="496">
        <v>15</v>
      </c>
      <c r="FR17" s="496">
        <v>20</v>
      </c>
      <c r="FS17" s="496">
        <v>30</v>
      </c>
      <c r="FT17" s="496">
        <v>45</v>
      </c>
      <c r="FU17" s="496">
        <v>55</v>
      </c>
      <c r="FV17" s="496">
        <v>75</v>
      </c>
      <c r="FW17" s="496">
        <v>80</v>
      </c>
      <c r="FX17" s="496">
        <v>85</v>
      </c>
      <c r="FZ17" s="597">
        <v>12.5</v>
      </c>
      <c r="GA17" s="597">
        <v>20</v>
      </c>
      <c r="GB17" s="597">
        <v>40</v>
      </c>
      <c r="GC17" s="597">
        <v>50</v>
      </c>
      <c r="GD17" s="597">
        <v>100</v>
      </c>
      <c r="GE17" s="597">
        <v>250</v>
      </c>
      <c r="GF17" s="597">
        <v>350</v>
      </c>
      <c r="GG17" s="597">
        <v>500</v>
      </c>
      <c r="GI17" s="38"/>
      <c r="GJ17" s="38"/>
      <c r="GK17" s="38"/>
      <c r="GL17" s="38"/>
      <c r="GM17" s="38"/>
      <c r="GN17" s="38"/>
      <c r="GO17" s="38"/>
      <c r="GP17" s="38"/>
      <c r="GR17" s="38"/>
      <c r="GS17" s="38"/>
      <c r="GT17" s="38"/>
      <c r="GU17" s="38"/>
      <c r="GV17" s="38"/>
      <c r="GW17" s="38"/>
      <c r="GX17" s="38"/>
      <c r="GY17" s="38"/>
      <c r="HA17" s="558">
        <v>4</v>
      </c>
      <c r="HB17" s="558">
        <v>7</v>
      </c>
      <c r="HC17" s="558">
        <v>10</v>
      </c>
      <c r="HD17" s="558">
        <v>20</v>
      </c>
      <c r="HE17" s="558">
        <v>30</v>
      </c>
      <c r="HF17" s="559"/>
      <c r="HG17" s="38"/>
      <c r="HH17" s="38"/>
      <c r="HJ17" s="597">
        <v>7</v>
      </c>
      <c r="HK17" s="597">
        <v>10</v>
      </c>
      <c r="HL17" s="597">
        <v>21</v>
      </c>
      <c r="HM17" s="597">
        <v>60</v>
      </c>
      <c r="HN17" s="597">
        <v>120</v>
      </c>
      <c r="HO17" s="597">
        <v>240</v>
      </c>
      <c r="HP17" s="597">
        <v>300</v>
      </c>
      <c r="HQ17" s="597">
        <v>400</v>
      </c>
    </row>
    <row r="18" spans="1:225" ht="15" customHeight="1" x14ac:dyDescent="0.3">
      <c r="A18" s="726"/>
      <c r="B18" s="2"/>
      <c r="C18" s="2"/>
      <c r="D18" s="2"/>
      <c r="E18" s="2">
        <v>-100</v>
      </c>
      <c r="F18" s="2"/>
      <c r="K18" s="37">
        <f t="shared" si="0"/>
        <v>7.5</v>
      </c>
      <c r="L18" s="37">
        <f t="shared" si="1"/>
        <v>11</v>
      </c>
      <c r="M18" s="37">
        <f t="shared" si="2"/>
        <v>18</v>
      </c>
      <c r="N18" s="37">
        <f t="shared" si="3"/>
        <v>27.5</v>
      </c>
      <c r="O18" s="37">
        <f t="shared" si="4"/>
        <v>42</v>
      </c>
      <c r="P18" s="37">
        <f t="shared" si="5"/>
        <v>70</v>
      </c>
      <c r="Q18" s="37">
        <f t="shared" si="6"/>
        <v>45</v>
      </c>
      <c r="R18" s="37">
        <f t="shared" si="7"/>
        <v>54.675000000000004</v>
      </c>
      <c r="T18" s="37">
        <v>4</v>
      </c>
      <c r="U18" s="37">
        <v>7</v>
      </c>
      <c r="V18" s="37">
        <v>10</v>
      </c>
      <c r="W18" s="37">
        <v>13</v>
      </c>
      <c r="X18" s="37">
        <v>16</v>
      </c>
      <c r="Y18" s="37">
        <v>20</v>
      </c>
      <c r="Z18" s="37">
        <v>25</v>
      </c>
      <c r="AA18" s="37">
        <v>30</v>
      </c>
      <c r="AC18" s="597">
        <v>20</v>
      </c>
      <c r="AD18" s="597">
        <v>35</v>
      </c>
      <c r="AE18" s="597">
        <v>85</v>
      </c>
      <c r="AF18" s="597">
        <v>145</v>
      </c>
      <c r="AG18" s="597">
        <v>195</v>
      </c>
      <c r="AH18" s="597">
        <v>245</v>
      </c>
      <c r="AI18" s="597"/>
      <c r="AJ18" s="597"/>
      <c r="AL18" s="37"/>
      <c r="AM18" s="37"/>
      <c r="AN18" s="37"/>
      <c r="AO18" s="37"/>
      <c r="AP18" s="37"/>
      <c r="AQ18" s="37"/>
      <c r="AR18" s="37"/>
      <c r="AS18" s="37"/>
      <c r="AU18" s="37">
        <v>5</v>
      </c>
      <c r="AV18" s="37">
        <v>7</v>
      </c>
      <c r="AW18" s="37">
        <v>10</v>
      </c>
      <c r="AX18" s="37">
        <v>18</v>
      </c>
      <c r="AY18" s="37">
        <v>25</v>
      </c>
      <c r="AZ18" s="37">
        <v>30</v>
      </c>
      <c r="BA18" s="37">
        <v>40.5</v>
      </c>
      <c r="BB18" s="37">
        <v>54.675000000000004</v>
      </c>
      <c r="BD18" s="592"/>
      <c r="BE18" s="592"/>
      <c r="BF18" s="592"/>
      <c r="BG18" s="592"/>
      <c r="BH18" s="592"/>
      <c r="BI18" s="592"/>
      <c r="BJ18" s="592"/>
      <c r="BK18" s="592"/>
      <c r="BM18" s="592"/>
      <c r="BN18" s="592"/>
      <c r="BO18" s="592"/>
      <c r="BP18" s="592"/>
      <c r="BQ18" s="592"/>
      <c r="BR18" s="592"/>
      <c r="BS18" s="592"/>
      <c r="BT18" s="592"/>
      <c r="BV18" s="592"/>
      <c r="BW18" s="592"/>
      <c r="BX18" s="592"/>
      <c r="BY18" s="592"/>
      <c r="BZ18" s="592"/>
      <c r="CA18" s="592"/>
      <c r="CB18" s="592"/>
      <c r="CC18" s="592"/>
      <c r="CE18" s="37">
        <v>15</v>
      </c>
      <c r="CF18" s="37">
        <v>20</v>
      </c>
      <c r="CG18" s="37">
        <v>25</v>
      </c>
      <c r="CH18" s="37">
        <v>30</v>
      </c>
      <c r="CI18" s="37">
        <v>40</v>
      </c>
      <c r="CJ18" s="37">
        <v>70</v>
      </c>
      <c r="CK18" s="37"/>
      <c r="CL18" s="37"/>
      <c r="CN18" s="197">
        <v>10</v>
      </c>
      <c r="CO18" s="197">
        <v>15</v>
      </c>
      <c r="CP18" s="197">
        <v>30</v>
      </c>
      <c r="CQ18" s="197">
        <v>50</v>
      </c>
      <c r="CR18" s="197">
        <v>75</v>
      </c>
      <c r="CS18" s="197">
        <v>125</v>
      </c>
      <c r="CT18" s="37"/>
      <c r="CU18" s="37"/>
      <c r="CW18" s="592">
        <v>4</v>
      </c>
      <c r="CX18" s="592">
        <v>7</v>
      </c>
      <c r="CY18" s="592">
        <v>15</v>
      </c>
      <c r="CZ18" s="592">
        <v>25</v>
      </c>
      <c r="DA18" s="592">
        <v>50</v>
      </c>
      <c r="DB18" s="592">
        <v>80</v>
      </c>
      <c r="DC18" s="592">
        <v>160</v>
      </c>
      <c r="DD18" s="592">
        <v>260</v>
      </c>
      <c r="DF18" s="312">
        <v>8</v>
      </c>
      <c r="DG18" s="312">
        <v>15.400000000000002</v>
      </c>
      <c r="DH18" s="312">
        <v>22</v>
      </c>
      <c r="DI18" s="312">
        <v>33</v>
      </c>
      <c r="DJ18" s="312">
        <v>55.000000000000014</v>
      </c>
      <c r="DK18" s="312">
        <v>77</v>
      </c>
      <c r="DL18" s="312"/>
      <c r="DM18" s="312"/>
      <c r="DO18" s="37">
        <v>3</v>
      </c>
      <c r="DP18" s="37">
        <v>4</v>
      </c>
      <c r="DQ18" s="37">
        <v>5</v>
      </c>
      <c r="DR18" s="37">
        <v>8</v>
      </c>
      <c r="DS18" s="37">
        <v>14</v>
      </c>
      <c r="DT18" s="37">
        <v>24</v>
      </c>
      <c r="DU18" s="37"/>
      <c r="DV18" s="37"/>
      <c r="DX18" s="37"/>
      <c r="DY18" s="37"/>
      <c r="DZ18" s="37"/>
      <c r="EA18" s="37"/>
      <c r="EB18" s="37"/>
      <c r="EC18" s="37"/>
      <c r="ED18" s="37"/>
      <c r="EE18" s="37"/>
      <c r="EG18" s="387">
        <v>4</v>
      </c>
      <c r="EH18" s="387">
        <v>6</v>
      </c>
      <c r="EI18" s="387">
        <v>8</v>
      </c>
      <c r="EJ18" s="387">
        <v>12</v>
      </c>
      <c r="EK18" s="387">
        <v>20</v>
      </c>
      <c r="EL18" s="387">
        <v>40</v>
      </c>
      <c r="EM18" s="384"/>
      <c r="EN18" s="384"/>
      <c r="EP18" s="37">
        <v>6</v>
      </c>
      <c r="EQ18" s="37">
        <v>7</v>
      </c>
      <c r="ER18" s="37">
        <v>10</v>
      </c>
      <c r="ES18" s="37">
        <v>14</v>
      </c>
      <c r="ET18" s="37">
        <v>20</v>
      </c>
      <c r="EU18" s="37">
        <v>22</v>
      </c>
      <c r="EV18" s="37">
        <v>27</v>
      </c>
      <c r="EW18" s="37">
        <v>37</v>
      </c>
      <c r="EY18" s="400">
        <v>12</v>
      </c>
      <c r="EZ18" s="400">
        <v>12</v>
      </c>
      <c r="FA18" s="400">
        <v>12</v>
      </c>
      <c r="FB18" s="400">
        <v>20</v>
      </c>
      <c r="FC18" s="400">
        <v>30</v>
      </c>
      <c r="FD18" s="400">
        <v>40</v>
      </c>
      <c r="FE18" s="400">
        <v>45</v>
      </c>
      <c r="FF18" s="400">
        <v>50</v>
      </c>
      <c r="FH18" s="451">
        <v>12</v>
      </c>
      <c r="FI18" s="451">
        <v>18</v>
      </c>
      <c r="FJ18" s="451">
        <v>22</v>
      </c>
      <c r="FK18" s="451">
        <v>44</v>
      </c>
      <c r="FL18" s="451">
        <v>44</v>
      </c>
      <c r="FM18" s="451">
        <v>44</v>
      </c>
      <c r="FN18" s="451">
        <v>44</v>
      </c>
      <c r="FO18" s="451">
        <v>44</v>
      </c>
      <c r="FQ18" s="495">
        <v>15</v>
      </c>
      <c r="FR18" s="495">
        <v>20</v>
      </c>
      <c r="FS18" s="495">
        <v>30</v>
      </c>
      <c r="FT18" s="495">
        <v>45</v>
      </c>
      <c r="FU18" s="495">
        <v>55</v>
      </c>
      <c r="FV18" s="495">
        <v>75</v>
      </c>
      <c r="FW18" s="495">
        <v>80</v>
      </c>
      <c r="FX18" s="495">
        <v>85</v>
      </c>
      <c r="FZ18" s="597">
        <v>12.5</v>
      </c>
      <c r="GA18" s="597">
        <v>20</v>
      </c>
      <c r="GB18" s="597">
        <v>40</v>
      </c>
      <c r="GC18" s="597">
        <v>50</v>
      </c>
      <c r="GD18" s="597">
        <v>100</v>
      </c>
      <c r="GE18" s="597">
        <v>250</v>
      </c>
      <c r="GF18" s="597">
        <v>350</v>
      </c>
      <c r="GG18" s="597">
        <v>500</v>
      </c>
      <c r="GI18" s="37"/>
      <c r="GJ18" s="37"/>
      <c r="GK18" s="37"/>
      <c r="GL18" s="37"/>
      <c r="GM18" s="37"/>
      <c r="GN18" s="37"/>
      <c r="GO18" s="37"/>
      <c r="GP18" s="37"/>
      <c r="GR18" s="37"/>
      <c r="GS18" s="37"/>
      <c r="GT18" s="37"/>
      <c r="GU18" s="37"/>
      <c r="GV18" s="37"/>
      <c r="GW18" s="37"/>
      <c r="GX18" s="37"/>
      <c r="GY18" s="37"/>
      <c r="HA18" s="558">
        <v>4</v>
      </c>
      <c r="HB18" s="558">
        <v>7</v>
      </c>
      <c r="HC18" s="558">
        <v>10</v>
      </c>
      <c r="HD18" s="558">
        <v>20</v>
      </c>
      <c r="HE18" s="558">
        <v>30</v>
      </c>
      <c r="HF18" s="558"/>
      <c r="HG18" s="37"/>
      <c r="HH18" s="37"/>
      <c r="HJ18" s="597">
        <v>7</v>
      </c>
      <c r="HK18" s="597">
        <v>10</v>
      </c>
      <c r="HL18" s="597">
        <v>21</v>
      </c>
      <c r="HM18" s="597">
        <v>60</v>
      </c>
      <c r="HN18" s="597">
        <v>120</v>
      </c>
      <c r="HO18" s="597">
        <v>240</v>
      </c>
      <c r="HP18" s="597">
        <v>300</v>
      </c>
      <c r="HQ18" s="597">
        <v>400</v>
      </c>
    </row>
    <row r="19" spans="1:225" x14ac:dyDescent="0.3">
      <c r="A19" s="726"/>
      <c r="B19" s="3"/>
      <c r="C19" s="3"/>
      <c r="D19" s="3"/>
      <c r="E19" s="3"/>
      <c r="F19" s="3">
        <v>-100</v>
      </c>
      <c r="K19" s="38">
        <f t="shared" si="0"/>
        <v>7.5</v>
      </c>
      <c r="L19" s="38">
        <f t="shared" si="1"/>
        <v>11</v>
      </c>
      <c r="M19" s="38">
        <f t="shared" si="2"/>
        <v>18</v>
      </c>
      <c r="N19" s="38">
        <f t="shared" si="3"/>
        <v>27.5</v>
      </c>
      <c r="O19" s="38">
        <f t="shared" si="4"/>
        <v>45</v>
      </c>
      <c r="P19" s="38">
        <f t="shared" si="5"/>
        <v>70</v>
      </c>
      <c r="Q19" s="38">
        <f t="shared" si="6"/>
        <v>50</v>
      </c>
      <c r="R19" s="38">
        <f t="shared" si="7"/>
        <v>54.675000000000004</v>
      </c>
      <c r="T19" s="38">
        <v>4</v>
      </c>
      <c r="U19" s="38">
        <v>7</v>
      </c>
      <c r="V19" s="38">
        <v>10</v>
      </c>
      <c r="W19" s="38">
        <v>13</v>
      </c>
      <c r="X19" s="38">
        <v>16</v>
      </c>
      <c r="Y19" s="38">
        <v>20</v>
      </c>
      <c r="Z19" s="38">
        <v>25</v>
      </c>
      <c r="AA19" s="38">
        <v>30</v>
      </c>
      <c r="AC19" s="597">
        <v>25</v>
      </c>
      <c r="AD19" s="597">
        <v>45</v>
      </c>
      <c r="AE19" s="597">
        <v>135</v>
      </c>
      <c r="AF19" s="597">
        <v>200</v>
      </c>
      <c r="AG19" s="597">
        <v>270</v>
      </c>
      <c r="AH19" s="597">
        <v>320</v>
      </c>
      <c r="AI19" s="597"/>
      <c r="AJ19" s="597"/>
      <c r="AL19" s="38"/>
      <c r="AM19" s="38"/>
      <c r="AN19" s="38"/>
      <c r="AO19" s="38"/>
      <c r="AP19" s="38"/>
      <c r="AQ19" s="38"/>
      <c r="AR19" s="38"/>
      <c r="AS19" s="38"/>
      <c r="AU19" s="38">
        <v>5</v>
      </c>
      <c r="AV19" s="38">
        <v>7</v>
      </c>
      <c r="AW19" s="38">
        <v>10</v>
      </c>
      <c r="AX19" s="38">
        <v>18</v>
      </c>
      <c r="AY19" s="38">
        <v>25</v>
      </c>
      <c r="AZ19" s="38">
        <v>30</v>
      </c>
      <c r="BA19" s="38">
        <v>40.5</v>
      </c>
      <c r="BB19" s="38">
        <v>54.675000000000004</v>
      </c>
      <c r="BD19" s="593"/>
      <c r="BE19" s="593"/>
      <c r="BF19" s="593"/>
      <c r="BG19" s="593"/>
      <c r="BH19" s="593"/>
      <c r="BI19" s="593"/>
      <c r="BJ19" s="593"/>
      <c r="BK19" s="593"/>
      <c r="BM19" s="593"/>
      <c r="BN19" s="593"/>
      <c r="BO19" s="593"/>
      <c r="BP19" s="593"/>
      <c r="BQ19" s="593"/>
      <c r="BR19" s="593"/>
      <c r="BS19" s="593"/>
      <c r="BT19" s="593"/>
      <c r="BV19" s="593"/>
      <c r="BW19" s="593"/>
      <c r="BX19" s="593"/>
      <c r="BY19" s="593"/>
      <c r="BZ19" s="593"/>
      <c r="CA19" s="593"/>
      <c r="CB19" s="593"/>
      <c r="CC19" s="593"/>
      <c r="CE19" s="38">
        <v>15</v>
      </c>
      <c r="CF19" s="38">
        <v>20</v>
      </c>
      <c r="CG19" s="38">
        <v>25</v>
      </c>
      <c r="CH19" s="38">
        <v>30</v>
      </c>
      <c r="CI19" s="38">
        <v>40</v>
      </c>
      <c r="CJ19" s="38">
        <v>70</v>
      </c>
      <c r="CK19" s="38"/>
      <c r="CL19" s="38"/>
      <c r="CN19" s="198">
        <v>10</v>
      </c>
      <c r="CO19" s="198">
        <v>15</v>
      </c>
      <c r="CP19" s="198">
        <v>30</v>
      </c>
      <c r="CQ19" s="198">
        <v>50</v>
      </c>
      <c r="CR19" s="198">
        <v>75</v>
      </c>
      <c r="CS19" s="198">
        <v>125</v>
      </c>
      <c r="CT19" s="38"/>
      <c r="CU19" s="38"/>
      <c r="CW19" s="593">
        <v>4</v>
      </c>
      <c r="CX19" s="593">
        <v>7</v>
      </c>
      <c r="CY19" s="593">
        <v>15</v>
      </c>
      <c r="CZ19" s="593">
        <v>25</v>
      </c>
      <c r="DA19" s="593">
        <v>50</v>
      </c>
      <c r="DB19" s="593">
        <v>80</v>
      </c>
      <c r="DC19" s="593">
        <v>160</v>
      </c>
      <c r="DD19" s="593">
        <v>260</v>
      </c>
      <c r="DF19" s="313">
        <v>8</v>
      </c>
      <c r="DG19" s="313">
        <v>15.400000000000002</v>
      </c>
      <c r="DH19" s="313">
        <v>22</v>
      </c>
      <c r="DI19" s="313">
        <v>33</v>
      </c>
      <c r="DJ19" s="313">
        <v>55.000000000000014</v>
      </c>
      <c r="DK19" s="313">
        <v>77</v>
      </c>
      <c r="DL19" s="313"/>
      <c r="DM19" s="313"/>
      <c r="DO19" s="38">
        <v>3</v>
      </c>
      <c r="DP19" s="38">
        <v>4</v>
      </c>
      <c r="DQ19" s="38">
        <v>5</v>
      </c>
      <c r="DR19" s="38">
        <v>8</v>
      </c>
      <c r="DS19" s="38">
        <v>14</v>
      </c>
      <c r="DT19" s="38">
        <v>25</v>
      </c>
      <c r="DU19" s="37"/>
      <c r="DV19" s="37"/>
      <c r="DX19" s="38"/>
      <c r="DY19" s="38"/>
      <c r="DZ19" s="38"/>
      <c r="EA19" s="38"/>
      <c r="EB19" s="38"/>
      <c r="EC19" s="38"/>
      <c r="ED19" s="38"/>
      <c r="EE19" s="38"/>
      <c r="EG19" s="388">
        <v>4</v>
      </c>
      <c r="EH19" s="388">
        <v>5</v>
      </c>
      <c r="EI19" s="388">
        <v>8</v>
      </c>
      <c r="EJ19" s="388">
        <v>12</v>
      </c>
      <c r="EK19" s="388">
        <v>20</v>
      </c>
      <c r="EL19" s="388">
        <v>40</v>
      </c>
      <c r="EM19" s="385"/>
      <c r="EN19" s="385"/>
      <c r="EP19" s="38">
        <v>6</v>
      </c>
      <c r="EQ19" s="38">
        <v>7</v>
      </c>
      <c r="ER19" s="38">
        <v>10</v>
      </c>
      <c r="ES19" s="38">
        <v>14</v>
      </c>
      <c r="ET19" s="38">
        <v>20</v>
      </c>
      <c r="EU19" s="38">
        <v>22</v>
      </c>
      <c r="EV19" s="38">
        <v>27</v>
      </c>
      <c r="EW19" s="38">
        <v>37</v>
      </c>
      <c r="EY19" s="401">
        <v>12</v>
      </c>
      <c r="EZ19" s="401">
        <v>12</v>
      </c>
      <c r="FA19" s="401">
        <v>12</v>
      </c>
      <c r="FB19" s="401">
        <v>20</v>
      </c>
      <c r="FC19" s="401">
        <v>30</v>
      </c>
      <c r="FD19" s="401">
        <v>40</v>
      </c>
      <c r="FE19" s="401">
        <v>45</v>
      </c>
      <c r="FF19" s="401">
        <v>50</v>
      </c>
      <c r="FH19" s="452">
        <v>15</v>
      </c>
      <c r="FI19" s="452">
        <v>22</v>
      </c>
      <c r="FJ19" s="452">
        <v>25</v>
      </c>
      <c r="FK19" s="452">
        <v>50</v>
      </c>
      <c r="FL19" s="452">
        <v>50</v>
      </c>
      <c r="FM19" s="452">
        <v>50</v>
      </c>
      <c r="FN19" s="452">
        <v>50</v>
      </c>
      <c r="FO19" s="452">
        <v>50</v>
      </c>
      <c r="FQ19" s="496">
        <v>15</v>
      </c>
      <c r="FR19" s="496">
        <v>20</v>
      </c>
      <c r="FS19" s="496">
        <v>30</v>
      </c>
      <c r="FT19" s="496">
        <v>45</v>
      </c>
      <c r="FU19" s="496">
        <v>55</v>
      </c>
      <c r="FV19" s="496">
        <v>75</v>
      </c>
      <c r="FW19" s="496">
        <v>80</v>
      </c>
      <c r="FX19" s="496">
        <v>85</v>
      </c>
      <c r="FZ19" s="597">
        <v>12.5</v>
      </c>
      <c r="GA19" s="597">
        <v>20</v>
      </c>
      <c r="GB19" s="597">
        <v>40</v>
      </c>
      <c r="GC19" s="597">
        <v>50</v>
      </c>
      <c r="GD19" s="597">
        <v>100</v>
      </c>
      <c r="GE19" s="597">
        <v>250</v>
      </c>
      <c r="GF19" s="597">
        <v>350</v>
      </c>
      <c r="GG19" s="597">
        <v>500</v>
      </c>
      <c r="GI19" s="38"/>
      <c r="GJ19" s="38"/>
      <c r="GK19" s="38"/>
      <c r="GL19" s="38"/>
      <c r="GM19" s="38"/>
      <c r="GN19" s="38"/>
      <c r="GO19" s="38"/>
      <c r="GP19" s="38"/>
      <c r="GR19" s="38"/>
      <c r="GS19" s="38"/>
      <c r="GT19" s="38"/>
      <c r="GU19" s="38"/>
      <c r="GV19" s="38"/>
      <c r="GW19" s="38"/>
      <c r="GX19" s="38"/>
      <c r="GY19" s="38"/>
      <c r="HA19" s="558">
        <v>4</v>
      </c>
      <c r="HB19" s="558">
        <v>7</v>
      </c>
      <c r="HC19" s="558">
        <v>10</v>
      </c>
      <c r="HD19" s="558">
        <v>20</v>
      </c>
      <c r="HE19" s="558">
        <v>30</v>
      </c>
      <c r="HF19" s="559"/>
      <c r="HG19" s="38"/>
      <c r="HH19" s="38"/>
      <c r="HJ19" s="597">
        <v>7</v>
      </c>
      <c r="HK19" s="597">
        <v>10</v>
      </c>
      <c r="HL19" s="597">
        <v>21</v>
      </c>
      <c r="HM19" s="597">
        <v>60</v>
      </c>
      <c r="HN19" s="597">
        <v>120</v>
      </c>
      <c r="HO19" s="597">
        <v>240</v>
      </c>
      <c r="HP19" s="597">
        <v>300</v>
      </c>
      <c r="HQ19" s="597">
        <v>400</v>
      </c>
    </row>
    <row r="20" spans="1:225" x14ac:dyDescent="0.3">
      <c r="AC20" s="188"/>
      <c r="AD20" s="188"/>
      <c r="AE20" s="188"/>
      <c r="AF20" s="188"/>
      <c r="AG20" s="188"/>
      <c r="AH20" s="188"/>
      <c r="AI20" s="188"/>
      <c r="AJ20" s="188"/>
      <c r="CN20" s="196"/>
      <c r="CO20" s="196"/>
      <c r="CP20" s="196"/>
      <c r="CQ20" s="196"/>
      <c r="CR20" s="196"/>
      <c r="CS20" s="196"/>
      <c r="CW20" s="276"/>
      <c r="CX20" s="276"/>
      <c r="CY20" s="276"/>
      <c r="CZ20" s="276"/>
      <c r="DA20" s="276"/>
      <c r="DB20" s="276"/>
      <c r="DC20" s="276"/>
      <c r="DD20" s="276"/>
      <c r="DF20" s="309"/>
      <c r="DG20" s="309"/>
      <c r="DH20" s="309"/>
      <c r="DI20" s="309"/>
      <c r="DJ20" s="309"/>
      <c r="DK20" s="309"/>
      <c r="DL20" s="309"/>
      <c r="DM20" s="309"/>
      <c r="EG20" s="389"/>
      <c r="EH20" s="389"/>
      <c r="EI20" s="389"/>
      <c r="EJ20" s="389"/>
      <c r="EK20" s="389"/>
      <c r="EL20" s="389"/>
      <c r="EM20" s="383"/>
      <c r="EN20" s="383"/>
      <c r="EY20" s="396"/>
      <c r="EZ20" s="396"/>
      <c r="FA20" s="396"/>
      <c r="FB20" s="396"/>
      <c r="FC20" s="396"/>
      <c r="FD20" s="396"/>
      <c r="FE20" s="396"/>
      <c r="FF20" s="396"/>
      <c r="FH20" s="445"/>
      <c r="FI20" s="445"/>
      <c r="FJ20" s="445"/>
      <c r="FK20" s="445"/>
      <c r="FL20" s="445"/>
      <c r="FM20" s="445"/>
      <c r="FN20" s="445"/>
      <c r="FO20" s="445"/>
      <c r="FQ20" s="488"/>
      <c r="FR20" s="488"/>
      <c r="FS20" s="488"/>
      <c r="FT20" s="488"/>
      <c r="FU20" s="488"/>
      <c r="FV20" s="488"/>
      <c r="FW20" s="488"/>
      <c r="FX20" s="488"/>
      <c r="HA20" s="554"/>
      <c r="HB20" s="554"/>
      <c r="HC20" s="554"/>
      <c r="HD20" s="554"/>
      <c r="HE20" s="554"/>
      <c r="HF20" s="554"/>
      <c r="HJ20" s="587"/>
      <c r="HK20" s="587"/>
      <c r="HL20" s="587"/>
      <c r="HM20" s="587"/>
      <c r="HN20" s="587"/>
      <c r="HO20" s="587"/>
      <c r="HP20" s="587"/>
      <c r="HQ20" s="587"/>
    </row>
    <row r="21" spans="1:225" x14ac:dyDescent="0.3">
      <c r="A21" s="728" t="s">
        <v>11</v>
      </c>
      <c r="B21" s="721"/>
      <c r="C21" s="721"/>
      <c r="D21" s="721"/>
      <c r="E21" s="721"/>
      <c r="F21" s="722"/>
      <c r="K21" s="717" t="s">
        <v>28</v>
      </c>
      <c r="L21" s="718"/>
      <c r="M21" s="718"/>
      <c r="N21" s="718"/>
      <c r="O21" s="718"/>
      <c r="P21" s="718"/>
      <c r="Q21" s="718"/>
      <c r="R21" s="719"/>
      <c r="T21" s="717" t="s">
        <v>28</v>
      </c>
      <c r="U21" s="718"/>
      <c r="V21" s="718"/>
      <c r="W21" s="718"/>
      <c r="X21" s="718"/>
      <c r="Y21" s="718"/>
      <c r="Z21" s="718"/>
      <c r="AA21" s="719"/>
      <c r="AC21" s="717" t="s">
        <v>28</v>
      </c>
      <c r="AD21" s="718"/>
      <c r="AE21" s="718"/>
      <c r="AF21" s="718"/>
      <c r="AG21" s="718"/>
      <c r="AH21" s="718"/>
      <c r="AI21" s="718"/>
      <c r="AJ21" s="719"/>
      <c r="AL21" s="731" t="s">
        <v>28</v>
      </c>
      <c r="AM21" s="731"/>
      <c r="AN21" s="731"/>
      <c r="AO21" s="731"/>
      <c r="AP21" s="731"/>
      <c r="AQ21" s="731"/>
      <c r="AR21" s="115"/>
      <c r="AS21" s="115"/>
      <c r="AU21" s="717" t="s">
        <v>28</v>
      </c>
      <c r="AV21" s="718"/>
      <c r="AW21" s="718"/>
      <c r="AX21" s="718"/>
      <c r="AY21" s="718"/>
      <c r="AZ21" s="718"/>
      <c r="BA21" s="718"/>
      <c r="BB21" s="719"/>
      <c r="BD21" s="731" t="s">
        <v>28</v>
      </c>
      <c r="BE21" s="731"/>
      <c r="BF21" s="731"/>
      <c r="BG21" s="731"/>
      <c r="BH21" s="731"/>
      <c r="BI21" s="731"/>
      <c r="BJ21" s="115"/>
      <c r="BK21" s="115"/>
      <c r="BM21" s="731" t="s">
        <v>28</v>
      </c>
      <c r="BN21" s="731"/>
      <c r="BO21" s="731"/>
      <c r="BP21" s="731"/>
      <c r="BQ21" s="731"/>
      <c r="BR21" s="731"/>
      <c r="BS21" s="115"/>
      <c r="BT21" s="115"/>
      <c r="BV21" s="731" t="s">
        <v>28</v>
      </c>
      <c r="BW21" s="731"/>
      <c r="BX21" s="731"/>
      <c r="BY21" s="731"/>
      <c r="BZ21" s="731"/>
      <c r="CA21" s="731"/>
      <c r="CB21" s="115"/>
      <c r="CC21" s="115"/>
      <c r="CE21" s="717" t="s">
        <v>28</v>
      </c>
      <c r="CF21" s="718"/>
      <c r="CG21" s="718"/>
      <c r="CH21" s="718"/>
      <c r="CI21" s="718"/>
      <c r="CJ21" s="718"/>
      <c r="CK21" s="718"/>
      <c r="CL21" s="719"/>
      <c r="CN21" s="731" t="s">
        <v>28</v>
      </c>
      <c r="CO21" s="731"/>
      <c r="CP21" s="731"/>
      <c r="CQ21" s="731"/>
      <c r="CR21" s="731"/>
      <c r="CS21" s="731"/>
      <c r="CT21" s="115"/>
      <c r="CU21" s="115"/>
      <c r="CW21" s="717" t="s">
        <v>28</v>
      </c>
      <c r="CX21" s="718"/>
      <c r="CY21" s="718"/>
      <c r="CZ21" s="718"/>
      <c r="DA21" s="718"/>
      <c r="DB21" s="718"/>
      <c r="DC21" s="718"/>
      <c r="DD21" s="719"/>
      <c r="DF21" s="717" t="s">
        <v>28</v>
      </c>
      <c r="DG21" s="718"/>
      <c r="DH21" s="718"/>
      <c r="DI21" s="718"/>
      <c r="DJ21" s="718"/>
      <c r="DK21" s="718"/>
      <c r="DL21" s="718"/>
      <c r="DM21" s="719"/>
      <c r="DO21" s="717" t="s">
        <v>28</v>
      </c>
      <c r="DP21" s="718"/>
      <c r="DQ21" s="718"/>
      <c r="DR21" s="718"/>
      <c r="DS21" s="718"/>
      <c r="DT21" s="718"/>
      <c r="DU21" s="718"/>
      <c r="DV21" s="719"/>
      <c r="DX21" s="731" t="s">
        <v>28</v>
      </c>
      <c r="DY21" s="731"/>
      <c r="DZ21" s="731"/>
      <c r="EA21" s="731"/>
      <c r="EB21" s="731"/>
      <c r="EC21" s="731"/>
      <c r="ED21" s="115"/>
      <c r="EE21" s="115"/>
      <c r="EG21" s="717" t="s">
        <v>28</v>
      </c>
      <c r="EH21" s="718"/>
      <c r="EI21" s="718"/>
      <c r="EJ21" s="718"/>
      <c r="EK21" s="718"/>
      <c r="EL21" s="718"/>
      <c r="EM21" s="718"/>
      <c r="EN21" s="719"/>
      <c r="EP21" s="731" t="s">
        <v>28</v>
      </c>
      <c r="EQ21" s="731"/>
      <c r="ER21" s="731"/>
      <c r="ES21" s="731"/>
      <c r="ET21" s="731"/>
      <c r="EU21" s="731"/>
      <c r="EV21" s="115"/>
      <c r="EW21" s="115"/>
      <c r="EY21" s="717" t="s">
        <v>28</v>
      </c>
      <c r="EZ21" s="718"/>
      <c r="FA21" s="718"/>
      <c r="FB21" s="718"/>
      <c r="FC21" s="718"/>
      <c r="FD21" s="718"/>
      <c r="FE21" s="718"/>
      <c r="FF21" s="719"/>
      <c r="FH21" s="717" t="s">
        <v>28</v>
      </c>
      <c r="FI21" s="718"/>
      <c r="FJ21" s="718"/>
      <c r="FK21" s="718"/>
      <c r="FL21" s="718"/>
      <c r="FM21" s="718"/>
      <c r="FN21" s="718"/>
      <c r="FO21" s="719"/>
      <c r="FQ21" s="717" t="s">
        <v>28</v>
      </c>
      <c r="FR21" s="718"/>
      <c r="FS21" s="718"/>
      <c r="FT21" s="718"/>
      <c r="FU21" s="718"/>
      <c r="FV21" s="718"/>
      <c r="FW21" s="718"/>
      <c r="FX21" s="719"/>
      <c r="FZ21" s="717" t="s">
        <v>28</v>
      </c>
      <c r="GA21" s="718"/>
      <c r="GB21" s="718"/>
      <c r="GC21" s="718"/>
      <c r="GD21" s="718"/>
      <c r="GE21" s="718"/>
      <c r="GF21" s="718"/>
      <c r="GG21" s="719"/>
      <c r="GI21" s="731" t="s">
        <v>28</v>
      </c>
      <c r="GJ21" s="731"/>
      <c r="GK21" s="731"/>
      <c r="GL21" s="731"/>
      <c r="GM21" s="731"/>
      <c r="GN21" s="731"/>
      <c r="GO21" s="115"/>
      <c r="GP21" s="115"/>
      <c r="GR21" s="731" t="s">
        <v>28</v>
      </c>
      <c r="GS21" s="731"/>
      <c r="GT21" s="731"/>
      <c r="GU21" s="731"/>
      <c r="GV21" s="731"/>
      <c r="GW21" s="731"/>
      <c r="GX21" s="115"/>
      <c r="GY21" s="115"/>
      <c r="HA21" s="731" t="s">
        <v>28</v>
      </c>
      <c r="HB21" s="731"/>
      <c r="HC21" s="731"/>
      <c r="HD21" s="731"/>
      <c r="HE21" s="731"/>
      <c r="HF21" s="731"/>
      <c r="HG21" s="115"/>
      <c r="HH21" s="115"/>
      <c r="HJ21" s="717" t="s">
        <v>28</v>
      </c>
      <c r="HK21" s="718"/>
      <c r="HL21" s="718"/>
      <c r="HM21" s="718"/>
      <c r="HN21" s="718"/>
      <c r="HO21" s="718"/>
      <c r="HP21" s="718"/>
      <c r="HQ21" s="719"/>
    </row>
    <row r="22" spans="1:225" x14ac:dyDescent="0.3">
      <c r="A22" s="88"/>
      <c r="B22" s="85" t="s">
        <v>41</v>
      </c>
      <c r="C22" s="89" t="s">
        <v>53</v>
      </c>
      <c r="D22" s="89" t="s">
        <v>27</v>
      </c>
      <c r="E22" s="90" t="s">
        <v>3</v>
      </c>
      <c r="F22" s="90" t="s">
        <v>4</v>
      </c>
      <c r="K22" s="85" t="s">
        <v>26</v>
      </c>
      <c r="L22" s="85" t="s">
        <v>12</v>
      </c>
      <c r="M22" s="85" t="s">
        <v>13</v>
      </c>
      <c r="N22" s="85" t="s">
        <v>14</v>
      </c>
      <c r="O22" s="85" t="s">
        <v>15</v>
      </c>
      <c r="P22" s="85" t="s">
        <v>16</v>
      </c>
      <c r="Q22" s="85" t="s">
        <v>97</v>
      </c>
      <c r="R22" s="85" t="s">
        <v>103</v>
      </c>
      <c r="T22" s="85" t="s">
        <v>26</v>
      </c>
      <c r="U22" s="85" t="s">
        <v>12</v>
      </c>
      <c r="V22" s="85" t="s">
        <v>13</v>
      </c>
      <c r="W22" s="85" t="s">
        <v>14</v>
      </c>
      <c r="X22" s="85" t="s">
        <v>15</v>
      </c>
      <c r="Y22" s="85" t="s">
        <v>16</v>
      </c>
      <c r="Z22" s="85" t="s">
        <v>97</v>
      </c>
      <c r="AA22" s="85" t="s">
        <v>103</v>
      </c>
      <c r="AC22" s="191" t="s">
        <v>26</v>
      </c>
      <c r="AD22" s="191" t="s">
        <v>12</v>
      </c>
      <c r="AE22" s="191" t="s">
        <v>13</v>
      </c>
      <c r="AF22" s="191" t="s">
        <v>14</v>
      </c>
      <c r="AG22" s="191" t="s">
        <v>15</v>
      </c>
      <c r="AH22" s="191" t="s">
        <v>16</v>
      </c>
      <c r="AI22" s="191" t="s">
        <v>97</v>
      </c>
      <c r="AJ22" s="191" t="s">
        <v>103</v>
      </c>
      <c r="AL22" s="85" t="s">
        <v>26</v>
      </c>
      <c r="AM22" s="85" t="s">
        <v>12</v>
      </c>
      <c r="AN22" s="85" t="s">
        <v>13</v>
      </c>
      <c r="AO22" s="85" t="s">
        <v>14</v>
      </c>
      <c r="AP22" s="85" t="s">
        <v>15</v>
      </c>
      <c r="AQ22" s="85" t="s">
        <v>16</v>
      </c>
      <c r="AR22" s="85" t="s">
        <v>97</v>
      </c>
      <c r="AS22" s="85" t="s">
        <v>103</v>
      </c>
      <c r="AU22" s="85" t="s">
        <v>26</v>
      </c>
      <c r="AV22" s="85" t="s">
        <v>12</v>
      </c>
      <c r="AW22" s="85" t="s">
        <v>13</v>
      </c>
      <c r="AX22" s="85" t="s">
        <v>14</v>
      </c>
      <c r="AY22" s="85" t="s">
        <v>15</v>
      </c>
      <c r="AZ22" s="85" t="s">
        <v>16</v>
      </c>
      <c r="BA22" s="85" t="s">
        <v>97</v>
      </c>
      <c r="BB22" s="85" t="s">
        <v>103</v>
      </c>
      <c r="BD22" s="85" t="s">
        <v>26</v>
      </c>
      <c r="BE22" s="85" t="s">
        <v>12</v>
      </c>
      <c r="BF22" s="85" t="s">
        <v>13</v>
      </c>
      <c r="BG22" s="85" t="s">
        <v>14</v>
      </c>
      <c r="BH22" s="85" t="s">
        <v>15</v>
      </c>
      <c r="BI22" s="85" t="s">
        <v>16</v>
      </c>
      <c r="BJ22" s="85" t="s">
        <v>97</v>
      </c>
      <c r="BK22" s="85" t="s">
        <v>103</v>
      </c>
      <c r="BM22" s="85" t="s">
        <v>26</v>
      </c>
      <c r="BN22" s="85" t="s">
        <v>12</v>
      </c>
      <c r="BO22" s="85" t="s">
        <v>13</v>
      </c>
      <c r="BP22" s="85" t="s">
        <v>14</v>
      </c>
      <c r="BQ22" s="85" t="s">
        <v>15</v>
      </c>
      <c r="BR22" s="85" t="s">
        <v>16</v>
      </c>
      <c r="BS22" s="85" t="s">
        <v>97</v>
      </c>
      <c r="BT22" s="85" t="s">
        <v>103</v>
      </c>
      <c r="BV22" s="85" t="s">
        <v>26</v>
      </c>
      <c r="BW22" s="85" t="s">
        <v>12</v>
      </c>
      <c r="BX22" s="85" t="s">
        <v>13</v>
      </c>
      <c r="BY22" s="85" t="s">
        <v>14</v>
      </c>
      <c r="BZ22" s="85" t="s">
        <v>15</v>
      </c>
      <c r="CA22" s="85" t="s">
        <v>16</v>
      </c>
      <c r="CB22" s="85" t="s">
        <v>97</v>
      </c>
      <c r="CC22" s="85" t="s">
        <v>103</v>
      </c>
      <c r="CE22" s="85" t="s">
        <v>26</v>
      </c>
      <c r="CF22" s="85" t="s">
        <v>12</v>
      </c>
      <c r="CG22" s="85" t="s">
        <v>13</v>
      </c>
      <c r="CH22" s="85" t="s">
        <v>14</v>
      </c>
      <c r="CI22" s="85" t="s">
        <v>15</v>
      </c>
      <c r="CJ22" s="85" t="s">
        <v>16</v>
      </c>
      <c r="CK22" s="85" t="s">
        <v>97</v>
      </c>
      <c r="CL22" s="85" t="s">
        <v>103</v>
      </c>
      <c r="CN22" s="202" t="s">
        <v>26</v>
      </c>
      <c r="CO22" s="202" t="s">
        <v>12</v>
      </c>
      <c r="CP22" s="202" t="s">
        <v>13</v>
      </c>
      <c r="CQ22" s="202" t="s">
        <v>14</v>
      </c>
      <c r="CR22" s="202" t="s">
        <v>15</v>
      </c>
      <c r="CS22" s="202" t="s">
        <v>16</v>
      </c>
      <c r="CT22" s="85" t="s">
        <v>97</v>
      </c>
      <c r="CU22" s="85" t="s">
        <v>103</v>
      </c>
      <c r="CW22" s="286" t="s">
        <v>26</v>
      </c>
      <c r="CX22" s="286" t="s">
        <v>12</v>
      </c>
      <c r="CY22" s="286" t="s">
        <v>13</v>
      </c>
      <c r="CZ22" s="286" t="s">
        <v>14</v>
      </c>
      <c r="DA22" s="286" t="s">
        <v>15</v>
      </c>
      <c r="DB22" s="286" t="s">
        <v>16</v>
      </c>
      <c r="DC22" s="286" t="s">
        <v>97</v>
      </c>
      <c r="DD22" s="286" t="s">
        <v>103</v>
      </c>
      <c r="DF22" s="317" t="s">
        <v>26</v>
      </c>
      <c r="DG22" s="317" t="s">
        <v>12</v>
      </c>
      <c r="DH22" s="317" t="s">
        <v>13</v>
      </c>
      <c r="DI22" s="317" t="s">
        <v>14</v>
      </c>
      <c r="DJ22" s="317" t="s">
        <v>15</v>
      </c>
      <c r="DK22" s="317" t="s">
        <v>16</v>
      </c>
      <c r="DL22" s="317" t="s">
        <v>97</v>
      </c>
      <c r="DM22" s="317" t="s">
        <v>103</v>
      </c>
      <c r="DO22" s="85" t="s">
        <v>26</v>
      </c>
      <c r="DP22" s="85" t="s">
        <v>12</v>
      </c>
      <c r="DQ22" s="85" t="s">
        <v>13</v>
      </c>
      <c r="DR22" s="85" t="s">
        <v>14</v>
      </c>
      <c r="DS22" s="85" t="s">
        <v>15</v>
      </c>
      <c r="DT22" s="85" t="s">
        <v>16</v>
      </c>
      <c r="DU22" s="85" t="s">
        <v>97</v>
      </c>
      <c r="DV22" s="85" t="s">
        <v>103</v>
      </c>
      <c r="DX22" s="85" t="s">
        <v>26</v>
      </c>
      <c r="DY22" s="85" t="s">
        <v>12</v>
      </c>
      <c r="DZ22" s="85" t="s">
        <v>13</v>
      </c>
      <c r="EA22" s="85" t="s">
        <v>14</v>
      </c>
      <c r="EB22" s="85" t="s">
        <v>15</v>
      </c>
      <c r="EC22" s="85" t="s">
        <v>16</v>
      </c>
      <c r="ED22" s="85" t="s">
        <v>97</v>
      </c>
      <c r="EE22" s="85" t="s">
        <v>103</v>
      </c>
      <c r="EG22" s="386" t="s">
        <v>26</v>
      </c>
      <c r="EH22" s="386" t="s">
        <v>12</v>
      </c>
      <c r="EI22" s="386" t="s">
        <v>13</v>
      </c>
      <c r="EJ22" s="386" t="s">
        <v>14</v>
      </c>
      <c r="EK22" s="386" t="s">
        <v>15</v>
      </c>
      <c r="EL22" s="386" t="s">
        <v>16</v>
      </c>
      <c r="EM22" s="386" t="s">
        <v>97</v>
      </c>
      <c r="EN22" s="386" t="s">
        <v>103</v>
      </c>
      <c r="EP22" s="85" t="s">
        <v>26</v>
      </c>
      <c r="EQ22" s="85" t="s">
        <v>12</v>
      </c>
      <c r="ER22" s="85" t="s">
        <v>13</v>
      </c>
      <c r="ES22" s="85" t="s">
        <v>14</v>
      </c>
      <c r="ET22" s="85" t="s">
        <v>15</v>
      </c>
      <c r="EU22" s="85" t="s">
        <v>16</v>
      </c>
      <c r="EV22" s="85" t="s">
        <v>97</v>
      </c>
      <c r="EW22" s="85" t="s">
        <v>103</v>
      </c>
      <c r="EY22" s="405" t="s">
        <v>26</v>
      </c>
      <c r="EZ22" s="405" t="s">
        <v>12</v>
      </c>
      <c r="FA22" s="405" t="s">
        <v>13</v>
      </c>
      <c r="FB22" s="405" t="s">
        <v>14</v>
      </c>
      <c r="FC22" s="405" t="s">
        <v>15</v>
      </c>
      <c r="FD22" s="405" t="s">
        <v>16</v>
      </c>
      <c r="FE22" s="405" t="s">
        <v>97</v>
      </c>
      <c r="FF22" s="405" t="s">
        <v>103</v>
      </c>
      <c r="FH22" s="453" t="s">
        <v>26</v>
      </c>
      <c r="FI22" s="453" t="s">
        <v>12</v>
      </c>
      <c r="FJ22" s="453" t="s">
        <v>13</v>
      </c>
      <c r="FK22" s="453" t="s">
        <v>14</v>
      </c>
      <c r="FL22" s="453" t="s">
        <v>15</v>
      </c>
      <c r="FM22" s="453" t="s">
        <v>16</v>
      </c>
      <c r="FN22" s="453" t="s">
        <v>97</v>
      </c>
      <c r="FO22" s="453" t="s">
        <v>103</v>
      </c>
      <c r="FQ22" s="497" t="s">
        <v>26</v>
      </c>
      <c r="FR22" s="497" t="s">
        <v>12</v>
      </c>
      <c r="FS22" s="497" t="s">
        <v>13</v>
      </c>
      <c r="FT22" s="497" t="s">
        <v>14</v>
      </c>
      <c r="FU22" s="497" t="s">
        <v>15</v>
      </c>
      <c r="FV22" s="497" t="s">
        <v>16</v>
      </c>
      <c r="FW22" s="497" t="s">
        <v>97</v>
      </c>
      <c r="FX22" s="497" t="s">
        <v>103</v>
      </c>
      <c r="FZ22" s="85" t="s">
        <v>26</v>
      </c>
      <c r="GA22" s="85" t="s">
        <v>12</v>
      </c>
      <c r="GB22" s="85" t="s">
        <v>13</v>
      </c>
      <c r="GC22" s="85" t="s">
        <v>14</v>
      </c>
      <c r="GD22" s="85" t="s">
        <v>15</v>
      </c>
      <c r="GE22" s="85" t="s">
        <v>16</v>
      </c>
      <c r="GF22" s="85" t="s">
        <v>97</v>
      </c>
      <c r="GG22" s="85" t="s">
        <v>103</v>
      </c>
      <c r="GI22" s="85" t="s">
        <v>26</v>
      </c>
      <c r="GJ22" s="85" t="s">
        <v>12</v>
      </c>
      <c r="GK22" s="85" t="s">
        <v>13</v>
      </c>
      <c r="GL22" s="85" t="s">
        <v>14</v>
      </c>
      <c r="GM22" s="85" t="s">
        <v>15</v>
      </c>
      <c r="GN22" s="85" t="s">
        <v>16</v>
      </c>
      <c r="GO22" s="85" t="s">
        <v>97</v>
      </c>
      <c r="GP22" s="85" t="s">
        <v>103</v>
      </c>
      <c r="GR22" s="85" t="s">
        <v>26</v>
      </c>
      <c r="GS22" s="85" t="s">
        <v>12</v>
      </c>
      <c r="GT22" s="85" t="s">
        <v>13</v>
      </c>
      <c r="GU22" s="85" t="s">
        <v>14</v>
      </c>
      <c r="GV22" s="85" t="s">
        <v>15</v>
      </c>
      <c r="GW22" s="85" t="s">
        <v>16</v>
      </c>
      <c r="GX22" s="85" t="s">
        <v>97</v>
      </c>
      <c r="GY22" s="85" t="s">
        <v>103</v>
      </c>
      <c r="HA22" s="560" t="s">
        <v>26</v>
      </c>
      <c r="HB22" s="560" t="s">
        <v>12</v>
      </c>
      <c r="HC22" s="560" t="s">
        <v>13</v>
      </c>
      <c r="HD22" s="560" t="s">
        <v>14</v>
      </c>
      <c r="HE22" s="560" t="s">
        <v>15</v>
      </c>
      <c r="HF22" s="560" t="s">
        <v>16</v>
      </c>
      <c r="HG22" s="85" t="s">
        <v>97</v>
      </c>
      <c r="HH22" s="85" t="s">
        <v>103</v>
      </c>
      <c r="HJ22" s="590" t="s">
        <v>26</v>
      </c>
      <c r="HK22" s="590" t="s">
        <v>12</v>
      </c>
      <c r="HL22" s="590" t="s">
        <v>13</v>
      </c>
      <c r="HM22" s="590" t="s">
        <v>14</v>
      </c>
      <c r="HN22" s="590" t="s">
        <v>15</v>
      </c>
      <c r="HO22" s="590" t="s">
        <v>16</v>
      </c>
      <c r="HP22" s="590" t="s">
        <v>97</v>
      </c>
      <c r="HQ22" s="590" t="s">
        <v>103</v>
      </c>
    </row>
    <row r="23" spans="1:225" ht="15" customHeight="1" x14ac:dyDescent="0.3">
      <c r="A23" s="725" t="s">
        <v>91</v>
      </c>
      <c r="B23" s="2"/>
      <c r="C23" s="2"/>
      <c r="D23" s="2">
        <v>100</v>
      </c>
      <c r="E23" s="2">
        <v>-100</v>
      </c>
      <c r="F23" s="2"/>
      <c r="K23" s="37">
        <f t="shared" ref="K23:P25" si="8">MEDIAN(T23,AC23,AL23,AU23,BD23,BM23,BV23,CE23,CN23,CW23,DF23,DO23,DX23,EG23,EP23,EY23,FH23,FQ23,FZ23,GI23,GR23,HA23,HJ23)</f>
        <v>5</v>
      </c>
      <c r="L23" s="37">
        <f t="shared" si="8"/>
        <v>7.5</v>
      </c>
      <c r="M23" s="37">
        <f t="shared" si="8"/>
        <v>10</v>
      </c>
      <c r="N23" s="37">
        <f t="shared" si="8"/>
        <v>17.5</v>
      </c>
      <c r="O23" s="37">
        <f t="shared" si="8"/>
        <v>22</v>
      </c>
      <c r="P23" s="37">
        <f t="shared" si="8"/>
        <v>25</v>
      </c>
      <c r="Q23" s="37">
        <f t="shared" ref="Q23:R25" si="9">MEDIAN(Z23,AI23,AR23,BA23,BJ23,BS23,CB23,CK23,CT23,DC23,DL23,DU23,ED23,EM23,EV23,FE23,FN23,FW23,GF23,GO23,GX23,HG23,HP23)</f>
        <v>30</v>
      </c>
      <c r="R23" s="37">
        <f t="shared" si="9"/>
        <v>40</v>
      </c>
      <c r="T23" s="37">
        <v>3</v>
      </c>
      <c r="U23" s="37">
        <v>4.5</v>
      </c>
      <c r="V23" s="37">
        <v>6</v>
      </c>
      <c r="W23" s="37">
        <v>8</v>
      </c>
      <c r="X23" s="37">
        <v>12</v>
      </c>
      <c r="Y23" s="37">
        <v>15</v>
      </c>
      <c r="Z23" s="37">
        <v>20</v>
      </c>
      <c r="AA23" s="37">
        <v>25</v>
      </c>
      <c r="AC23" s="597">
        <v>10</v>
      </c>
      <c r="AD23" s="597">
        <v>19</v>
      </c>
      <c r="AE23" s="597">
        <v>35</v>
      </c>
      <c r="AF23" s="597">
        <v>70</v>
      </c>
      <c r="AG23" s="597">
        <v>110</v>
      </c>
      <c r="AH23" s="597">
        <v>170</v>
      </c>
      <c r="AI23" s="597"/>
      <c r="AJ23" s="597"/>
      <c r="AL23" s="37"/>
      <c r="AM23" s="37"/>
      <c r="AN23" s="37"/>
      <c r="AO23" s="37"/>
      <c r="AP23" s="37"/>
      <c r="AQ23" s="37"/>
      <c r="AR23" s="37"/>
      <c r="AS23" s="37"/>
      <c r="AU23" s="37">
        <v>3</v>
      </c>
      <c r="AV23" s="37">
        <v>4</v>
      </c>
      <c r="AW23" s="37">
        <v>5</v>
      </c>
      <c r="AX23" s="37">
        <v>9</v>
      </c>
      <c r="AY23" s="37">
        <v>12</v>
      </c>
      <c r="AZ23" s="37">
        <v>15</v>
      </c>
      <c r="BA23" s="37">
        <v>20.25</v>
      </c>
      <c r="BB23" s="37">
        <v>27.337500000000002</v>
      </c>
      <c r="BD23" s="37"/>
      <c r="BE23" s="37"/>
      <c r="BF23" s="37"/>
      <c r="BG23" s="37"/>
      <c r="BH23" s="37"/>
      <c r="BI23" s="37"/>
      <c r="BJ23" s="37"/>
      <c r="BK23" s="37"/>
      <c r="BM23" s="37"/>
      <c r="BN23" s="37"/>
      <c r="BO23" s="37"/>
      <c r="BP23" s="37"/>
      <c r="BQ23" s="37"/>
      <c r="BR23" s="37"/>
      <c r="BS23" s="37"/>
      <c r="BT23" s="37"/>
      <c r="BV23" s="37"/>
      <c r="BW23" s="37"/>
      <c r="BX23" s="37"/>
      <c r="BY23" s="37"/>
      <c r="BZ23" s="37"/>
      <c r="CA23" s="37"/>
      <c r="CB23" s="37"/>
      <c r="CC23" s="37"/>
      <c r="CE23" s="37">
        <v>5</v>
      </c>
      <c r="CF23" s="37">
        <v>8</v>
      </c>
      <c r="CG23" s="37">
        <v>10</v>
      </c>
      <c r="CH23" s="37">
        <v>12</v>
      </c>
      <c r="CI23" s="37">
        <v>15</v>
      </c>
      <c r="CJ23" s="37">
        <v>20</v>
      </c>
      <c r="CK23" s="37"/>
      <c r="CL23" s="37"/>
      <c r="CN23" s="197">
        <f>+CN19/1.7</f>
        <v>5.882352941176471</v>
      </c>
      <c r="CO23" s="197">
        <f t="shared" ref="CO23:CS23" si="10">+CO19/1.7</f>
        <v>8.8235294117647065</v>
      </c>
      <c r="CP23" s="197">
        <f t="shared" si="10"/>
        <v>17.647058823529413</v>
      </c>
      <c r="CQ23" s="197">
        <f t="shared" si="10"/>
        <v>29.411764705882355</v>
      </c>
      <c r="CR23" s="197">
        <f t="shared" si="10"/>
        <v>44.117647058823529</v>
      </c>
      <c r="CS23" s="197">
        <f t="shared" si="10"/>
        <v>73.529411764705884</v>
      </c>
      <c r="CT23" s="37"/>
      <c r="CU23" s="37"/>
      <c r="CW23" s="592">
        <v>5</v>
      </c>
      <c r="CX23" s="592">
        <v>7</v>
      </c>
      <c r="CY23" s="592">
        <v>12</v>
      </c>
      <c r="CZ23" s="592">
        <v>20</v>
      </c>
      <c r="DA23" s="592">
        <v>45</v>
      </c>
      <c r="DB23" s="592">
        <v>70</v>
      </c>
      <c r="DC23" s="592">
        <v>150</v>
      </c>
      <c r="DD23" s="592">
        <v>250</v>
      </c>
      <c r="DF23" s="312">
        <v>4</v>
      </c>
      <c r="DG23" s="312">
        <v>5</v>
      </c>
      <c r="DH23" s="312">
        <v>8</v>
      </c>
      <c r="DI23" s="312">
        <v>12</v>
      </c>
      <c r="DJ23" s="312">
        <v>16</v>
      </c>
      <c r="DK23" s="312">
        <v>27</v>
      </c>
      <c r="DL23" s="312"/>
      <c r="DM23" s="312"/>
      <c r="DO23" s="37">
        <v>3</v>
      </c>
      <c r="DP23" s="37">
        <v>4</v>
      </c>
      <c r="DQ23" s="37">
        <v>6</v>
      </c>
      <c r="DR23" s="37">
        <v>10</v>
      </c>
      <c r="DS23" s="37">
        <v>14</v>
      </c>
      <c r="DT23" s="37">
        <v>20</v>
      </c>
      <c r="DU23" s="37"/>
      <c r="DV23" s="37"/>
      <c r="DX23" s="37"/>
      <c r="DY23" s="37"/>
      <c r="DZ23" s="37"/>
      <c r="EA23" s="37"/>
      <c r="EB23" s="37"/>
      <c r="EC23" s="37"/>
      <c r="ED23" s="37"/>
      <c r="EE23" s="37"/>
      <c r="EG23" s="384">
        <v>3</v>
      </c>
      <c r="EH23" s="384">
        <v>4</v>
      </c>
      <c r="EI23" s="384">
        <v>6</v>
      </c>
      <c r="EJ23" s="384">
        <v>8</v>
      </c>
      <c r="EK23" s="384">
        <v>12</v>
      </c>
      <c r="EL23" s="384">
        <v>20</v>
      </c>
      <c r="EM23" s="384"/>
      <c r="EN23" s="384"/>
      <c r="EP23" s="37">
        <v>6</v>
      </c>
      <c r="EQ23" s="37">
        <v>7</v>
      </c>
      <c r="ER23" s="37">
        <v>10</v>
      </c>
      <c r="ES23" s="37">
        <v>14</v>
      </c>
      <c r="ET23" s="37">
        <v>20</v>
      </c>
      <c r="EU23" s="37">
        <v>22</v>
      </c>
      <c r="EV23" s="37">
        <v>27</v>
      </c>
      <c r="EW23" s="37">
        <v>37</v>
      </c>
      <c r="EY23" s="400">
        <v>8</v>
      </c>
      <c r="EZ23" s="400">
        <v>8</v>
      </c>
      <c r="FA23" s="400">
        <v>10</v>
      </c>
      <c r="FB23" s="400">
        <v>15</v>
      </c>
      <c r="FC23" s="400">
        <v>20</v>
      </c>
      <c r="FD23" s="400">
        <v>25</v>
      </c>
      <c r="FE23" s="400">
        <v>30</v>
      </c>
      <c r="FF23" s="400">
        <v>40</v>
      </c>
      <c r="FH23" s="451">
        <v>4</v>
      </c>
      <c r="FI23" s="451">
        <v>8</v>
      </c>
      <c r="FJ23" s="451">
        <v>12</v>
      </c>
      <c r="FK23" s="451">
        <v>24</v>
      </c>
      <c r="FL23" s="451">
        <v>24</v>
      </c>
      <c r="FM23" s="451">
        <v>24</v>
      </c>
      <c r="FN23" s="451">
        <v>24</v>
      </c>
      <c r="FO23" s="451">
        <v>24</v>
      </c>
      <c r="FQ23" s="495">
        <v>15</v>
      </c>
      <c r="FR23" s="495">
        <v>20</v>
      </c>
      <c r="FS23" s="495">
        <v>25</v>
      </c>
      <c r="FT23" s="495">
        <v>30</v>
      </c>
      <c r="FU23" s="495">
        <v>35</v>
      </c>
      <c r="FV23" s="495">
        <v>40</v>
      </c>
      <c r="FW23" s="495">
        <v>45</v>
      </c>
      <c r="FX23" s="495">
        <v>50</v>
      </c>
      <c r="FZ23" s="597">
        <v>12</v>
      </c>
      <c r="GA23" s="597">
        <v>20</v>
      </c>
      <c r="GB23" s="597">
        <v>80</v>
      </c>
      <c r="GC23" s="597">
        <v>100</v>
      </c>
      <c r="GD23" s="597">
        <v>200</v>
      </c>
      <c r="GE23" s="597">
        <v>400</v>
      </c>
      <c r="GF23" s="597">
        <v>500</v>
      </c>
      <c r="GG23" s="597">
        <v>750</v>
      </c>
      <c r="GI23" s="37"/>
      <c r="GJ23" s="37"/>
      <c r="GK23" s="37"/>
      <c r="GL23" s="37"/>
      <c r="GM23" s="37"/>
      <c r="GN23" s="37"/>
      <c r="GO23" s="37"/>
      <c r="GP23" s="37"/>
      <c r="GR23" s="37"/>
      <c r="GS23" s="37"/>
      <c r="GT23" s="37"/>
      <c r="GU23" s="37"/>
      <c r="GV23" s="37"/>
      <c r="GW23" s="37"/>
      <c r="GX23" s="37"/>
      <c r="GY23" s="37"/>
      <c r="HA23" s="558">
        <v>3</v>
      </c>
      <c r="HB23" s="558">
        <v>6</v>
      </c>
      <c r="HC23" s="558">
        <v>10</v>
      </c>
      <c r="HD23" s="558">
        <v>20</v>
      </c>
      <c r="HE23" s="558">
        <v>30</v>
      </c>
      <c r="HF23" s="558"/>
      <c r="HG23" s="37"/>
      <c r="HH23" s="37"/>
      <c r="HJ23" s="597">
        <v>5</v>
      </c>
      <c r="HK23" s="597">
        <v>15</v>
      </c>
      <c r="HL23" s="597">
        <v>25</v>
      </c>
      <c r="HM23" s="597">
        <v>50</v>
      </c>
      <c r="HN23" s="597">
        <v>70</v>
      </c>
      <c r="HO23" s="597">
        <v>100</v>
      </c>
      <c r="HP23" s="597">
        <v>150</v>
      </c>
      <c r="HQ23" s="597">
        <v>200</v>
      </c>
    </row>
    <row r="24" spans="1:225" ht="15" customHeight="1" x14ac:dyDescent="0.3">
      <c r="A24" s="726"/>
      <c r="B24" s="3"/>
      <c r="C24" s="3"/>
      <c r="D24" s="3">
        <v>100</v>
      </c>
      <c r="E24" s="3"/>
      <c r="F24" s="3">
        <v>-100</v>
      </c>
      <c r="K24" s="38">
        <f t="shared" si="8"/>
        <v>5.4411764705882355</v>
      </c>
      <c r="L24" s="38">
        <f t="shared" si="8"/>
        <v>8</v>
      </c>
      <c r="M24" s="38">
        <f t="shared" si="8"/>
        <v>11</v>
      </c>
      <c r="N24" s="38">
        <f t="shared" si="8"/>
        <v>20</v>
      </c>
      <c r="O24" s="38">
        <f t="shared" si="8"/>
        <v>31</v>
      </c>
      <c r="P24" s="38">
        <f t="shared" si="8"/>
        <v>32</v>
      </c>
      <c r="Q24" s="38">
        <f t="shared" si="9"/>
        <v>32</v>
      </c>
      <c r="R24" s="38">
        <f t="shared" si="9"/>
        <v>40</v>
      </c>
      <c r="T24" s="38">
        <v>4</v>
      </c>
      <c r="U24" s="38">
        <v>5</v>
      </c>
      <c r="V24" s="38">
        <v>6</v>
      </c>
      <c r="W24" s="38">
        <v>8</v>
      </c>
      <c r="X24" s="38">
        <v>12</v>
      </c>
      <c r="Y24" s="38">
        <v>15</v>
      </c>
      <c r="Z24" s="38">
        <v>20</v>
      </c>
      <c r="AA24" s="38">
        <v>25</v>
      </c>
      <c r="AC24" s="597">
        <v>15</v>
      </c>
      <c r="AD24" s="597">
        <v>23</v>
      </c>
      <c r="AE24" s="597">
        <v>40</v>
      </c>
      <c r="AF24" s="597">
        <v>80</v>
      </c>
      <c r="AG24" s="597">
        <v>110</v>
      </c>
      <c r="AH24" s="597">
        <v>170</v>
      </c>
      <c r="AI24" s="597"/>
      <c r="AJ24" s="597"/>
      <c r="AL24" s="38"/>
      <c r="AM24" s="38"/>
      <c r="AN24" s="38"/>
      <c r="AO24" s="38"/>
      <c r="AP24" s="38"/>
      <c r="AQ24" s="38"/>
      <c r="AR24" s="38"/>
      <c r="AS24" s="38"/>
      <c r="AU24" s="38">
        <v>3</v>
      </c>
      <c r="AV24" s="38">
        <v>4</v>
      </c>
      <c r="AW24" s="38">
        <v>5</v>
      </c>
      <c r="AX24" s="38">
        <v>9</v>
      </c>
      <c r="AY24" s="38">
        <v>12</v>
      </c>
      <c r="AZ24" s="38">
        <v>15</v>
      </c>
      <c r="BA24" s="38">
        <v>20.25</v>
      </c>
      <c r="BB24" s="38">
        <v>27.337500000000002</v>
      </c>
      <c r="BD24" s="38"/>
      <c r="BE24" s="38"/>
      <c r="BF24" s="38"/>
      <c r="BG24" s="38"/>
      <c r="BH24" s="38"/>
      <c r="BI24" s="38"/>
      <c r="BJ24" s="38"/>
      <c r="BK24" s="38"/>
      <c r="BM24" s="38"/>
      <c r="BN24" s="38"/>
      <c r="BO24" s="38"/>
      <c r="BP24" s="38"/>
      <c r="BQ24" s="38"/>
      <c r="BR24" s="38"/>
      <c r="BS24" s="38"/>
      <c r="BT24" s="38"/>
      <c r="BV24" s="38"/>
      <c r="BW24" s="38"/>
      <c r="BX24" s="38"/>
      <c r="BY24" s="38"/>
      <c r="BZ24" s="38"/>
      <c r="CA24" s="38"/>
      <c r="CB24" s="38"/>
      <c r="CC24" s="38"/>
      <c r="CE24" s="38">
        <v>5</v>
      </c>
      <c r="CF24" s="38">
        <v>8</v>
      </c>
      <c r="CG24" s="38">
        <v>10</v>
      </c>
      <c r="CH24" s="38">
        <v>12</v>
      </c>
      <c r="CI24" s="38">
        <v>15</v>
      </c>
      <c r="CJ24" s="38">
        <v>20</v>
      </c>
      <c r="CK24" s="38"/>
      <c r="CL24" s="38"/>
      <c r="CN24" s="198">
        <v>5.882352941176471</v>
      </c>
      <c r="CO24" s="198">
        <v>8.8235294117647065</v>
      </c>
      <c r="CP24" s="198">
        <v>17.647058823529413</v>
      </c>
      <c r="CQ24" s="198">
        <v>29.411764705882355</v>
      </c>
      <c r="CR24" s="198">
        <v>44.117647058823529</v>
      </c>
      <c r="CS24" s="198">
        <v>73.529411764705884</v>
      </c>
      <c r="CT24" s="38"/>
      <c r="CU24" s="38"/>
      <c r="CW24" s="593">
        <v>5</v>
      </c>
      <c r="CX24" s="593">
        <v>7</v>
      </c>
      <c r="CY24" s="593">
        <v>12</v>
      </c>
      <c r="CZ24" s="593">
        <v>20</v>
      </c>
      <c r="DA24" s="593">
        <v>45</v>
      </c>
      <c r="DB24" s="593">
        <v>70</v>
      </c>
      <c r="DC24" s="593">
        <v>150</v>
      </c>
      <c r="DD24" s="593">
        <v>250</v>
      </c>
      <c r="DF24" s="313">
        <v>6</v>
      </c>
      <c r="DG24" s="313">
        <v>8</v>
      </c>
      <c r="DH24" s="313">
        <v>15</v>
      </c>
      <c r="DI24" s="313">
        <v>25</v>
      </c>
      <c r="DJ24" s="313">
        <v>40</v>
      </c>
      <c r="DK24" s="313">
        <v>65</v>
      </c>
      <c r="DL24" s="313"/>
      <c r="DM24" s="313"/>
      <c r="DO24" s="38">
        <v>3</v>
      </c>
      <c r="DP24" s="38">
        <v>4</v>
      </c>
      <c r="DQ24" s="38">
        <v>6</v>
      </c>
      <c r="DR24" s="38">
        <v>10</v>
      </c>
      <c r="DS24" s="38">
        <v>14</v>
      </c>
      <c r="DT24" s="38">
        <v>20</v>
      </c>
      <c r="DU24" s="37"/>
      <c r="DV24" s="37"/>
      <c r="DX24" s="38"/>
      <c r="DY24" s="38"/>
      <c r="DZ24" s="38"/>
      <c r="EA24" s="38"/>
      <c r="EB24" s="38"/>
      <c r="EC24" s="38"/>
      <c r="ED24" s="38"/>
      <c r="EE24" s="38"/>
      <c r="EG24" s="385">
        <v>4</v>
      </c>
      <c r="EH24" s="385">
        <v>6</v>
      </c>
      <c r="EI24" s="385">
        <v>8</v>
      </c>
      <c r="EJ24" s="385">
        <v>12</v>
      </c>
      <c r="EK24" s="385">
        <v>20</v>
      </c>
      <c r="EL24" s="385">
        <v>30</v>
      </c>
      <c r="EM24" s="385"/>
      <c r="EN24" s="385"/>
      <c r="EP24" s="38">
        <v>6</v>
      </c>
      <c r="EQ24" s="38">
        <v>7</v>
      </c>
      <c r="ER24" s="38">
        <v>10</v>
      </c>
      <c r="ES24" s="38">
        <v>14</v>
      </c>
      <c r="ET24" s="38">
        <v>20</v>
      </c>
      <c r="EU24" s="38">
        <v>22</v>
      </c>
      <c r="EV24" s="38">
        <v>27</v>
      </c>
      <c r="EW24" s="38">
        <v>37</v>
      </c>
      <c r="EY24" s="401">
        <v>8</v>
      </c>
      <c r="EZ24" s="401">
        <v>8</v>
      </c>
      <c r="FA24" s="401">
        <v>10</v>
      </c>
      <c r="FB24" s="401">
        <v>15</v>
      </c>
      <c r="FC24" s="401">
        <v>20</v>
      </c>
      <c r="FD24" s="401">
        <v>25</v>
      </c>
      <c r="FE24" s="401">
        <v>30</v>
      </c>
      <c r="FF24" s="401">
        <v>40</v>
      </c>
      <c r="FH24" s="452">
        <v>8</v>
      </c>
      <c r="FI24" s="452">
        <v>12</v>
      </c>
      <c r="FJ24" s="452">
        <v>16</v>
      </c>
      <c r="FK24" s="452">
        <v>32</v>
      </c>
      <c r="FL24" s="452">
        <v>32</v>
      </c>
      <c r="FM24" s="452">
        <v>32</v>
      </c>
      <c r="FN24" s="452">
        <v>32</v>
      </c>
      <c r="FO24" s="452">
        <v>32</v>
      </c>
      <c r="FQ24" s="496">
        <v>15</v>
      </c>
      <c r="FR24" s="496">
        <v>20</v>
      </c>
      <c r="FS24" s="496">
        <v>25</v>
      </c>
      <c r="FT24" s="496">
        <v>30</v>
      </c>
      <c r="FU24" s="496">
        <v>35</v>
      </c>
      <c r="FV24" s="496">
        <v>40</v>
      </c>
      <c r="FW24" s="496">
        <v>45</v>
      </c>
      <c r="FX24" s="496">
        <v>50</v>
      </c>
      <c r="FZ24" s="597">
        <v>12</v>
      </c>
      <c r="GA24" s="597">
        <v>20</v>
      </c>
      <c r="GB24" s="597">
        <v>80</v>
      </c>
      <c r="GC24" s="597">
        <v>100</v>
      </c>
      <c r="GD24" s="597">
        <v>200</v>
      </c>
      <c r="GE24" s="597">
        <v>400</v>
      </c>
      <c r="GF24" s="597">
        <v>500</v>
      </c>
      <c r="GG24" s="597">
        <v>750</v>
      </c>
      <c r="GI24" s="38"/>
      <c r="GJ24" s="38"/>
      <c r="GK24" s="38"/>
      <c r="GL24" s="38"/>
      <c r="GM24" s="38"/>
      <c r="GN24" s="38"/>
      <c r="GO24" s="38"/>
      <c r="GP24" s="38"/>
      <c r="GR24" s="38"/>
      <c r="GS24" s="38"/>
      <c r="GT24" s="38"/>
      <c r="GU24" s="38"/>
      <c r="GV24" s="38"/>
      <c r="GW24" s="38"/>
      <c r="GX24" s="38"/>
      <c r="GY24" s="38"/>
      <c r="HA24" s="559">
        <v>4</v>
      </c>
      <c r="HB24" s="559">
        <v>7</v>
      </c>
      <c r="HC24" s="559">
        <v>10</v>
      </c>
      <c r="HD24" s="558">
        <v>20</v>
      </c>
      <c r="HE24" s="558">
        <v>30</v>
      </c>
      <c r="HF24" s="559"/>
      <c r="HG24" s="38"/>
      <c r="HH24" s="38"/>
      <c r="HJ24" s="597">
        <v>5</v>
      </c>
      <c r="HK24" s="597">
        <v>15</v>
      </c>
      <c r="HL24" s="597">
        <v>25</v>
      </c>
      <c r="HM24" s="597">
        <v>50</v>
      </c>
      <c r="HN24" s="597">
        <v>70</v>
      </c>
      <c r="HO24" s="597">
        <v>100</v>
      </c>
      <c r="HP24" s="597">
        <v>150</v>
      </c>
      <c r="HQ24" s="597">
        <v>200</v>
      </c>
    </row>
    <row r="25" spans="1:225" x14ac:dyDescent="0.3">
      <c r="A25" s="727"/>
      <c r="B25" s="2"/>
      <c r="C25" s="2"/>
      <c r="D25" s="2"/>
      <c r="E25" s="2">
        <v>100</v>
      </c>
      <c r="F25" s="2">
        <v>-100</v>
      </c>
      <c r="K25" s="37">
        <f t="shared" si="8"/>
        <v>5.25</v>
      </c>
      <c r="L25" s="37">
        <f t="shared" si="8"/>
        <v>7</v>
      </c>
      <c r="M25" s="37">
        <f t="shared" si="8"/>
        <v>11</v>
      </c>
      <c r="N25" s="37">
        <f t="shared" si="8"/>
        <v>19</v>
      </c>
      <c r="O25" s="37">
        <f t="shared" si="8"/>
        <v>29</v>
      </c>
      <c r="P25" s="37">
        <f t="shared" si="8"/>
        <v>32</v>
      </c>
      <c r="Q25" s="37">
        <f t="shared" si="9"/>
        <v>32</v>
      </c>
      <c r="R25" s="37">
        <f t="shared" si="9"/>
        <v>37</v>
      </c>
      <c r="T25" s="37">
        <v>4</v>
      </c>
      <c r="U25" s="37">
        <v>5</v>
      </c>
      <c r="V25" s="37">
        <v>6</v>
      </c>
      <c r="W25" s="37">
        <v>8</v>
      </c>
      <c r="X25" s="37">
        <v>12</v>
      </c>
      <c r="Y25" s="37">
        <v>15</v>
      </c>
      <c r="Z25" s="37">
        <v>20</v>
      </c>
      <c r="AA25" s="37">
        <v>25</v>
      </c>
      <c r="AC25" s="597">
        <v>17</v>
      </c>
      <c r="AD25" s="597">
        <v>25</v>
      </c>
      <c r="AE25" s="597">
        <v>45</v>
      </c>
      <c r="AF25" s="597">
        <v>90</v>
      </c>
      <c r="AG25" s="597">
        <v>135</v>
      </c>
      <c r="AH25" s="597">
        <v>170</v>
      </c>
      <c r="AI25" s="597"/>
      <c r="AJ25" s="597"/>
      <c r="AL25" s="37"/>
      <c r="AM25" s="37"/>
      <c r="AN25" s="37"/>
      <c r="AO25" s="37"/>
      <c r="AP25" s="37"/>
      <c r="AQ25" s="37"/>
      <c r="AR25" s="37"/>
      <c r="AS25" s="37"/>
      <c r="AU25" s="37">
        <v>3</v>
      </c>
      <c r="AV25" s="37">
        <v>4</v>
      </c>
      <c r="AW25" s="37">
        <v>5</v>
      </c>
      <c r="AX25" s="37">
        <v>9</v>
      </c>
      <c r="AY25" s="37">
        <v>12</v>
      </c>
      <c r="AZ25" s="37">
        <v>15</v>
      </c>
      <c r="BA25" s="37">
        <v>20.25</v>
      </c>
      <c r="BB25" s="37">
        <v>27.337500000000002</v>
      </c>
      <c r="BD25" s="37"/>
      <c r="BE25" s="37"/>
      <c r="BF25" s="37"/>
      <c r="BG25" s="37"/>
      <c r="BH25" s="37"/>
      <c r="BI25" s="37"/>
      <c r="BJ25" s="37"/>
      <c r="BK25" s="37"/>
      <c r="BM25" s="37"/>
      <c r="BN25" s="37"/>
      <c r="BO25" s="37"/>
      <c r="BP25" s="37"/>
      <c r="BQ25" s="37"/>
      <c r="BR25" s="37"/>
      <c r="BS25" s="37"/>
      <c r="BT25" s="37"/>
      <c r="BV25" s="37"/>
      <c r="BW25" s="37"/>
      <c r="BX25" s="37"/>
      <c r="BY25" s="37"/>
      <c r="BZ25" s="37"/>
      <c r="CA25" s="37"/>
      <c r="CB25" s="37"/>
      <c r="CC25" s="37"/>
      <c r="CE25" s="37">
        <v>4</v>
      </c>
      <c r="CF25" s="37">
        <v>7</v>
      </c>
      <c r="CG25" s="37">
        <v>8</v>
      </c>
      <c r="CH25" s="37">
        <v>10</v>
      </c>
      <c r="CI25" s="37">
        <v>13</v>
      </c>
      <c r="CJ25" s="37">
        <v>15</v>
      </c>
      <c r="CK25" s="37"/>
      <c r="CL25" s="37"/>
      <c r="CN25" s="197">
        <v>5.882352941176471</v>
      </c>
      <c r="CO25" s="197">
        <v>8.8235294117647065</v>
      </c>
      <c r="CP25" s="197">
        <v>17.647058823529413</v>
      </c>
      <c r="CQ25" s="197">
        <v>29.411764705882355</v>
      </c>
      <c r="CR25" s="197">
        <v>44.117647058823529</v>
      </c>
      <c r="CS25" s="197">
        <v>73.529411764705884</v>
      </c>
      <c r="CT25" s="37"/>
      <c r="CU25" s="37"/>
      <c r="CW25" s="592">
        <v>5</v>
      </c>
      <c r="CX25" s="592">
        <v>7</v>
      </c>
      <c r="CY25" s="592">
        <v>12</v>
      </c>
      <c r="CZ25" s="592">
        <v>20</v>
      </c>
      <c r="DA25" s="592">
        <v>45</v>
      </c>
      <c r="DB25" s="592">
        <v>70</v>
      </c>
      <c r="DC25" s="592">
        <v>150</v>
      </c>
      <c r="DD25" s="592">
        <v>250</v>
      </c>
      <c r="DF25" s="312">
        <v>5.5</v>
      </c>
      <c r="DG25" s="312">
        <v>7</v>
      </c>
      <c r="DH25" s="312">
        <v>14</v>
      </c>
      <c r="DI25" s="312">
        <v>18</v>
      </c>
      <c r="DJ25" s="312">
        <v>28</v>
      </c>
      <c r="DK25" s="312">
        <v>50</v>
      </c>
      <c r="DL25" s="312"/>
      <c r="DM25" s="312"/>
      <c r="DO25" s="37">
        <v>3</v>
      </c>
      <c r="DP25" s="37">
        <v>4</v>
      </c>
      <c r="DQ25" s="37">
        <v>6</v>
      </c>
      <c r="DR25" s="37">
        <v>10</v>
      </c>
      <c r="DS25" s="37">
        <v>14</v>
      </c>
      <c r="DT25" s="37">
        <v>20</v>
      </c>
      <c r="DU25" s="37"/>
      <c r="DV25" s="37"/>
      <c r="DX25" s="37"/>
      <c r="DY25" s="37"/>
      <c r="DZ25" s="37"/>
      <c r="EA25" s="37"/>
      <c r="EB25" s="37"/>
      <c r="EC25" s="37"/>
      <c r="ED25" s="37"/>
      <c r="EE25" s="37"/>
      <c r="EG25" s="384">
        <v>4</v>
      </c>
      <c r="EH25" s="384">
        <v>6</v>
      </c>
      <c r="EI25" s="384">
        <v>8</v>
      </c>
      <c r="EJ25" s="384">
        <v>12</v>
      </c>
      <c r="EK25" s="384">
        <v>20</v>
      </c>
      <c r="EL25" s="384">
        <v>30</v>
      </c>
      <c r="EM25" s="384"/>
      <c r="EN25" s="384"/>
      <c r="EP25" s="37">
        <v>6</v>
      </c>
      <c r="EQ25" s="37">
        <v>7</v>
      </c>
      <c r="ER25" s="37">
        <v>10</v>
      </c>
      <c r="ES25" s="37">
        <v>14</v>
      </c>
      <c r="ET25" s="37">
        <v>20</v>
      </c>
      <c r="EU25" s="37">
        <v>22</v>
      </c>
      <c r="EV25" s="37">
        <v>27</v>
      </c>
      <c r="EW25" s="37">
        <v>37</v>
      </c>
      <c r="EY25" s="400">
        <v>8</v>
      </c>
      <c r="EZ25" s="400">
        <v>8</v>
      </c>
      <c r="FA25" s="400">
        <v>10</v>
      </c>
      <c r="FB25" s="400">
        <v>15</v>
      </c>
      <c r="FC25" s="400">
        <v>20</v>
      </c>
      <c r="FD25" s="400">
        <v>23</v>
      </c>
      <c r="FE25" s="400">
        <v>25</v>
      </c>
      <c r="FF25" s="400">
        <v>30</v>
      </c>
      <c r="FH25" s="451">
        <v>8</v>
      </c>
      <c r="FI25" s="451">
        <v>12</v>
      </c>
      <c r="FJ25" s="451">
        <v>16</v>
      </c>
      <c r="FK25" s="451">
        <v>32</v>
      </c>
      <c r="FL25" s="451">
        <v>32</v>
      </c>
      <c r="FM25" s="451">
        <v>32</v>
      </c>
      <c r="FN25" s="451">
        <v>32</v>
      </c>
      <c r="FO25" s="451">
        <v>32</v>
      </c>
      <c r="FQ25" s="495">
        <v>15</v>
      </c>
      <c r="FR25" s="495">
        <v>20</v>
      </c>
      <c r="FS25" s="495">
        <v>25</v>
      </c>
      <c r="FT25" s="495">
        <v>30</v>
      </c>
      <c r="FU25" s="495">
        <v>35</v>
      </c>
      <c r="FV25" s="495">
        <v>40</v>
      </c>
      <c r="FW25" s="495">
        <v>45</v>
      </c>
      <c r="FX25" s="495">
        <v>50</v>
      </c>
      <c r="FZ25" s="597">
        <v>12</v>
      </c>
      <c r="GA25" s="597">
        <v>20</v>
      </c>
      <c r="GB25" s="597">
        <v>80</v>
      </c>
      <c r="GC25" s="597">
        <v>100</v>
      </c>
      <c r="GD25" s="597">
        <v>200</v>
      </c>
      <c r="GE25" s="597">
        <v>400</v>
      </c>
      <c r="GF25" s="597">
        <v>500</v>
      </c>
      <c r="GG25" s="597">
        <v>750</v>
      </c>
      <c r="GI25" s="37"/>
      <c r="GJ25" s="37"/>
      <c r="GK25" s="37"/>
      <c r="GL25" s="37"/>
      <c r="GM25" s="37"/>
      <c r="GN25" s="37"/>
      <c r="GO25" s="37"/>
      <c r="GP25" s="37"/>
      <c r="GR25" s="37"/>
      <c r="GS25" s="37"/>
      <c r="GT25" s="37"/>
      <c r="GU25" s="37"/>
      <c r="GV25" s="37"/>
      <c r="GW25" s="37"/>
      <c r="GX25" s="37"/>
      <c r="GY25" s="37"/>
      <c r="HA25" s="558">
        <v>4</v>
      </c>
      <c r="HB25" s="558">
        <v>7</v>
      </c>
      <c r="HC25" s="558">
        <v>10</v>
      </c>
      <c r="HD25" s="558">
        <v>20</v>
      </c>
      <c r="HE25" s="558">
        <v>30</v>
      </c>
      <c r="HF25" s="558"/>
      <c r="HG25" s="37"/>
      <c r="HH25" s="37"/>
      <c r="HJ25" s="597">
        <v>5</v>
      </c>
      <c r="HK25" s="597">
        <v>15</v>
      </c>
      <c r="HL25" s="597">
        <v>25</v>
      </c>
      <c r="HM25" s="597">
        <v>50</v>
      </c>
      <c r="HN25" s="597">
        <v>70</v>
      </c>
      <c r="HO25" s="597">
        <v>100</v>
      </c>
      <c r="HP25" s="597">
        <v>150</v>
      </c>
      <c r="HQ25" s="597">
        <v>200</v>
      </c>
    </row>
    <row r="26" spans="1:225" x14ac:dyDescent="0.3">
      <c r="AC26" s="189"/>
      <c r="AD26" s="189"/>
      <c r="AE26" s="189"/>
      <c r="AF26" s="189"/>
      <c r="AG26" s="189"/>
      <c r="AH26" s="189"/>
      <c r="AI26" s="189"/>
      <c r="AJ26" s="189"/>
      <c r="CN26" s="196"/>
      <c r="CO26" s="196"/>
      <c r="CP26" s="196"/>
      <c r="CQ26" s="196"/>
      <c r="CR26" s="196"/>
      <c r="CS26" s="196"/>
      <c r="CW26" s="283"/>
      <c r="CX26" s="283"/>
      <c r="CY26" s="283"/>
      <c r="CZ26" s="283"/>
      <c r="DA26" s="283"/>
      <c r="DB26" s="283"/>
      <c r="DC26" s="283"/>
      <c r="DD26" s="283"/>
      <c r="DF26" s="309"/>
      <c r="DG26" s="309"/>
      <c r="DH26" s="309"/>
      <c r="DI26" s="309"/>
      <c r="DJ26" s="309"/>
      <c r="DK26" s="309"/>
      <c r="DL26" s="309"/>
      <c r="DM26" s="309"/>
      <c r="EG26" s="383"/>
      <c r="EH26" s="383"/>
      <c r="EI26" s="383"/>
      <c r="EJ26" s="383"/>
      <c r="EK26" s="383"/>
      <c r="EL26" s="383"/>
      <c r="EM26" s="383"/>
      <c r="EN26" s="383"/>
      <c r="EY26" s="396"/>
      <c r="EZ26" s="396"/>
      <c r="FA26" s="396"/>
      <c r="FB26" s="396"/>
      <c r="FC26" s="396"/>
      <c r="FD26" s="396"/>
      <c r="FE26" s="396"/>
      <c r="FF26" s="396"/>
      <c r="FH26" s="450"/>
      <c r="FI26" s="450"/>
      <c r="FJ26" s="450"/>
      <c r="FK26" s="450"/>
      <c r="FL26" s="450"/>
      <c r="FM26" s="450"/>
      <c r="FN26" s="450"/>
      <c r="FO26" s="450"/>
      <c r="FQ26" s="493"/>
      <c r="FR26" s="493"/>
      <c r="FS26" s="493"/>
      <c r="FT26" s="493"/>
      <c r="FU26" s="493"/>
      <c r="FV26" s="493"/>
      <c r="FW26" s="493"/>
      <c r="FX26" s="493"/>
      <c r="HA26" s="556"/>
      <c r="HB26" s="556"/>
      <c r="HC26" s="556"/>
      <c r="HD26" s="556"/>
      <c r="HE26" s="556"/>
      <c r="HF26" s="556"/>
      <c r="HJ26" s="588"/>
      <c r="HK26" s="588"/>
      <c r="HL26" s="588"/>
      <c r="HM26" s="588"/>
      <c r="HN26" s="588"/>
      <c r="HO26" s="588"/>
      <c r="HP26" s="588"/>
      <c r="HQ26" s="588"/>
    </row>
    <row r="27" spans="1:225" x14ac:dyDescent="0.3">
      <c r="A27" s="720" t="s">
        <v>17</v>
      </c>
      <c r="B27" s="721"/>
      <c r="C27" s="721"/>
      <c r="D27" s="721"/>
      <c r="E27" s="721"/>
      <c r="F27" s="722"/>
      <c r="K27" s="717" t="s">
        <v>28</v>
      </c>
      <c r="L27" s="718"/>
      <c r="M27" s="718"/>
      <c r="N27" s="718"/>
      <c r="O27" s="718"/>
      <c r="P27" s="718"/>
      <c r="Q27" s="718"/>
      <c r="R27" s="719"/>
      <c r="T27" s="717" t="s">
        <v>28</v>
      </c>
      <c r="U27" s="718"/>
      <c r="V27" s="718"/>
      <c r="W27" s="718"/>
      <c r="X27" s="718"/>
      <c r="Y27" s="718"/>
      <c r="Z27" s="718"/>
      <c r="AA27" s="719"/>
      <c r="AC27" s="717" t="s">
        <v>28</v>
      </c>
      <c r="AD27" s="718"/>
      <c r="AE27" s="718"/>
      <c r="AF27" s="718"/>
      <c r="AG27" s="718"/>
      <c r="AH27" s="718"/>
      <c r="AI27" s="718"/>
      <c r="AJ27" s="719"/>
      <c r="AL27" s="731" t="s">
        <v>28</v>
      </c>
      <c r="AM27" s="731"/>
      <c r="AN27" s="731"/>
      <c r="AO27" s="731"/>
      <c r="AP27" s="731"/>
      <c r="AQ27" s="731"/>
      <c r="AR27" s="115"/>
      <c r="AS27" s="115"/>
      <c r="AU27" s="717" t="s">
        <v>28</v>
      </c>
      <c r="AV27" s="718"/>
      <c r="AW27" s="718"/>
      <c r="AX27" s="718"/>
      <c r="AY27" s="718"/>
      <c r="AZ27" s="718"/>
      <c r="BA27" s="718"/>
      <c r="BB27" s="719"/>
      <c r="BD27" s="731" t="s">
        <v>28</v>
      </c>
      <c r="BE27" s="731"/>
      <c r="BF27" s="731"/>
      <c r="BG27" s="731"/>
      <c r="BH27" s="731"/>
      <c r="BI27" s="731"/>
      <c r="BJ27" s="115"/>
      <c r="BK27" s="115"/>
      <c r="BM27" s="731" t="s">
        <v>28</v>
      </c>
      <c r="BN27" s="731"/>
      <c r="BO27" s="731"/>
      <c r="BP27" s="731"/>
      <c r="BQ27" s="731"/>
      <c r="BR27" s="731"/>
      <c r="BS27" s="115"/>
      <c r="BT27" s="115"/>
      <c r="BV27" s="731" t="s">
        <v>28</v>
      </c>
      <c r="BW27" s="731"/>
      <c r="BX27" s="731"/>
      <c r="BY27" s="731"/>
      <c r="BZ27" s="731"/>
      <c r="CA27" s="731"/>
      <c r="CB27" s="115"/>
      <c r="CC27" s="115"/>
      <c r="CE27" s="717" t="s">
        <v>28</v>
      </c>
      <c r="CF27" s="718"/>
      <c r="CG27" s="718"/>
      <c r="CH27" s="718"/>
      <c r="CI27" s="718"/>
      <c r="CJ27" s="718"/>
      <c r="CK27" s="718"/>
      <c r="CL27" s="719"/>
      <c r="CN27" s="731" t="s">
        <v>28</v>
      </c>
      <c r="CO27" s="731"/>
      <c r="CP27" s="731"/>
      <c r="CQ27" s="731"/>
      <c r="CR27" s="731"/>
      <c r="CS27" s="731"/>
      <c r="CT27" s="115"/>
      <c r="CU27" s="115"/>
      <c r="CW27" s="717" t="s">
        <v>28</v>
      </c>
      <c r="CX27" s="718"/>
      <c r="CY27" s="718"/>
      <c r="CZ27" s="718"/>
      <c r="DA27" s="718"/>
      <c r="DB27" s="718"/>
      <c r="DC27" s="718"/>
      <c r="DD27" s="719"/>
      <c r="DF27" s="717" t="s">
        <v>28</v>
      </c>
      <c r="DG27" s="718"/>
      <c r="DH27" s="718"/>
      <c r="DI27" s="718"/>
      <c r="DJ27" s="718"/>
      <c r="DK27" s="718"/>
      <c r="DL27" s="718"/>
      <c r="DM27" s="719"/>
      <c r="DO27" s="717" t="s">
        <v>28</v>
      </c>
      <c r="DP27" s="718"/>
      <c r="DQ27" s="718"/>
      <c r="DR27" s="718"/>
      <c r="DS27" s="718"/>
      <c r="DT27" s="718"/>
      <c r="DU27" s="718"/>
      <c r="DV27" s="719"/>
      <c r="DX27" s="731" t="s">
        <v>28</v>
      </c>
      <c r="DY27" s="731"/>
      <c r="DZ27" s="731"/>
      <c r="EA27" s="731"/>
      <c r="EB27" s="731"/>
      <c r="EC27" s="731"/>
      <c r="ED27" s="115"/>
      <c r="EE27" s="115"/>
      <c r="EG27" s="717" t="s">
        <v>28</v>
      </c>
      <c r="EH27" s="718"/>
      <c r="EI27" s="718"/>
      <c r="EJ27" s="718"/>
      <c r="EK27" s="718"/>
      <c r="EL27" s="718"/>
      <c r="EM27" s="718"/>
      <c r="EN27" s="719"/>
      <c r="EP27" s="731" t="s">
        <v>28</v>
      </c>
      <c r="EQ27" s="731"/>
      <c r="ER27" s="731"/>
      <c r="ES27" s="731"/>
      <c r="ET27" s="731"/>
      <c r="EU27" s="731"/>
      <c r="EV27" s="115"/>
      <c r="EW27" s="115"/>
      <c r="EY27" s="717" t="s">
        <v>28</v>
      </c>
      <c r="EZ27" s="718"/>
      <c r="FA27" s="718"/>
      <c r="FB27" s="718"/>
      <c r="FC27" s="718"/>
      <c r="FD27" s="718"/>
      <c r="FE27" s="718"/>
      <c r="FF27" s="719"/>
      <c r="FH27" s="717" t="s">
        <v>28</v>
      </c>
      <c r="FI27" s="718"/>
      <c r="FJ27" s="718"/>
      <c r="FK27" s="718"/>
      <c r="FL27" s="718"/>
      <c r="FM27" s="718"/>
      <c r="FN27" s="718"/>
      <c r="FO27" s="719"/>
      <c r="FQ27" s="717" t="s">
        <v>28</v>
      </c>
      <c r="FR27" s="718"/>
      <c r="FS27" s="718"/>
      <c r="FT27" s="718"/>
      <c r="FU27" s="718"/>
      <c r="FV27" s="718"/>
      <c r="FW27" s="718"/>
      <c r="FX27" s="719"/>
      <c r="FZ27" s="717" t="s">
        <v>28</v>
      </c>
      <c r="GA27" s="718"/>
      <c r="GB27" s="718"/>
      <c r="GC27" s="718"/>
      <c r="GD27" s="718"/>
      <c r="GE27" s="718"/>
      <c r="GF27" s="718"/>
      <c r="GG27" s="719"/>
      <c r="GI27" s="731" t="s">
        <v>28</v>
      </c>
      <c r="GJ27" s="731"/>
      <c r="GK27" s="731"/>
      <c r="GL27" s="731"/>
      <c r="GM27" s="731"/>
      <c r="GN27" s="731"/>
      <c r="GO27" s="115"/>
      <c r="GP27" s="115"/>
      <c r="GR27" s="731" t="s">
        <v>28</v>
      </c>
      <c r="GS27" s="731"/>
      <c r="GT27" s="731"/>
      <c r="GU27" s="731"/>
      <c r="GV27" s="731"/>
      <c r="GW27" s="731"/>
      <c r="GX27" s="115"/>
      <c r="GY27" s="115"/>
      <c r="HA27" s="731" t="s">
        <v>28</v>
      </c>
      <c r="HB27" s="731"/>
      <c r="HC27" s="731"/>
      <c r="HD27" s="731"/>
      <c r="HE27" s="731"/>
      <c r="HF27" s="731"/>
      <c r="HG27" s="115"/>
      <c r="HH27" s="115"/>
      <c r="HJ27" s="717" t="s">
        <v>28</v>
      </c>
      <c r="HK27" s="718"/>
      <c r="HL27" s="718"/>
      <c r="HM27" s="718"/>
      <c r="HN27" s="718"/>
      <c r="HO27" s="718"/>
      <c r="HP27" s="718"/>
      <c r="HQ27" s="719"/>
    </row>
    <row r="28" spans="1:225" ht="15" customHeight="1" x14ac:dyDescent="0.35">
      <c r="A28" s="725" t="s">
        <v>94</v>
      </c>
      <c r="B28" s="87" t="s">
        <v>41</v>
      </c>
      <c r="C28" s="87" t="s">
        <v>53</v>
      </c>
      <c r="D28" s="87" t="s">
        <v>27</v>
      </c>
      <c r="E28" s="87" t="s">
        <v>3</v>
      </c>
      <c r="F28" s="87" t="s">
        <v>4</v>
      </c>
      <c r="K28" s="85" t="s">
        <v>26</v>
      </c>
      <c r="L28" s="85" t="s">
        <v>12</v>
      </c>
      <c r="M28" s="85" t="s">
        <v>13</v>
      </c>
      <c r="N28" s="85" t="s">
        <v>14</v>
      </c>
      <c r="O28" s="85" t="s">
        <v>15</v>
      </c>
      <c r="P28" s="85" t="s">
        <v>16</v>
      </c>
      <c r="Q28" s="85" t="s">
        <v>97</v>
      </c>
      <c r="R28" s="85" t="s">
        <v>103</v>
      </c>
      <c r="T28" s="85" t="s">
        <v>26</v>
      </c>
      <c r="U28" s="85" t="s">
        <v>12</v>
      </c>
      <c r="V28" s="85" t="s">
        <v>13</v>
      </c>
      <c r="W28" s="85" t="s">
        <v>14</v>
      </c>
      <c r="X28" s="85" t="s">
        <v>15</v>
      </c>
      <c r="Y28" s="85" t="s">
        <v>16</v>
      </c>
      <c r="Z28" s="85" t="s">
        <v>97</v>
      </c>
      <c r="AA28" s="85" t="s">
        <v>103</v>
      </c>
      <c r="AB28" s="41"/>
      <c r="AC28" s="191" t="s">
        <v>26</v>
      </c>
      <c r="AD28" s="191" t="s">
        <v>12</v>
      </c>
      <c r="AE28" s="191" t="s">
        <v>13</v>
      </c>
      <c r="AF28" s="191" t="s">
        <v>14</v>
      </c>
      <c r="AG28" s="191" t="s">
        <v>15</v>
      </c>
      <c r="AH28" s="191" t="s">
        <v>16</v>
      </c>
      <c r="AI28" s="191" t="s">
        <v>97</v>
      </c>
      <c r="AJ28" s="191" t="s">
        <v>103</v>
      </c>
      <c r="AK28" s="41"/>
      <c r="AL28" s="85" t="s">
        <v>26</v>
      </c>
      <c r="AM28" s="85" t="s">
        <v>12</v>
      </c>
      <c r="AN28" s="85" t="s">
        <v>13</v>
      </c>
      <c r="AO28" s="85" t="s">
        <v>14</v>
      </c>
      <c r="AP28" s="85" t="s">
        <v>15</v>
      </c>
      <c r="AQ28" s="85" t="s">
        <v>16</v>
      </c>
      <c r="AR28" s="85" t="s">
        <v>97</v>
      </c>
      <c r="AS28" s="85" t="s">
        <v>103</v>
      </c>
      <c r="AU28" s="85" t="s">
        <v>26</v>
      </c>
      <c r="AV28" s="85" t="s">
        <v>12</v>
      </c>
      <c r="AW28" s="85" t="s">
        <v>13</v>
      </c>
      <c r="AX28" s="85" t="s">
        <v>14</v>
      </c>
      <c r="AY28" s="85" t="s">
        <v>15</v>
      </c>
      <c r="AZ28" s="85" t="s">
        <v>16</v>
      </c>
      <c r="BA28" s="85" t="s">
        <v>97</v>
      </c>
      <c r="BB28" s="85" t="s">
        <v>103</v>
      </c>
      <c r="BD28" s="85" t="s">
        <v>26</v>
      </c>
      <c r="BE28" s="85" t="s">
        <v>12</v>
      </c>
      <c r="BF28" s="85" t="s">
        <v>13</v>
      </c>
      <c r="BG28" s="85" t="s">
        <v>14</v>
      </c>
      <c r="BH28" s="85" t="s">
        <v>15</v>
      </c>
      <c r="BI28" s="85" t="s">
        <v>16</v>
      </c>
      <c r="BJ28" s="85" t="s">
        <v>97</v>
      </c>
      <c r="BK28" s="85" t="s">
        <v>103</v>
      </c>
      <c r="BM28" s="85" t="s">
        <v>26</v>
      </c>
      <c r="BN28" s="85" t="s">
        <v>12</v>
      </c>
      <c r="BO28" s="85" t="s">
        <v>13</v>
      </c>
      <c r="BP28" s="85" t="s">
        <v>14</v>
      </c>
      <c r="BQ28" s="85" t="s">
        <v>15</v>
      </c>
      <c r="BR28" s="85" t="s">
        <v>16</v>
      </c>
      <c r="BS28" s="85" t="s">
        <v>97</v>
      </c>
      <c r="BT28" s="85" t="s">
        <v>103</v>
      </c>
      <c r="BV28" s="85" t="s">
        <v>26</v>
      </c>
      <c r="BW28" s="85" t="s">
        <v>12</v>
      </c>
      <c r="BX28" s="85" t="s">
        <v>13</v>
      </c>
      <c r="BY28" s="85" t="s">
        <v>14</v>
      </c>
      <c r="BZ28" s="85" t="s">
        <v>15</v>
      </c>
      <c r="CA28" s="85" t="s">
        <v>16</v>
      </c>
      <c r="CB28" s="85" t="s">
        <v>97</v>
      </c>
      <c r="CC28" s="85" t="s">
        <v>103</v>
      </c>
      <c r="CE28" s="85" t="s">
        <v>26</v>
      </c>
      <c r="CF28" s="85" t="s">
        <v>12</v>
      </c>
      <c r="CG28" s="85" t="s">
        <v>13</v>
      </c>
      <c r="CH28" s="85" t="s">
        <v>14</v>
      </c>
      <c r="CI28" s="85" t="s">
        <v>15</v>
      </c>
      <c r="CJ28" s="85" t="s">
        <v>16</v>
      </c>
      <c r="CK28" s="85" t="s">
        <v>97</v>
      </c>
      <c r="CL28" s="85" t="s">
        <v>103</v>
      </c>
      <c r="CN28" s="202" t="s">
        <v>26</v>
      </c>
      <c r="CO28" s="202" t="s">
        <v>12</v>
      </c>
      <c r="CP28" s="202" t="s">
        <v>13</v>
      </c>
      <c r="CQ28" s="202" t="s">
        <v>14</v>
      </c>
      <c r="CR28" s="202" t="s">
        <v>15</v>
      </c>
      <c r="CS28" s="202" t="s">
        <v>16</v>
      </c>
      <c r="CT28" s="85" t="s">
        <v>97</v>
      </c>
      <c r="CU28" s="85" t="s">
        <v>103</v>
      </c>
      <c r="CW28" s="286" t="s">
        <v>26</v>
      </c>
      <c r="CX28" s="286" t="s">
        <v>12</v>
      </c>
      <c r="CY28" s="286" t="s">
        <v>13</v>
      </c>
      <c r="CZ28" s="286" t="s">
        <v>14</v>
      </c>
      <c r="DA28" s="286" t="s">
        <v>15</v>
      </c>
      <c r="DB28" s="286" t="s">
        <v>16</v>
      </c>
      <c r="DC28" s="286" t="s">
        <v>97</v>
      </c>
      <c r="DD28" s="286" t="s">
        <v>103</v>
      </c>
      <c r="DF28" s="317" t="s">
        <v>26</v>
      </c>
      <c r="DG28" s="317" t="s">
        <v>12</v>
      </c>
      <c r="DH28" s="317" t="s">
        <v>13</v>
      </c>
      <c r="DI28" s="317" t="s">
        <v>14</v>
      </c>
      <c r="DJ28" s="317" t="s">
        <v>15</v>
      </c>
      <c r="DK28" s="317" t="s">
        <v>16</v>
      </c>
      <c r="DL28" s="317" t="s">
        <v>97</v>
      </c>
      <c r="DM28" s="317" t="s">
        <v>103</v>
      </c>
      <c r="DO28" s="85" t="s">
        <v>26</v>
      </c>
      <c r="DP28" s="85" t="s">
        <v>12</v>
      </c>
      <c r="DQ28" s="85" t="s">
        <v>13</v>
      </c>
      <c r="DR28" s="85" t="s">
        <v>14</v>
      </c>
      <c r="DS28" s="85" t="s">
        <v>15</v>
      </c>
      <c r="DT28" s="85" t="s">
        <v>16</v>
      </c>
      <c r="DU28" s="85" t="s">
        <v>97</v>
      </c>
      <c r="DV28" s="85" t="s">
        <v>103</v>
      </c>
      <c r="DX28" s="85" t="s">
        <v>26</v>
      </c>
      <c r="DY28" s="85" t="s">
        <v>12</v>
      </c>
      <c r="DZ28" s="85" t="s">
        <v>13</v>
      </c>
      <c r="EA28" s="85" t="s">
        <v>14</v>
      </c>
      <c r="EB28" s="85" t="s">
        <v>15</v>
      </c>
      <c r="EC28" s="85" t="s">
        <v>16</v>
      </c>
      <c r="ED28" s="85" t="s">
        <v>97</v>
      </c>
      <c r="EE28" s="85" t="s">
        <v>103</v>
      </c>
      <c r="EG28" s="386" t="s">
        <v>26</v>
      </c>
      <c r="EH28" s="386" t="s">
        <v>12</v>
      </c>
      <c r="EI28" s="386" t="s">
        <v>13</v>
      </c>
      <c r="EJ28" s="386" t="s">
        <v>14</v>
      </c>
      <c r="EK28" s="386" t="s">
        <v>15</v>
      </c>
      <c r="EL28" s="386" t="s">
        <v>16</v>
      </c>
      <c r="EM28" s="386" t="s">
        <v>97</v>
      </c>
      <c r="EN28" s="386" t="s">
        <v>103</v>
      </c>
      <c r="EP28" s="85" t="s">
        <v>26</v>
      </c>
      <c r="EQ28" s="85" t="s">
        <v>12</v>
      </c>
      <c r="ER28" s="85" t="s">
        <v>13</v>
      </c>
      <c r="ES28" s="85" t="s">
        <v>14</v>
      </c>
      <c r="ET28" s="85" t="s">
        <v>15</v>
      </c>
      <c r="EU28" s="85" t="s">
        <v>16</v>
      </c>
      <c r="EV28" s="85" t="s">
        <v>97</v>
      </c>
      <c r="EW28" s="85" t="s">
        <v>103</v>
      </c>
      <c r="EY28" s="405" t="s">
        <v>26</v>
      </c>
      <c r="EZ28" s="405" t="s">
        <v>12</v>
      </c>
      <c r="FA28" s="405" t="s">
        <v>13</v>
      </c>
      <c r="FB28" s="405" t="s">
        <v>14</v>
      </c>
      <c r="FC28" s="405" t="s">
        <v>15</v>
      </c>
      <c r="FD28" s="405" t="s">
        <v>16</v>
      </c>
      <c r="FE28" s="405" t="s">
        <v>97</v>
      </c>
      <c r="FF28" s="405" t="s">
        <v>103</v>
      </c>
      <c r="FH28" s="453" t="s">
        <v>26</v>
      </c>
      <c r="FI28" s="453" t="s">
        <v>12</v>
      </c>
      <c r="FJ28" s="453" t="s">
        <v>13</v>
      </c>
      <c r="FK28" s="453" t="s">
        <v>14</v>
      </c>
      <c r="FL28" s="453" t="s">
        <v>15</v>
      </c>
      <c r="FM28" s="453" t="s">
        <v>16</v>
      </c>
      <c r="FN28" s="453" t="s">
        <v>97</v>
      </c>
      <c r="FO28" s="453" t="s">
        <v>103</v>
      </c>
      <c r="FQ28" s="497" t="s">
        <v>26</v>
      </c>
      <c r="FR28" s="497" t="s">
        <v>12</v>
      </c>
      <c r="FS28" s="497" t="s">
        <v>13</v>
      </c>
      <c r="FT28" s="497" t="s">
        <v>14</v>
      </c>
      <c r="FU28" s="497" t="s">
        <v>15</v>
      </c>
      <c r="FV28" s="497" t="s">
        <v>16</v>
      </c>
      <c r="FW28" s="497" t="s">
        <v>97</v>
      </c>
      <c r="FX28" s="497" t="s">
        <v>103</v>
      </c>
      <c r="FZ28" s="85" t="s">
        <v>26</v>
      </c>
      <c r="GA28" s="85" t="s">
        <v>12</v>
      </c>
      <c r="GB28" s="85" t="s">
        <v>13</v>
      </c>
      <c r="GC28" s="85" t="s">
        <v>14</v>
      </c>
      <c r="GD28" s="85" t="s">
        <v>15</v>
      </c>
      <c r="GE28" s="85" t="s">
        <v>16</v>
      </c>
      <c r="GF28" s="85" t="s">
        <v>97</v>
      </c>
      <c r="GG28" s="85" t="s">
        <v>103</v>
      </c>
      <c r="GI28" s="85" t="s">
        <v>26</v>
      </c>
      <c r="GJ28" s="85" t="s">
        <v>12</v>
      </c>
      <c r="GK28" s="85" t="s">
        <v>13</v>
      </c>
      <c r="GL28" s="85" t="s">
        <v>14</v>
      </c>
      <c r="GM28" s="85" t="s">
        <v>15</v>
      </c>
      <c r="GN28" s="85" t="s">
        <v>16</v>
      </c>
      <c r="GO28" s="85" t="s">
        <v>97</v>
      </c>
      <c r="GP28" s="85" t="s">
        <v>103</v>
      </c>
      <c r="GR28" s="85" t="s">
        <v>26</v>
      </c>
      <c r="GS28" s="85" t="s">
        <v>12</v>
      </c>
      <c r="GT28" s="85" t="s">
        <v>13</v>
      </c>
      <c r="GU28" s="85" t="s">
        <v>14</v>
      </c>
      <c r="GV28" s="85" t="s">
        <v>15</v>
      </c>
      <c r="GW28" s="85" t="s">
        <v>16</v>
      </c>
      <c r="GX28" s="85" t="s">
        <v>97</v>
      </c>
      <c r="GY28" s="85" t="s">
        <v>103</v>
      </c>
      <c r="HA28" s="560" t="s">
        <v>26</v>
      </c>
      <c r="HB28" s="560" t="s">
        <v>12</v>
      </c>
      <c r="HC28" s="560" t="s">
        <v>13</v>
      </c>
      <c r="HD28" s="560" t="s">
        <v>14</v>
      </c>
      <c r="HE28" s="560" t="s">
        <v>15</v>
      </c>
      <c r="HF28" s="560" t="s">
        <v>16</v>
      </c>
      <c r="HG28" s="85" t="s">
        <v>97</v>
      </c>
      <c r="HH28" s="85" t="s">
        <v>103</v>
      </c>
      <c r="HJ28" s="590" t="s">
        <v>26</v>
      </c>
      <c r="HK28" s="590" t="s">
        <v>12</v>
      </c>
      <c r="HL28" s="590" t="s">
        <v>13</v>
      </c>
      <c r="HM28" s="590" t="s">
        <v>14</v>
      </c>
      <c r="HN28" s="590" t="s">
        <v>15</v>
      </c>
      <c r="HO28" s="590" t="s">
        <v>16</v>
      </c>
      <c r="HP28" s="590" t="s">
        <v>97</v>
      </c>
      <c r="HQ28" s="590" t="s">
        <v>103</v>
      </c>
    </row>
    <row r="29" spans="1:225" x14ac:dyDescent="0.3">
      <c r="A29" s="727"/>
      <c r="B29" s="3"/>
      <c r="C29" s="3"/>
      <c r="D29" s="3">
        <v>50</v>
      </c>
      <c r="E29" s="3">
        <v>-100</v>
      </c>
      <c r="F29" s="3">
        <v>50</v>
      </c>
      <c r="K29" s="38">
        <f t="shared" ref="K29:P29" si="11">MEDIAN(T29,AC29,AL29,AU29,BD29,BM29,BV29,CE29,CN29,CW29,DF29,DO29,DX29,EG29,EP29,EY29,FH29,FQ29,FZ29,GI29,GR29,HA29,HJ29)</f>
        <v>4</v>
      </c>
      <c r="L29" s="38">
        <f t="shared" si="11"/>
        <v>7</v>
      </c>
      <c r="M29" s="38">
        <f t="shared" si="11"/>
        <v>10</v>
      </c>
      <c r="N29" s="38">
        <f t="shared" si="11"/>
        <v>15</v>
      </c>
      <c r="O29" s="38">
        <f t="shared" si="11"/>
        <v>20</v>
      </c>
      <c r="P29" s="38">
        <f t="shared" si="11"/>
        <v>28.5</v>
      </c>
      <c r="Q29" s="38">
        <f t="shared" ref="Q29:R29" si="12">MEDIAN(Z29,AI29,AR29,BA29,BJ29,BS29,CB29,CK29,CT29,DC29,DL29,DU29,ED29,EM29,EV29,FE29,FN29,FW29,GF29,GO29,GX29,HG29,HP29)</f>
        <v>36</v>
      </c>
      <c r="R29" s="38">
        <f t="shared" si="12"/>
        <v>38.5</v>
      </c>
      <c r="T29" s="37">
        <v>4</v>
      </c>
      <c r="U29" s="37">
        <v>5</v>
      </c>
      <c r="V29" s="37">
        <v>7</v>
      </c>
      <c r="W29" s="37">
        <v>13</v>
      </c>
      <c r="X29" s="37">
        <v>15</v>
      </c>
      <c r="Y29" s="37">
        <v>20</v>
      </c>
      <c r="Z29" s="37">
        <v>25</v>
      </c>
      <c r="AA29" s="37">
        <v>30</v>
      </c>
      <c r="AC29" s="597"/>
      <c r="AD29" s="597"/>
      <c r="AE29" s="597"/>
      <c r="AF29" s="597"/>
      <c r="AG29" s="597"/>
      <c r="AH29" s="597"/>
      <c r="AI29" s="597"/>
      <c r="AJ29" s="597"/>
      <c r="AL29" s="38"/>
      <c r="AM29" s="38"/>
      <c r="AN29" s="38"/>
      <c r="AO29" s="38"/>
      <c r="AP29" s="38"/>
      <c r="AQ29" s="38"/>
      <c r="AR29" s="38"/>
      <c r="AS29" s="38"/>
      <c r="AU29" s="38">
        <v>3</v>
      </c>
      <c r="AV29" s="38">
        <v>3</v>
      </c>
      <c r="AW29" s="38">
        <v>3</v>
      </c>
      <c r="AX29" s="38">
        <v>3</v>
      </c>
      <c r="AY29" s="38">
        <v>3</v>
      </c>
      <c r="AZ29" s="38">
        <v>3</v>
      </c>
      <c r="BA29" s="38">
        <v>4.0500000000000007</v>
      </c>
      <c r="BB29" s="38">
        <v>5.4675000000000011</v>
      </c>
      <c r="BD29" s="38"/>
      <c r="BE29" s="38"/>
      <c r="BF29" s="38"/>
      <c r="BG29" s="38"/>
      <c r="BH29" s="38"/>
      <c r="BI29" s="38"/>
      <c r="BJ29" s="38"/>
      <c r="BK29" s="38"/>
      <c r="BM29" s="38"/>
      <c r="BN29" s="38"/>
      <c r="BO29" s="38"/>
      <c r="BP29" s="38"/>
      <c r="BQ29" s="38"/>
      <c r="BR29" s="38"/>
      <c r="BS29" s="38"/>
      <c r="BT29" s="38"/>
      <c r="BV29" s="38"/>
      <c r="BW29" s="38"/>
      <c r="BX29" s="38"/>
      <c r="BY29" s="38"/>
      <c r="BZ29" s="38"/>
      <c r="CA29" s="38"/>
      <c r="CB29" s="38"/>
      <c r="CC29" s="38"/>
      <c r="CE29" s="38">
        <v>4</v>
      </c>
      <c r="CF29" s="38">
        <v>6</v>
      </c>
      <c r="CG29" s="38">
        <v>8</v>
      </c>
      <c r="CH29" s="38">
        <v>10</v>
      </c>
      <c r="CI29" s="38">
        <v>12</v>
      </c>
      <c r="CJ29" s="38">
        <v>15</v>
      </c>
      <c r="CK29" s="37"/>
      <c r="CL29" s="37"/>
      <c r="CN29" s="198">
        <v>5.882352941176471</v>
      </c>
      <c r="CO29" s="198">
        <v>8.8235294117647065</v>
      </c>
      <c r="CP29" s="198">
        <v>17.647058823529413</v>
      </c>
      <c r="CQ29" s="198">
        <v>29.411764705882355</v>
      </c>
      <c r="CR29" s="198">
        <v>44.117647058823529</v>
      </c>
      <c r="CS29" s="198">
        <v>73.529411764705884</v>
      </c>
      <c r="CT29" s="38"/>
      <c r="CU29" s="38"/>
      <c r="CW29" s="285">
        <v>5</v>
      </c>
      <c r="CX29" s="285">
        <v>7</v>
      </c>
      <c r="CY29" s="285">
        <v>12</v>
      </c>
      <c r="CZ29" s="285">
        <v>20</v>
      </c>
      <c r="DA29" s="285">
        <v>45</v>
      </c>
      <c r="DB29" s="285">
        <v>70</v>
      </c>
      <c r="DC29" s="285">
        <v>150</v>
      </c>
      <c r="DD29" s="285">
        <v>250</v>
      </c>
      <c r="DF29" s="312">
        <v>4</v>
      </c>
      <c r="DG29" s="312">
        <v>5</v>
      </c>
      <c r="DH29" s="312">
        <v>7</v>
      </c>
      <c r="DI29" s="312">
        <v>11</v>
      </c>
      <c r="DJ29" s="312">
        <v>16</v>
      </c>
      <c r="DK29" s="312">
        <v>27</v>
      </c>
      <c r="DL29" s="312"/>
      <c r="DM29" s="312"/>
      <c r="DO29" s="37">
        <v>3</v>
      </c>
      <c r="DP29" s="37">
        <v>3</v>
      </c>
      <c r="DQ29" s="37">
        <v>5</v>
      </c>
      <c r="DR29" s="37">
        <v>8</v>
      </c>
      <c r="DS29" s="37">
        <v>12</v>
      </c>
      <c r="DT29" s="37">
        <v>20</v>
      </c>
      <c r="DU29" s="37"/>
      <c r="DV29" s="37"/>
      <c r="DX29" s="38"/>
      <c r="DY29" s="38"/>
      <c r="DZ29" s="38"/>
      <c r="EA29" s="38"/>
      <c r="EB29" s="38"/>
      <c r="EC29" s="38"/>
      <c r="ED29" s="38"/>
      <c r="EE29" s="38"/>
      <c r="EG29" s="384">
        <v>4</v>
      </c>
      <c r="EH29" s="384">
        <v>6</v>
      </c>
      <c r="EI29" s="384">
        <v>8</v>
      </c>
      <c r="EJ29" s="384">
        <v>12</v>
      </c>
      <c r="EK29" s="384">
        <v>20</v>
      </c>
      <c r="EL29" s="384">
        <v>30</v>
      </c>
      <c r="EM29" s="384"/>
      <c r="EN29" s="384"/>
      <c r="EP29" s="37">
        <v>4</v>
      </c>
      <c r="EQ29" s="37">
        <v>5</v>
      </c>
      <c r="ER29" s="37">
        <v>8</v>
      </c>
      <c r="ES29" s="37">
        <v>12</v>
      </c>
      <c r="ET29" s="37">
        <v>18</v>
      </c>
      <c r="EU29" s="37">
        <v>20</v>
      </c>
      <c r="EV29" s="37" t="s">
        <v>104</v>
      </c>
      <c r="EW29" s="37" t="s">
        <v>105</v>
      </c>
      <c r="EY29" s="400">
        <v>8</v>
      </c>
      <c r="EZ29" s="400">
        <v>8</v>
      </c>
      <c r="FA29" s="400">
        <v>10</v>
      </c>
      <c r="FB29" s="400">
        <v>15</v>
      </c>
      <c r="FC29" s="400">
        <v>20</v>
      </c>
      <c r="FD29" s="400">
        <v>23</v>
      </c>
      <c r="FE29" s="400">
        <v>25</v>
      </c>
      <c r="FF29" s="400">
        <v>27</v>
      </c>
      <c r="FH29" s="451">
        <v>8</v>
      </c>
      <c r="FI29" s="451">
        <v>12</v>
      </c>
      <c r="FJ29" s="451">
        <v>16</v>
      </c>
      <c r="FK29" s="451">
        <v>32</v>
      </c>
      <c r="FL29" s="451">
        <v>32</v>
      </c>
      <c r="FM29" s="451">
        <v>32</v>
      </c>
      <c r="FN29" s="451">
        <v>32</v>
      </c>
      <c r="FO29" s="451">
        <v>32</v>
      </c>
      <c r="FQ29" s="495">
        <v>10</v>
      </c>
      <c r="FR29" s="495">
        <v>15</v>
      </c>
      <c r="FS29" s="495">
        <v>20</v>
      </c>
      <c r="FT29" s="495">
        <v>25</v>
      </c>
      <c r="FU29" s="495">
        <v>30</v>
      </c>
      <c r="FV29" s="495">
        <v>35</v>
      </c>
      <c r="FW29" s="495">
        <v>40</v>
      </c>
      <c r="FX29" s="495">
        <v>45</v>
      </c>
      <c r="FZ29" s="597">
        <v>15</v>
      </c>
      <c r="GA29" s="597">
        <v>20</v>
      </c>
      <c r="GB29" s="597">
        <v>80</v>
      </c>
      <c r="GC29" s="597">
        <v>100</v>
      </c>
      <c r="GD29" s="597">
        <v>200</v>
      </c>
      <c r="GE29" s="597">
        <v>400</v>
      </c>
      <c r="GF29" s="597">
        <v>500</v>
      </c>
      <c r="GG29" s="597">
        <v>750</v>
      </c>
      <c r="GI29" s="38"/>
      <c r="GJ29" s="38"/>
      <c r="GK29" s="38"/>
      <c r="GL29" s="38"/>
      <c r="GM29" s="38"/>
      <c r="GN29" s="38"/>
      <c r="GO29" s="38"/>
      <c r="GP29" s="38"/>
      <c r="GR29" s="38"/>
      <c r="GS29" s="38"/>
      <c r="GT29" s="38"/>
      <c r="GU29" s="38"/>
      <c r="GV29" s="38"/>
      <c r="GW29" s="38"/>
      <c r="GX29" s="38"/>
      <c r="GY29" s="38"/>
      <c r="HA29" s="559">
        <v>4</v>
      </c>
      <c r="HB29" s="559">
        <v>8</v>
      </c>
      <c r="HC29" s="559">
        <v>12</v>
      </c>
      <c r="HD29" s="559">
        <v>20</v>
      </c>
      <c r="HE29" s="559">
        <v>25</v>
      </c>
      <c r="HF29" s="559"/>
      <c r="HG29" s="38"/>
      <c r="HH29" s="38"/>
      <c r="HJ29" s="597">
        <v>7</v>
      </c>
      <c r="HK29" s="597">
        <v>14</v>
      </c>
      <c r="HL29" s="597">
        <v>25</v>
      </c>
      <c r="HM29" s="597">
        <v>55</v>
      </c>
      <c r="HN29" s="597">
        <v>75</v>
      </c>
      <c r="HO29" s="597">
        <v>130</v>
      </c>
      <c r="HP29" s="597">
        <v>190</v>
      </c>
      <c r="HQ29" s="597">
        <v>240</v>
      </c>
    </row>
    <row r="30" spans="1:225" x14ac:dyDescent="0.3">
      <c r="M30" s="45"/>
      <c r="N30" s="46"/>
    </row>
    <row r="31" spans="1:225" x14ac:dyDescent="0.3">
      <c r="A31" s="720" t="s">
        <v>90</v>
      </c>
      <c r="B31" s="721"/>
      <c r="C31" s="721"/>
      <c r="D31" s="721"/>
      <c r="E31" s="721"/>
      <c r="F31" s="721"/>
      <c r="G31" s="721"/>
      <c r="H31" s="721"/>
      <c r="I31" s="722"/>
      <c r="K31" s="720" t="s">
        <v>28</v>
      </c>
      <c r="L31" s="721"/>
      <c r="M31" s="721"/>
      <c r="N31" s="721"/>
      <c r="O31" s="721"/>
      <c r="P31" s="721"/>
      <c r="Q31" s="721"/>
      <c r="R31" s="722"/>
      <c r="T31" s="720" t="s">
        <v>28</v>
      </c>
      <c r="U31" s="721"/>
      <c r="V31" s="721"/>
      <c r="W31" s="721"/>
      <c r="X31" s="721"/>
      <c r="Y31" s="721"/>
      <c r="Z31" s="721"/>
      <c r="AA31" s="722"/>
      <c r="AC31" s="720" t="s">
        <v>28</v>
      </c>
      <c r="AD31" s="721"/>
      <c r="AE31" s="721"/>
      <c r="AF31" s="721"/>
      <c r="AG31" s="721"/>
      <c r="AH31" s="721"/>
      <c r="AI31" s="721"/>
      <c r="AJ31" s="722"/>
      <c r="AL31" s="720" t="s">
        <v>28</v>
      </c>
      <c r="AM31" s="721"/>
      <c r="AN31" s="721"/>
      <c r="AO31" s="721"/>
      <c r="AP31" s="721"/>
      <c r="AQ31" s="722"/>
      <c r="AR31" s="116"/>
      <c r="AS31" s="116"/>
      <c r="AU31" s="720" t="s">
        <v>28</v>
      </c>
      <c r="AV31" s="721"/>
      <c r="AW31" s="721"/>
      <c r="AX31" s="721"/>
      <c r="AY31" s="721"/>
      <c r="AZ31" s="721"/>
      <c r="BA31" s="721"/>
      <c r="BB31" s="722"/>
      <c r="BD31" s="720" t="s">
        <v>28</v>
      </c>
      <c r="BE31" s="721"/>
      <c r="BF31" s="721"/>
      <c r="BG31" s="721"/>
      <c r="BH31" s="721"/>
      <c r="BI31" s="722"/>
      <c r="BJ31" s="116"/>
      <c r="BK31" s="116"/>
      <c r="BM31" s="720" t="s">
        <v>28</v>
      </c>
      <c r="BN31" s="721"/>
      <c r="BO31" s="721"/>
      <c r="BP31" s="721"/>
      <c r="BQ31" s="721"/>
      <c r="BR31" s="722"/>
      <c r="BS31" s="116"/>
      <c r="BT31" s="116"/>
      <c r="BV31" s="720" t="s">
        <v>28</v>
      </c>
      <c r="BW31" s="721"/>
      <c r="BX31" s="721"/>
      <c r="BY31" s="721"/>
      <c r="BZ31" s="721"/>
      <c r="CA31" s="722"/>
      <c r="CB31" s="116"/>
      <c r="CC31" s="116"/>
      <c r="CE31" s="720" t="s">
        <v>28</v>
      </c>
      <c r="CF31" s="721"/>
      <c r="CG31" s="721"/>
      <c r="CH31" s="721"/>
      <c r="CI31" s="721"/>
      <c r="CJ31" s="721"/>
      <c r="CK31" s="721"/>
      <c r="CL31" s="722"/>
      <c r="CN31" s="720" t="s">
        <v>28</v>
      </c>
      <c r="CO31" s="721"/>
      <c r="CP31" s="721"/>
      <c r="CQ31" s="721"/>
      <c r="CR31" s="721"/>
      <c r="CS31" s="722"/>
      <c r="CT31" s="116"/>
      <c r="CU31" s="116"/>
      <c r="CW31" s="720" t="s">
        <v>28</v>
      </c>
      <c r="CX31" s="721"/>
      <c r="CY31" s="721"/>
      <c r="CZ31" s="721"/>
      <c r="DA31" s="721"/>
      <c r="DB31" s="721"/>
      <c r="DC31" s="721"/>
      <c r="DD31" s="722"/>
      <c r="DF31" s="720" t="s">
        <v>28</v>
      </c>
      <c r="DG31" s="721"/>
      <c r="DH31" s="721"/>
      <c r="DI31" s="721"/>
      <c r="DJ31" s="721"/>
      <c r="DK31" s="721"/>
      <c r="DL31" s="721"/>
      <c r="DM31" s="722"/>
      <c r="DO31" s="720" t="s">
        <v>28</v>
      </c>
      <c r="DP31" s="721"/>
      <c r="DQ31" s="721"/>
      <c r="DR31" s="721"/>
      <c r="DS31" s="721"/>
      <c r="DT31" s="722"/>
      <c r="DU31" s="116"/>
      <c r="DV31" s="116"/>
      <c r="DX31" s="720" t="s">
        <v>28</v>
      </c>
      <c r="DY31" s="721"/>
      <c r="DZ31" s="721"/>
      <c r="EA31" s="721"/>
      <c r="EB31" s="721"/>
      <c r="EC31" s="722"/>
      <c r="ED31" s="116"/>
      <c r="EE31" s="116"/>
      <c r="EG31" s="720" t="s">
        <v>28</v>
      </c>
      <c r="EH31" s="721"/>
      <c r="EI31" s="721"/>
      <c r="EJ31" s="721"/>
      <c r="EK31" s="721"/>
      <c r="EL31" s="721"/>
      <c r="EM31" s="721"/>
      <c r="EN31" s="722"/>
      <c r="EP31" s="720" t="s">
        <v>28</v>
      </c>
      <c r="EQ31" s="721"/>
      <c r="ER31" s="721"/>
      <c r="ES31" s="721"/>
      <c r="ET31" s="721"/>
      <c r="EU31" s="722"/>
      <c r="EV31" s="116"/>
      <c r="EW31" s="116"/>
      <c r="EY31" s="720" t="s">
        <v>28</v>
      </c>
      <c r="EZ31" s="721"/>
      <c r="FA31" s="721"/>
      <c r="FB31" s="721"/>
      <c r="FC31" s="721"/>
      <c r="FD31" s="721"/>
      <c r="FE31" s="721"/>
      <c r="FF31" s="722"/>
      <c r="FH31" s="720" t="s">
        <v>28</v>
      </c>
      <c r="FI31" s="721"/>
      <c r="FJ31" s="721"/>
      <c r="FK31" s="721"/>
      <c r="FL31" s="721"/>
      <c r="FM31" s="722"/>
      <c r="FN31" s="116"/>
      <c r="FO31" s="116"/>
      <c r="FQ31" s="720" t="s">
        <v>28</v>
      </c>
      <c r="FR31" s="721"/>
      <c r="FS31" s="721"/>
      <c r="FT31" s="721"/>
      <c r="FU31" s="721"/>
      <c r="FV31" s="721"/>
      <c r="FW31" s="721"/>
      <c r="FX31" s="722"/>
      <c r="FZ31" s="720" t="s">
        <v>28</v>
      </c>
      <c r="GA31" s="721"/>
      <c r="GB31" s="721"/>
      <c r="GC31" s="721"/>
      <c r="GD31" s="721"/>
      <c r="GE31" s="721"/>
      <c r="GF31" s="721"/>
      <c r="GG31" s="722"/>
      <c r="GI31" s="720" t="s">
        <v>28</v>
      </c>
      <c r="GJ31" s="721"/>
      <c r="GK31" s="721"/>
      <c r="GL31" s="721"/>
      <c r="GM31" s="721"/>
      <c r="GN31" s="722"/>
      <c r="GO31" s="116"/>
      <c r="GP31" s="116"/>
      <c r="GR31" s="720" t="s">
        <v>28</v>
      </c>
      <c r="GS31" s="721"/>
      <c r="GT31" s="721"/>
      <c r="GU31" s="721"/>
      <c r="GV31" s="721"/>
      <c r="GW31" s="722"/>
      <c r="GX31" s="116"/>
      <c r="GY31" s="116"/>
      <c r="HA31" s="720" t="s">
        <v>28</v>
      </c>
      <c r="HB31" s="721"/>
      <c r="HC31" s="721"/>
      <c r="HD31" s="721"/>
      <c r="HE31" s="721"/>
      <c r="HF31" s="722"/>
      <c r="HG31" s="116"/>
      <c r="HH31" s="116"/>
      <c r="HJ31" s="720" t="s">
        <v>28</v>
      </c>
      <c r="HK31" s="721"/>
      <c r="HL31" s="721"/>
      <c r="HM31" s="721"/>
      <c r="HN31" s="721"/>
      <c r="HO31" s="721"/>
      <c r="HP31" s="721"/>
      <c r="HQ31" s="722"/>
    </row>
    <row r="32" spans="1:225" x14ac:dyDescent="0.3">
      <c r="A32" s="86"/>
      <c r="B32" s="87" t="s">
        <v>48</v>
      </c>
      <c r="C32" s="87" t="s">
        <v>49</v>
      </c>
      <c r="D32" s="87" t="s">
        <v>50</v>
      </c>
      <c r="E32" s="87" t="s">
        <v>51</v>
      </c>
      <c r="F32" s="87" t="s">
        <v>52</v>
      </c>
      <c r="G32" s="87" t="s">
        <v>41</v>
      </c>
      <c r="H32" s="87" t="s">
        <v>53</v>
      </c>
      <c r="I32" s="87" t="s">
        <v>27</v>
      </c>
      <c r="K32" s="87" t="s">
        <v>42</v>
      </c>
      <c r="L32" s="87" t="s">
        <v>12</v>
      </c>
      <c r="M32" s="87" t="s">
        <v>13</v>
      </c>
      <c r="N32" s="87" t="s">
        <v>14</v>
      </c>
      <c r="O32" s="87" t="s">
        <v>15</v>
      </c>
      <c r="P32" s="87" t="s">
        <v>16</v>
      </c>
      <c r="Q32" s="85" t="s">
        <v>97</v>
      </c>
      <c r="R32" s="85" t="s">
        <v>103</v>
      </c>
      <c r="T32" s="87" t="s">
        <v>42</v>
      </c>
      <c r="U32" s="87" t="s">
        <v>12</v>
      </c>
      <c r="V32" s="87" t="s">
        <v>13</v>
      </c>
      <c r="W32" s="87" t="s">
        <v>14</v>
      </c>
      <c r="X32" s="87" t="s">
        <v>15</v>
      </c>
      <c r="Y32" s="87" t="s">
        <v>16</v>
      </c>
      <c r="Z32" s="85" t="s">
        <v>97</v>
      </c>
      <c r="AA32" s="85" t="s">
        <v>103</v>
      </c>
      <c r="AC32" s="194" t="s">
        <v>42</v>
      </c>
      <c r="AD32" s="194" t="s">
        <v>12</v>
      </c>
      <c r="AE32" s="194" t="s">
        <v>13</v>
      </c>
      <c r="AF32" s="194" t="s">
        <v>14</v>
      </c>
      <c r="AG32" s="194" t="s">
        <v>15</v>
      </c>
      <c r="AH32" s="194" t="s">
        <v>16</v>
      </c>
      <c r="AI32" s="193" t="s">
        <v>97</v>
      </c>
      <c r="AJ32" s="193" t="s">
        <v>103</v>
      </c>
      <c r="AL32" s="87" t="s">
        <v>42</v>
      </c>
      <c r="AM32" s="87" t="s">
        <v>12</v>
      </c>
      <c r="AN32" s="87" t="s">
        <v>13</v>
      </c>
      <c r="AO32" s="87" t="s">
        <v>14</v>
      </c>
      <c r="AP32" s="87" t="s">
        <v>15</v>
      </c>
      <c r="AQ32" s="87" t="s">
        <v>16</v>
      </c>
      <c r="AR32" s="85" t="s">
        <v>97</v>
      </c>
      <c r="AS32" s="85" t="s">
        <v>103</v>
      </c>
      <c r="AU32" s="87" t="s">
        <v>42</v>
      </c>
      <c r="AV32" s="87" t="s">
        <v>12</v>
      </c>
      <c r="AW32" s="87" t="s">
        <v>13</v>
      </c>
      <c r="AX32" s="87" t="s">
        <v>14</v>
      </c>
      <c r="AY32" s="87" t="s">
        <v>15</v>
      </c>
      <c r="AZ32" s="87" t="s">
        <v>16</v>
      </c>
      <c r="BA32" s="85" t="s">
        <v>97</v>
      </c>
      <c r="BB32" s="85" t="s">
        <v>103</v>
      </c>
      <c r="BD32" s="87" t="s">
        <v>42</v>
      </c>
      <c r="BE32" s="87" t="s">
        <v>12</v>
      </c>
      <c r="BF32" s="87" t="s">
        <v>13</v>
      </c>
      <c r="BG32" s="87" t="s">
        <v>14</v>
      </c>
      <c r="BH32" s="87" t="s">
        <v>15</v>
      </c>
      <c r="BI32" s="87" t="s">
        <v>16</v>
      </c>
      <c r="BJ32" s="85" t="s">
        <v>97</v>
      </c>
      <c r="BK32" s="85" t="s">
        <v>103</v>
      </c>
      <c r="BM32" s="87" t="s">
        <v>42</v>
      </c>
      <c r="BN32" s="87" t="s">
        <v>12</v>
      </c>
      <c r="BO32" s="87" t="s">
        <v>13</v>
      </c>
      <c r="BP32" s="87" t="s">
        <v>14</v>
      </c>
      <c r="BQ32" s="87" t="s">
        <v>15</v>
      </c>
      <c r="BR32" s="87" t="s">
        <v>16</v>
      </c>
      <c r="BS32" s="85" t="s">
        <v>97</v>
      </c>
      <c r="BT32" s="85" t="s">
        <v>103</v>
      </c>
      <c r="BV32" s="87" t="s">
        <v>42</v>
      </c>
      <c r="BW32" s="87" t="s">
        <v>12</v>
      </c>
      <c r="BX32" s="87" t="s">
        <v>13</v>
      </c>
      <c r="BY32" s="87" t="s">
        <v>14</v>
      </c>
      <c r="BZ32" s="87" t="s">
        <v>15</v>
      </c>
      <c r="CA32" s="87" t="s">
        <v>16</v>
      </c>
      <c r="CB32" s="85" t="s">
        <v>97</v>
      </c>
      <c r="CC32" s="85" t="s">
        <v>103</v>
      </c>
      <c r="CE32" s="87" t="s">
        <v>42</v>
      </c>
      <c r="CF32" s="87" t="s">
        <v>12</v>
      </c>
      <c r="CG32" s="87" t="s">
        <v>13</v>
      </c>
      <c r="CH32" s="87" t="s">
        <v>14</v>
      </c>
      <c r="CI32" s="87" t="s">
        <v>15</v>
      </c>
      <c r="CJ32" s="87" t="s">
        <v>16</v>
      </c>
      <c r="CK32" s="85" t="s">
        <v>97</v>
      </c>
      <c r="CL32" s="85" t="s">
        <v>103</v>
      </c>
      <c r="CN32" s="203" t="s">
        <v>42</v>
      </c>
      <c r="CO32" s="203" t="s">
        <v>12</v>
      </c>
      <c r="CP32" s="203" t="s">
        <v>13</v>
      </c>
      <c r="CQ32" s="203" t="s">
        <v>14</v>
      </c>
      <c r="CR32" s="203" t="s">
        <v>15</v>
      </c>
      <c r="CS32" s="203" t="s">
        <v>16</v>
      </c>
      <c r="CT32" s="85" t="s">
        <v>97</v>
      </c>
      <c r="CU32" s="85" t="s">
        <v>103</v>
      </c>
      <c r="CW32" s="291" t="s">
        <v>42</v>
      </c>
      <c r="CX32" s="291" t="s">
        <v>12</v>
      </c>
      <c r="CY32" s="291" t="s">
        <v>13</v>
      </c>
      <c r="CZ32" s="291" t="s">
        <v>14</v>
      </c>
      <c r="DA32" s="291" t="s">
        <v>15</v>
      </c>
      <c r="DB32" s="291" t="s">
        <v>16</v>
      </c>
      <c r="DC32" s="290" t="s">
        <v>97</v>
      </c>
      <c r="DD32" s="290" t="s">
        <v>103</v>
      </c>
      <c r="DF32" s="318" t="s">
        <v>42</v>
      </c>
      <c r="DG32" s="318" t="s">
        <v>12</v>
      </c>
      <c r="DH32" s="318" t="s">
        <v>13</v>
      </c>
      <c r="DI32" s="318" t="s">
        <v>14</v>
      </c>
      <c r="DJ32" s="318" t="s">
        <v>15</v>
      </c>
      <c r="DK32" s="318" t="s">
        <v>16</v>
      </c>
      <c r="DL32" s="317" t="s">
        <v>97</v>
      </c>
      <c r="DM32" s="317" t="s">
        <v>103</v>
      </c>
      <c r="DO32" s="87" t="s">
        <v>42</v>
      </c>
      <c r="DP32" s="87" t="s">
        <v>12</v>
      </c>
      <c r="DQ32" s="87" t="s">
        <v>13</v>
      </c>
      <c r="DR32" s="87" t="s">
        <v>14</v>
      </c>
      <c r="DS32" s="87" t="s">
        <v>15</v>
      </c>
      <c r="DT32" s="87" t="s">
        <v>16</v>
      </c>
      <c r="DU32" s="85" t="s">
        <v>97</v>
      </c>
      <c r="DV32" s="85" t="s">
        <v>103</v>
      </c>
      <c r="DX32" s="87" t="s">
        <v>42</v>
      </c>
      <c r="DY32" s="87" t="s">
        <v>12</v>
      </c>
      <c r="DZ32" s="87" t="s">
        <v>13</v>
      </c>
      <c r="EA32" s="87" t="s">
        <v>14</v>
      </c>
      <c r="EB32" s="87" t="s">
        <v>15</v>
      </c>
      <c r="EC32" s="87" t="s">
        <v>16</v>
      </c>
      <c r="ED32" s="85" t="s">
        <v>97</v>
      </c>
      <c r="EE32" s="85" t="s">
        <v>103</v>
      </c>
      <c r="EG32" s="394" t="s">
        <v>42</v>
      </c>
      <c r="EH32" s="394" t="s">
        <v>12</v>
      </c>
      <c r="EI32" s="394" t="s">
        <v>13</v>
      </c>
      <c r="EJ32" s="394" t="s">
        <v>14</v>
      </c>
      <c r="EK32" s="394" t="s">
        <v>15</v>
      </c>
      <c r="EL32" s="394" t="s">
        <v>16</v>
      </c>
      <c r="EM32" s="393" t="s">
        <v>97</v>
      </c>
      <c r="EN32" s="393" t="s">
        <v>103</v>
      </c>
      <c r="EP32" s="87" t="s">
        <v>42</v>
      </c>
      <c r="EQ32" s="87" t="s">
        <v>12</v>
      </c>
      <c r="ER32" s="87" t="s">
        <v>13</v>
      </c>
      <c r="ES32" s="87" t="s">
        <v>14</v>
      </c>
      <c r="ET32" s="87" t="s">
        <v>15</v>
      </c>
      <c r="EU32" s="87" t="s">
        <v>16</v>
      </c>
      <c r="EV32" s="85" t="s">
        <v>97</v>
      </c>
      <c r="EW32" s="85" t="s">
        <v>103</v>
      </c>
      <c r="EY32" s="406" t="s">
        <v>42</v>
      </c>
      <c r="EZ32" s="406" t="s">
        <v>12</v>
      </c>
      <c r="FA32" s="406" t="s">
        <v>13</v>
      </c>
      <c r="FB32" s="406" t="s">
        <v>14</v>
      </c>
      <c r="FC32" s="406" t="s">
        <v>15</v>
      </c>
      <c r="FD32" s="406" t="s">
        <v>16</v>
      </c>
      <c r="FE32" s="405" t="s">
        <v>97</v>
      </c>
      <c r="FF32" s="405" t="s">
        <v>103</v>
      </c>
      <c r="FH32" s="87" t="s">
        <v>42</v>
      </c>
      <c r="FI32" s="87" t="s">
        <v>12</v>
      </c>
      <c r="FJ32" s="87" t="s">
        <v>13</v>
      </c>
      <c r="FK32" s="87" t="s">
        <v>14</v>
      </c>
      <c r="FL32" s="87" t="s">
        <v>15</v>
      </c>
      <c r="FM32" s="87" t="s">
        <v>16</v>
      </c>
      <c r="FN32" s="85" t="s">
        <v>97</v>
      </c>
      <c r="FO32" s="85" t="s">
        <v>103</v>
      </c>
      <c r="FQ32" s="502" t="s">
        <v>42</v>
      </c>
      <c r="FR32" s="502" t="s">
        <v>12</v>
      </c>
      <c r="FS32" s="502" t="s">
        <v>13</v>
      </c>
      <c r="FT32" s="502" t="s">
        <v>14</v>
      </c>
      <c r="FU32" s="502" t="s">
        <v>15</v>
      </c>
      <c r="FV32" s="502" t="s">
        <v>16</v>
      </c>
      <c r="FW32" s="501" t="s">
        <v>97</v>
      </c>
      <c r="FX32" s="501" t="s">
        <v>103</v>
      </c>
      <c r="FZ32" s="87" t="s">
        <v>42</v>
      </c>
      <c r="GA32" s="87" t="s">
        <v>12</v>
      </c>
      <c r="GB32" s="87" t="s">
        <v>13</v>
      </c>
      <c r="GC32" s="87" t="s">
        <v>14</v>
      </c>
      <c r="GD32" s="87" t="s">
        <v>15</v>
      </c>
      <c r="GE32" s="87" t="s">
        <v>16</v>
      </c>
      <c r="GF32" s="85" t="s">
        <v>97</v>
      </c>
      <c r="GG32" s="85" t="s">
        <v>103</v>
      </c>
      <c r="GI32" s="87" t="s">
        <v>42</v>
      </c>
      <c r="GJ32" s="87" t="s">
        <v>12</v>
      </c>
      <c r="GK32" s="87" t="s">
        <v>13</v>
      </c>
      <c r="GL32" s="87" t="s">
        <v>14</v>
      </c>
      <c r="GM32" s="87" t="s">
        <v>15</v>
      </c>
      <c r="GN32" s="87" t="s">
        <v>16</v>
      </c>
      <c r="GO32" s="85" t="s">
        <v>97</v>
      </c>
      <c r="GP32" s="85" t="s">
        <v>103</v>
      </c>
      <c r="GR32" s="87" t="s">
        <v>42</v>
      </c>
      <c r="GS32" s="87" t="s">
        <v>12</v>
      </c>
      <c r="GT32" s="87" t="s">
        <v>13</v>
      </c>
      <c r="GU32" s="87" t="s">
        <v>14</v>
      </c>
      <c r="GV32" s="87" t="s">
        <v>15</v>
      </c>
      <c r="GW32" s="87" t="s">
        <v>16</v>
      </c>
      <c r="GX32" s="85" t="s">
        <v>97</v>
      </c>
      <c r="GY32" s="85" t="s">
        <v>103</v>
      </c>
      <c r="HA32" s="564" t="s">
        <v>42</v>
      </c>
      <c r="HB32" s="564" t="s">
        <v>12</v>
      </c>
      <c r="HC32" s="564" t="s">
        <v>13</v>
      </c>
      <c r="HD32" s="564" t="s">
        <v>14</v>
      </c>
      <c r="HE32" s="564" t="s">
        <v>15</v>
      </c>
      <c r="HF32" s="564" t="s">
        <v>16</v>
      </c>
      <c r="HG32" s="85" t="s">
        <v>97</v>
      </c>
      <c r="HH32" s="85" t="s">
        <v>103</v>
      </c>
      <c r="HJ32" s="595" t="s">
        <v>42</v>
      </c>
      <c r="HK32" s="595" t="s">
        <v>12</v>
      </c>
      <c r="HL32" s="595" t="s">
        <v>13</v>
      </c>
      <c r="HM32" s="595" t="s">
        <v>14</v>
      </c>
      <c r="HN32" s="595" t="s">
        <v>15</v>
      </c>
      <c r="HO32" s="595" t="s">
        <v>16</v>
      </c>
      <c r="HP32" s="594" t="s">
        <v>97</v>
      </c>
      <c r="HQ32" s="594" t="s">
        <v>103</v>
      </c>
    </row>
    <row r="33" spans="1:225" x14ac:dyDescent="0.3">
      <c r="A33" s="725" t="s">
        <v>92</v>
      </c>
      <c r="B33" s="2">
        <v>10</v>
      </c>
      <c r="C33" s="2"/>
      <c r="D33" s="2"/>
      <c r="E33" s="2"/>
      <c r="F33" s="2"/>
      <c r="G33" s="2"/>
      <c r="H33" s="2"/>
      <c r="I33" s="2"/>
      <c r="K33" s="37">
        <f t="shared" ref="K33:P40" si="13">MEDIAN(T33,AC33,AL33,AU33,BD33,BM33,BV33,CE33,CN33,CW33,DF33,DO33,DX33,EG33,EP33,EY33,FH33,FQ33,FZ33,GI33,GR33,HA33,HJ33)</f>
        <v>6.5</v>
      </c>
      <c r="L33" s="37">
        <f t="shared" si="13"/>
        <v>10</v>
      </c>
      <c r="M33" s="37">
        <f t="shared" si="13"/>
        <v>13</v>
      </c>
      <c r="N33" s="37">
        <f t="shared" si="13"/>
        <v>17</v>
      </c>
      <c r="O33" s="37">
        <f t="shared" si="13"/>
        <v>36.5</v>
      </c>
      <c r="P33" s="37">
        <f t="shared" si="13"/>
        <v>56.5</v>
      </c>
      <c r="Q33" s="37">
        <f t="shared" ref="Q33:R40" si="14">MEDIAN(Z33,AI33,AR33,BA33,BJ33,BS33,CB33,CK33,CT33,DC33,DL33,DU33,ED33,EM33,EV33,FE33,FN33,FW33,GF33,GO33,GX33,HG33,HP33)</f>
        <v>80</v>
      </c>
      <c r="R33" s="37">
        <f t="shared" si="14"/>
        <v>110</v>
      </c>
      <c r="T33" s="58"/>
      <c r="U33" s="58"/>
      <c r="V33" s="58"/>
      <c r="W33" s="58"/>
      <c r="X33" s="58"/>
      <c r="Y33" s="58"/>
      <c r="Z33" s="58"/>
      <c r="AA33" s="58"/>
      <c r="AC33" s="597"/>
      <c r="AD33" s="597"/>
      <c r="AE33" s="597"/>
      <c r="AF33" s="597"/>
      <c r="AG33" s="597"/>
      <c r="AH33" s="597"/>
      <c r="AI33" s="597"/>
      <c r="AJ33" s="597"/>
      <c r="AL33" s="37"/>
      <c r="AM33" s="37"/>
      <c r="AN33" s="37"/>
      <c r="AO33" s="37"/>
      <c r="AP33" s="37"/>
      <c r="AQ33" s="37"/>
      <c r="AR33" s="37"/>
      <c r="AS33" s="37"/>
      <c r="AU33" s="37">
        <v>10</v>
      </c>
      <c r="AV33" s="37">
        <v>12</v>
      </c>
      <c r="AW33" s="37">
        <v>16</v>
      </c>
      <c r="AX33" s="37">
        <v>19</v>
      </c>
      <c r="AY33" s="37">
        <v>38</v>
      </c>
      <c r="AZ33" s="37">
        <v>63</v>
      </c>
      <c r="BA33" s="37">
        <v>74</v>
      </c>
      <c r="BB33" s="37">
        <v>85</v>
      </c>
      <c r="BD33" s="37"/>
      <c r="BE33" s="37"/>
      <c r="BF33" s="37"/>
      <c r="BG33" s="37"/>
      <c r="BH33" s="37"/>
      <c r="BI33" s="37"/>
      <c r="BJ33" s="37"/>
      <c r="BK33" s="37"/>
      <c r="BM33" s="37"/>
      <c r="BN33" s="37"/>
      <c r="BO33" s="37"/>
      <c r="BP33" s="37"/>
      <c r="BQ33" s="37"/>
      <c r="BR33" s="37"/>
      <c r="BS33" s="37"/>
      <c r="BT33" s="37"/>
      <c r="BV33" s="37"/>
      <c r="BW33" s="37"/>
      <c r="BX33" s="37"/>
      <c r="BY33" s="37"/>
      <c r="BZ33" s="37"/>
      <c r="CA33" s="37"/>
      <c r="CB33" s="37"/>
      <c r="CC33" s="37"/>
      <c r="CE33" s="37">
        <v>5</v>
      </c>
      <c r="CF33" s="37">
        <v>8</v>
      </c>
      <c r="CG33" s="37">
        <v>10</v>
      </c>
      <c r="CH33" s="37">
        <v>15</v>
      </c>
      <c r="CI33" s="37">
        <v>50</v>
      </c>
      <c r="CJ33" s="37">
        <v>100</v>
      </c>
      <c r="CK33" s="37"/>
      <c r="CL33" s="37"/>
      <c r="CN33" s="197">
        <v>1</v>
      </c>
      <c r="CO33" s="197">
        <v>1.5</v>
      </c>
      <c r="CP33" s="197">
        <v>3</v>
      </c>
      <c r="CQ33" s="197">
        <v>6</v>
      </c>
      <c r="CR33" s="197">
        <v>10</v>
      </c>
      <c r="CS33" s="197">
        <v>15</v>
      </c>
      <c r="CT33" s="37"/>
      <c r="CU33" s="37"/>
      <c r="CW33" s="288"/>
      <c r="CX33" s="288"/>
      <c r="CY33" s="288"/>
      <c r="CZ33" s="288"/>
      <c r="DA33" s="288"/>
      <c r="DB33" s="288"/>
      <c r="DC33" s="288"/>
      <c r="DD33" s="288"/>
      <c r="DF33" s="312"/>
      <c r="DG33" s="312"/>
      <c r="DH33" s="312"/>
      <c r="DI33" s="312"/>
      <c r="DJ33" s="312"/>
      <c r="DK33" s="312"/>
      <c r="DL33" s="312"/>
      <c r="DM33" s="312"/>
      <c r="DO33" s="37"/>
      <c r="DP33" s="37"/>
      <c r="DQ33" s="37"/>
      <c r="DR33" s="37"/>
      <c r="DS33" s="37"/>
      <c r="DT33" s="37"/>
      <c r="DU33" s="37"/>
      <c r="DV33" s="37"/>
      <c r="DX33" s="37"/>
      <c r="DY33" s="37"/>
      <c r="DZ33" s="37"/>
      <c r="EA33" s="37"/>
      <c r="EB33" s="37"/>
      <c r="EC33" s="37"/>
      <c r="ED33" s="37"/>
      <c r="EE33" s="37"/>
      <c r="EG33" s="391">
        <v>1</v>
      </c>
      <c r="EH33" s="391">
        <v>2</v>
      </c>
      <c r="EI33" s="391">
        <v>3</v>
      </c>
      <c r="EJ33" s="391">
        <v>4</v>
      </c>
      <c r="EK33" s="391">
        <v>8</v>
      </c>
      <c r="EL33" s="391">
        <v>15</v>
      </c>
      <c r="EM33" s="391"/>
      <c r="EN33" s="391"/>
      <c r="EP33" s="37">
        <v>8</v>
      </c>
      <c r="EQ33" s="37">
        <v>15</v>
      </c>
      <c r="ER33" s="37">
        <v>20</v>
      </c>
      <c r="ES33" s="37">
        <v>30</v>
      </c>
      <c r="ET33" s="37">
        <v>35</v>
      </c>
      <c r="EU33" s="37">
        <v>50</v>
      </c>
      <c r="EV33" s="37">
        <v>80</v>
      </c>
      <c r="EW33" s="37">
        <v>110</v>
      </c>
      <c r="EY33" s="400"/>
      <c r="EZ33" s="400"/>
      <c r="FA33" s="400"/>
      <c r="FB33" s="400"/>
      <c r="FC33" s="400"/>
      <c r="FD33" s="400"/>
      <c r="FE33" s="400"/>
      <c r="FF33" s="400"/>
      <c r="FH33" s="37"/>
      <c r="FI33" s="37"/>
      <c r="FJ33" s="37"/>
      <c r="FK33" s="37"/>
      <c r="FL33" s="37"/>
      <c r="FM33" s="37"/>
      <c r="FN33" s="37"/>
      <c r="FO33" s="37"/>
      <c r="FQ33" s="499">
        <v>4</v>
      </c>
      <c r="FR33" s="499">
        <v>6</v>
      </c>
      <c r="FS33" s="499">
        <v>7</v>
      </c>
      <c r="FT33" s="499">
        <v>10</v>
      </c>
      <c r="FU33" s="499">
        <v>13</v>
      </c>
      <c r="FV33" s="499">
        <v>20</v>
      </c>
      <c r="FW33" s="499">
        <v>23</v>
      </c>
      <c r="FX33" s="499">
        <v>30</v>
      </c>
      <c r="FZ33" s="597">
        <v>10</v>
      </c>
      <c r="GA33" s="597">
        <v>25</v>
      </c>
      <c r="GB33" s="597">
        <v>30</v>
      </c>
      <c r="GC33" s="597">
        <v>80</v>
      </c>
      <c r="GD33" s="597">
        <v>150</v>
      </c>
      <c r="GE33" s="597">
        <v>250</v>
      </c>
      <c r="GF33" s="597">
        <v>500</v>
      </c>
      <c r="GG33" s="597">
        <v>700</v>
      </c>
      <c r="GI33" s="37"/>
      <c r="GJ33" s="37"/>
      <c r="GK33" s="37"/>
      <c r="GL33" s="37"/>
      <c r="GM33" s="37"/>
      <c r="GN33" s="37"/>
      <c r="GO33" s="37"/>
      <c r="GP33" s="37"/>
      <c r="GR33" s="37"/>
      <c r="GS33" s="37"/>
      <c r="GT33" s="37"/>
      <c r="GU33" s="37"/>
      <c r="GV33" s="37"/>
      <c r="GW33" s="37"/>
      <c r="GX33" s="37"/>
      <c r="GY33" s="37"/>
      <c r="HA33" s="562"/>
      <c r="HB33" s="562"/>
      <c r="HC33" s="562"/>
      <c r="HD33" s="562"/>
      <c r="HE33" s="562"/>
      <c r="HF33" s="562"/>
      <c r="HG33" s="37"/>
      <c r="HH33" s="37"/>
      <c r="HJ33" s="597">
        <v>40</v>
      </c>
      <c r="HK33" s="597">
        <v>40</v>
      </c>
      <c r="HL33" s="597">
        <v>70</v>
      </c>
      <c r="HM33" s="597">
        <v>90</v>
      </c>
      <c r="HN33" s="597">
        <v>110</v>
      </c>
      <c r="HO33" s="597">
        <v>300</v>
      </c>
      <c r="HP33" s="597">
        <v>300</v>
      </c>
      <c r="HQ33" s="597">
        <v>300</v>
      </c>
    </row>
    <row r="34" spans="1:225" x14ac:dyDescent="0.3">
      <c r="A34" s="726"/>
      <c r="B34" s="47"/>
      <c r="C34" s="47">
        <v>10</v>
      </c>
      <c r="D34" s="3"/>
      <c r="E34" s="3"/>
      <c r="F34" s="3"/>
      <c r="G34" s="3"/>
      <c r="H34" s="3"/>
      <c r="I34" s="3"/>
      <c r="K34" s="38">
        <f t="shared" si="13"/>
        <v>6.5</v>
      </c>
      <c r="L34" s="38">
        <f t="shared" si="13"/>
        <v>8</v>
      </c>
      <c r="M34" s="38">
        <f t="shared" si="13"/>
        <v>12</v>
      </c>
      <c r="N34" s="38">
        <f t="shared" si="13"/>
        <v>17</v>
      </c>
      <c r="O34" s="38">
        <f t="shared" si="13"/>
        <v>36.5</v>
      </c>
      <c r="P34" s="38">
        <f t="shared" si="13"/>
        <v>56.5</v>
      </c>
      <c r="Q34" s="38">
        <f t="shared" si="14"/>
        <v>77</v>
      </c>
      <c r="R34" s="38">
        <f t="shared" si="14"/>
        <v>97.5</v>
      </c>
      <c r="T34" s="59">
        <v>0.5</v>
      </c>
      <c r="U34" s="59">
        <v>0.5</v>
      </c>
      <c r="V34" s="59">
        <v>0.5</v>
      </c>
      <c r="W34" s="59">
        <v>0.75</v>
      </c>
      <c r="X34" s="59">
        <v>1.25</v>
      </c>
      <c r="Y34" s="59">
        <v>2</v>
      </c>
      <c r="Z34" s="59">
        <v>5</v>
      </c>
      <c r="AA34" s="59">
        <v>6.5</v>
      </c>
      <c r="AC34" s="597">
        <v>20</v>
      </c>
      <c r="AD34" s="597">
        <v>30</v>
      </c>
      <c r="AE34" s="597">
        <v>50</v>
      </c>
      <c r="AF34" s="597">
        <v>60</v>
      </c>
      <c r="AG34" s="597">
        <v>120</v>
      </c>
      <c r="AH34" s="597">
        <v>200</v>
      </c>
      <c r="AI34" s="597"/>
      <c r="AJ34" s="597"/>
      <c r="AL34" s="38"/>
      <c r="AM34" s="38"/>
      <c r="AN34" s="38"/>
      <c r="AO34" s="38"/>
      <c r="AP34" s="38"/>
      <c r="AQ34" s="38"/>
      <c r="AR34" s="38"/>
      <c r="AS34" s="38"/>
      <c r="AU34" s="38">
        <v>10</v>
      </c>
      <c r="AV34" s="38">
        <v>12</v>
      </c>
      <c r="AW34" s="38">
        <v>16</v>
      </c>
      <c r="AX34" s="38">
        <v>19</v>
      </c>
      <c r="AY34" s="38">
        <v>38</v>
      </c>
      <c r="AZ34" s="38">
        <v>63</v>
      </c>
      <c r="BA34" s="38">
        <v>74</v>
      </c>
      <c r="BB34" s="38">
        <v>85</v>
      </c>
      <c r="BD34" s="38"/>
      <c r="BE34" s="38"/>
      <c r="BF34" s="38"/>
      <c r="BG34" s="38"/>
      <c r="BH34" s="38"/>
      <c r="BI34" s="38"/>
      <c r="BJ34" s="38"/>
      <c r="BK34" s="38"/>
      <c r="BM34" s="38"/>
      <c r="BN34" s="38"/>
      <c r="BO34" s="38"/>
      <c r="BP34" s="38"/>
      <c r="BQ34" s="38"/>
      <c r="BR34" s="38"/>
      <c r="BS34" s="38"/>
      <c r="BT34" s="38"/>
      <c r="BV34" s="38"/>
      <c r="BW34" s="38"/>
      <c r="BX34" s="38"/>
      <c r="BY34" s="38"/>
      <c r="BZ34" s="38"/>
      <c r="CA34" s="38"/>
      <c r="CB34" s="38"/>
      <c r="CC34" s="38"/>
      <c r="CE34" s="38">
        <v>5</v>
      </c>
      <c r="CF34" s="38">
        <v>8</v>
      </c>
      <c r="CG34" s="38">
        <v>10</v>
      </c>
      <c r="CH34" s="38">
        <v>15</v>
      </c>
      <c r="CI34" s="38">
        <v>50</v>
      </c>
      <c r="CJ34" s="38">
        <v>100</v>
      </c>
      <c r="CK34" s="38"/>
      <c r="CL34" s="38"/>
      <c r="CN34" s="198">
        <v>1</v>
      </c>
      <c r="CO34" s="198">
        <v>1.5</v>
      </c>
      <c r="CP34" s="198">
        <v>3</v>
      </c>
      <c r="CQ34" s="198">
        <v>6</v>
      </c>
      <c r="CR34" s="198">
        <v>10</v>
      </c>
      <c r="CS34" s="198">
        <v>21.25</v>
      </c>
      <c r="CT34" s="38"/>
      <c r="CU34" s="38"/>
      <c r="CW34" s="289"/>
      <c r="CX34" s="289"/>
      <c r="CY34" s="289"/>
      <c r="CZ34" s="289"/>
      <c r="DA34" s="289"/>
      <c r="DB34" s="289"/>
      <c r="DC34" s="289"/>
      <c r="DD34" s="289"/>
      <c r="DF34" s="313">
        <v>8</v>
      </c>
      <c r="DG34" s="313">
        <v>8</v>
      </c>
      <c r="DH34" s="313">
        <v>11</v>
      </c>
      <c r="DI34" s="313">
        <v>14</v>
      </c>
      <c r="DJ34" s="313">
        <v>21</v>
      </c>
      <c r="DK34" s="313">
        <v>32</v>
      </c>
      <c r="DL34" s="313"/>
      <c r="DM34" s="313"/>
      <c r="DO34" s="38"/>
      <c r="DP34" s="38"/>
      <c r="DQ34" s="38"/>
      <c r="DR34" s="38"/>
      <c r="DS34" s="38"/>
      <c r="DT34" s="38"/>
      <c r="DU34" s="38"/>
      <c r="DV34" s="38"/>
      <c r="DX34" s="38"/>
      <c r="DY34" s="38"/>
      <c r="DZ34" s="38"/>
      <c r="EA34" s="38"/>
      <c r="EB34" s="38"/>
      <c r="EC34" s="38"/>
      <c r="ED34" s="38"/>
      <c r="EE34" s="38"/>
      <c r="EG34" s="391">
        <v>1</v>
      </c>
      <c r="EH34" s="391">
        <v>2</v>
      </c>
      <c r="EI34" s="391">
        <v>3</v>
      </c>
      <c r="EJ34" s="391">
        <v>4</v>
      </c>
      <c r="EK34" s="391">
        <v>8</v>
      </c>
      <c r="EL34" s="391">
        <v>15</v>
      </c>
      <c r="EM34" s="392"/>
      <c r="EN34" s="392"/>
      <c r="EP34" s="38">
        <v>8</v>
      </c>
      <c r="EQ34" s="38">
        <v>15</v>
      </c>
      <c r="ER34" s="38">
        <v>20</v>
      </c>
      <c r="ES34" s="38">
        <v>30</v>
      </c>
      <c r="ET34" s="38">
        <v>35</v>
      </c>
      <c r="EU34" s="38">
        <v>50</v>
      </c>
      <c r="EV34" s="38">
        <v>80</v>
      </c>
      <c r="EW34" s="38">
        <v>110</v>
      </c>
      <c r="EY34" s="401"/>
      <c r="EZ34" s="401"/>
      <c r="FA34" s="401"/>
      <c r="FB34" s="401"/>
      <c r="FC34" s="401"/>
      <c r="FD34" s="401"/>
      <c r="FE34" s="401"/>
      <c r="FF34" s="401"/>
      <c r="FH34" s="38"/>
      <c r="FI34" s="38"/>
      <c r="FJ34" s="38"/>
      <c r="FK34" s="38"/>
      <c r="FL34" s="38"/>
      <c r="FM34" s="38"/>
      <c r="FN34" s="38"/>
      <c r="FO34" s="38"/>
      <c r="FQ34" s="500">
        <v>4</v>
      </c>
      <c r="FR34" s="500">
        <v>6</v>
      </c>
      <c r="FS34" s="500">
        <v>7</v>
      </c>
      <c r="FT34" s="500">
        <v>10</v>
      </c>
      <c r="FU34" s="500">
        <v>13</v>
      </c>
      <c r="FV34" s="500">
        <v>20</v>
      </c>
      <c r="FW34" s="500">
        <v>23</v>
      </c>
      <c r="FX34" s="500">
        <v>30</v>
      </c>
      <c r="FZ34" s="597">
        <v>10</v>
      </c>
      <c r="GA34" s="597">
        <v>25</v>
      </c>
      <c r="GB34" s="597">
        <v>30</v>
      </c>
      <c r="GC34" s="597">
        <v>80</v>
      </c>
      <c r="GD34" s="597">
        <v>150</v>
      </c>
      <c r="GE34" s="597">
        <v>250</v>
      </c>
      <c r="GF34" s="597">
        <v>500</v>
      </c>
      <c r="GG34" s="597">
        <v>700</v>
      </c>
      <c r="GI34" s="38"/>
      <c r="GJ34" s="38"/>
      <c r="GK34" s="38"/>
      <c r="GL34" s="38"/>
      <c r="GM34" s="38"/>
      <c r="GN34" s="38"/>
      <c r="GO34" s="38"/>
      <c r="GP34" s="38"/>
      <c r="GR34" s="38"/>
      <c r="GS34" s="38"/>
      <c r="GT34" s="38"/>
      <c r="GU34" s="38"/>
      <c r="GV34" s="38"/>
      <c r="GW34" s="38"/>
      <c r="GX34" s="38"/>
      <c r="GY34" s="38"/>
      <c r="HA34" s="563">
        <v>3</v>
      </c>
      <c r="HB34" s="563">
        <v>6</v>
      </c>
      <c r="HC34" s="563">
        <v>13</v>
      </c>
      <c r="HD34" s="563">
        <v>25</v>
      </c>
      <c r="HE34" s="563">
        <v>60</v>
      </c>
      <c r="HF34" s="563">
        <v>120</v>
      </c>
      <c r="HG34" s="38"/>
      <c r="HH34" s="38"/>
      <c r="HJ34" s="597">
        <v>40</v>
      </c>
      <c r="HK34" s="597">
        <v>40</v>
      </c>
      <c r="HL34" s="597">
        <v>70</v>
      </c>
      <c r="HM34" s="597">
        <v>90</v>
      </c>
      <c r="HN34" s="597">
        <v>110</v>
      </c>
      <c r="HO34" s="597">
        <v>300</v>
      </c>
      <c r="HP34" s="597">
        <v>300</v>
      </c>
      <c r="HQ34" s="597">
        <v>300</v>
      </c>
    </row>
    <row r="35" spans="1:225" x14ac:dyDescent="0.3">
      <c r="A35" s="726"/>
      <c r="B35" s="48"/>
      <c r="C35" s="2"/>
      <c r="D35" s="2">
        <v>10</v>
      </c>
      <c r="E35" s="2"/>
      <c r="F35" s="2"/>
      <c r="G35" s="2"/>
      <c r="H35" s="2"/>
      <c r="I35" s="2"/>
      <c r="K35" s="37">
        <f t="shared" si="13"/>
        <v>6.5</v>
      </c>
      <c r="L35" s="37">
        <f t="shared" si="13"/>
        <v>8</v>
      </c>
      <c r="M35" s="37">
        <f t="shared" si="13"/>
        <v>12</v>
      </c>
      <c r="N35" s="37">
        <f t="shared" si="13"/>
        <v>17</v>
      </c>
      <c r="O35" s="37">
        <f t="shared" si="13"/>
        <v>36.5</v>
      </c>
      <c r="P35" s="37">
        <f t="shared" si="13"/>
        <v>56.5</v>
      </c>
      <c r="Q35" s="37">
        <f t="shared" si="14"/>
        <v>77</v>
      </c>
      <c r="R35" s="37">
        <f t="shared" si="14"/>
        <v>97.5</v>
      </c>
      <c r="T35" s="58">
        <v>0.5</v>
      </c>
      <c r="U35" s="58">
        <v>0.5</v>
      </c>
      <c r="V35" s="58">
        <v>0.5</v>
      </c>
      <c r="W35" s="58">
        <v>0.75</v>
      </c>
      <c r="X35" s="58">
        <v>1.25</v>
      </c>
      <c r="Y35" s="58">
        <v>2</v>
      </c>
      <c r="Z35" s="58">
        <v>5</v>
      </c>
      <c r="AA35" s="58">
        <v>6.5</v>
      </c>
      <c r="AC35" s="597">
        <v>20</v>
      </c>
      <c r="AD35" s="597">
        <v>30</v>
      </c>
      <c r="AE35" s="597">
        <v>50</v>
      </c>
      <c r="AF35" s="597">
        <v>60</v>
      </c>
      <c r="AG35" s="597">
        <v>120</v>
      </c>
      <c r="AH35" s="597">
        <v>200</v>
      </c>
      <c r="AI35" s="597"/>
      <c r="AJ35" s="597"/>
      <c r="AL35" s="37"/>
      <c r="AM35" s="37"/>
      <c r="AN35" s="37"/>
      <c r="AO35" s="37"/>
      <c r="AP35" s="37"/>
      <c r="AQ35" s="37"/>
      <c r="AR35" s="37"/>
      <c r="AS35" s="37"/>
      <c r="AU35" s="37">
        <v>10</v>
      </c>
      <c r="AV35" s="37">
        <v>12</v>
      </c>
      <c r="AW35" s="37">
        <v>16</v>
      </c>
      <c r="AX35" s="37">
        <v>19</v>
      </c>
      <c r="AY35" s="37">
        <v>38</v>
      </c>
      <c r="AZ35" s="37">
        <v>63</v>
      </c>
      <c r="BA35" s="37">
        <v>74</v>
      </c>
      <c r="BB35" s="37">
        <v>85</v>
      </c>
      <c r="BD35" s="37"/>
      <c r="BE35" s="37"/>
      <c r="BF35" s="37"/>
      <c r="BG35" s="37"/>
      <c r="BH35" s="37"/>
      <c r="BI35" s="37"/>
      <c r="BJ35" s="37"/>
      <c r="BK35" s="37"/>
      <c r="BM35" s="37"/>
      <c r="BN35" s="37"/>
      <c r="BO35" s="37"/>
      <c r="BP35" s="37"/>
      <c r="BQ35" s="37"/>
      <c r="BR35" s="37"/>
      <c r="BS35" s="37"/>
      <c r="BT35" s="37"/>
      <c r="BV35" s="37"/>
      <c r="BW35" s="37"/>
      <c r="BX35" s="37"/>
      <c r="BY35" s="37"/>
      <c r="BZ35" s="37"/>
      <c r="CA35" s="37"/>
      <c r="CB35" s="37"/>
      <c r="CC35" s="37"/>
      <c r="CE35" s="37">
        <v>5</v>
      </c>
      <c r="CF35" s="37">
        <v>8</v>
      </c>
      <c r="CG35" s="37">
        <v>10</v>
      </c>
      <c r="CH35" s="37">
        <v>15</v>
      </c>
      <c r="CI35" s="37">
        <v>50</v>
      </c>
      <c r="CJ35" s="37">
        <v>100</v>
      </c>
      <c r="CK35" s="37"/>
      <c r="CL35" s="37"/>
      <c r="CN35" s="197">
        <v>1</v>
      </c>
      <c r="CO35" s="197">
        <v>1.5</v>
      </c>
      <c r="CP35" s="197">
        <v>3</v>
      </c>
      <c r="CQ35" s="197">
        <v>6</v>
      </c>
      <c r="CR35" s="197">
        <v>10</v>
      </c>
      <c r="CS35" s="197">
        <v>27.5</v>
      </c>
      <c r="CT35" s="37"/>
      <c r="CU35" s="37"/>
      <c r="CW35" s="288"/>
      <c r="CX35" s="288"/>
      <c r="CY35" s="288"/>
      <c r="CZ35" s="288"/>
      <c r="DA35" s="288"/>
      <c r="DB35" s="288"/>
      <c r="DC35" s="288"/>
      <c r="DD35" s="288"/>
      <c r="DF35" s="312">
        <v>8</v>
      </c>
      <c r="DG35" s="312">
        <v>8</v>
      </c>
      <c r="DH35" s="312">
        <v>11</v>
      </c>
      <c r="DI35" s="312">
        <v>14</v>
      </c>
      <c r="DJ35" s="312">
        <v>21</v>
      </c>
      <c r="DK35" s="312">
        <v>32</v>
      </c>
      <c r="DL35" s="312"/>
      <c r="DM35" s="312"/>
      <c r="DO35" s="37"/>
      <c r="DP35" s="37"/>
      <c r="DQ35" s="37"/>
      <c r="DR35" s="37"/>
      <c r="DS35" s="37"/>
      <c r="DT35" s="37"/>
      <c r="DU35" s="37"/>
      <c r="DV35" s="37"/>
      <c r="DX35" s="37"/>
      <c r="DY35" s="37"/>
      <c r="DZ35" s="37"/>
      <c r="EA35" s="37"/>
      <c r="EB35" s="37"/>
      <c r="EC35" s="37"/>
      <c r="ED35" s="37"/>
      <c r="EE35" s="37"/>
      <c r="EG35" s="391">
        <v>1</v>
      </c>
      <c r="EH35" s="391">
        <v>2</v>
      </c>
      <c r="EI35" s="391">
        <v>3</v>
      </c>
      <c r="EJ35" s="391">
        <v>4</v>
      </c>
      <c r="EK35" s="391">
        <v>8</v>
      </c>
      <c r="EL35" s="391">
        <v>15</v>
      </c>
      <c r="EM35" s="391"/>
      <c r="EN35" s="391"/>
      <c r="EP35" s="37">
        <v>8</v>
      </c>
      <c r="EQ35" s="37">
        <v>15</v>
      </c>
      <c r="ER35" s="37">
        <v>20</v>
      </c>
      <c r="ES35" s="37">
        <v>30</v>
      </c>
      <c r="ET35" s="37">
        <v>35</v>
      </c>
      <c r="EU35" s="37">
        <v>50</v>
      </c>
      <c r="EV35" s="37">
        <v>80</v>
      </c>
      <c r="EW35" s="37">
        <v>110</v>
      </c>
      <c r="EY35" s="400"/>
      <c r="EZ35" s="400"/>
      <c r="FA35" s="400"/>
      <c r="FB35" s="400"/>
      <c r="FC35" s="400"/>
      <c r="FD35" s="400"/>
      <c r="FE35" s="400"/>
      <c r="FF35" s="400"/>
      <c r="FH35" s="37"/>
      <c r="FI35" s="37"/>
      <c r="FJ35" s="37"/>
      <c r="FK35" s="37"/>
      <c r="FL35" s="37"/>
      <c r="FM35" s="37"/>
      <c r="FN35" s="37"/>
      <c r="FO35" s="37"/>
      <c r="FQ35" s="499">
        <v>4</v>
      </c>
      <c r="FR35" s="499">
        <v>6</v>
      </c>
      <c r="FS35" s="499">
        <v>7</v>
      </c>
      <c r="FT35" s="499">
        <v>10</v>
      </c>
      <c r="FU35" s="499">
        <v>13</v>
      </c>
      <c r="FV35" s="499">
        <v>20</v>
      </c>
      <c r="FW35" s="499">
        <v>23</v>
      </c>
      <c r="FX35" s="499">
        <v>30</v>
      </c>
      <c r="FZ35" s="597">
        <v>10</v>
      </c>
      <c r="GA35" s="597">
        <v>25</v>
      </c>
      <c r="GB35" s="597">
        <v>30</v>
      </c>
      <c r="GC35" s="597">
        <v>80</v>
      </c>
      <c r="GD35" s="597">
        <v>150</v>
      </c>
      <c r="GE35" s="597">
        <v>250</v>
      </c>
      <c r="GF35" s="597">
        <v>500</v>
      </c>
      <c r="GG35" s="597">
        <v>700</v>
      </c>
      <c r="GI35" s="37"/>
      <c r="GJ35" s="37"/>
      <c r="GK35" s="37"/>
      <c r="GL35" s="37"/>
      <c r="GM35" s="37"/>
      <c r="GN35" s="37"/>
      <c r="GO35" s="37"/>
      <c r="GP35" s="37"/>
      <c r="GR35" s="37"/>
      <c r="GS35" s="37"/>
      <c r="GT35" s="37"/>
      <c r="GU35" s="37"/>
      <c r="GV35" s="37"/>
      <c r="GW35" s="37"/>
      <c r="GX35" s="37"/>
      <c r="GY35" s="37"/>
      <c r="HA35" s="562">
        <v>3</v>
      </c>
      <c r="HB35" s="563">
        <v>6</v>
      </c>
      <c r="HC35" s="563">
        <v>13</v>
      </c>
      <c r="HD35" s="563">
        <v>25</v>
      </c>
      <c r="HE35" s="563">
        <v>60</v>
      </c>
      <c r="HF35" s="563">
        <v>120</v>
      </c>
      <c r="HG35" s="37"/>
      <c r="HH35" s="37"/>
      <c r="HJ35" s="597">
        <v>40</v>
      </c>
      <c r="HK35" s="597">
        <v>40</v>
      </c>
      <c r="HL35" s="597">
        <v>70</v>
      </c>
      <c r="HM35" s="597">
        <v>90</v>
      </c>
      <c r="HN35" s="597">
        <v>110</v>
      </c>
      <c r="HO35" s="597">
        <v>300</v>
      </c>
      <c r="HP35" s="597">
        <v>300</v>
      </c>
      <c r="HQ35" s="597">
        <v>300</v>
      </c>
    </row>
    <row r="36" spans="1:225" x14ac:dyDescent="0.3">
      <c r="A36" s="726"/>
      <c r="B36" s="47"/>
      <c r="C36" s="3"/>
      <c r="D36" s="3"/>
      <c r="E36" s="3">
        <v>10</v>
      </c>
      <c r="F36" s="3"/>
      <c r="G36" s="3"/>
      <c r="H36" s="3"/>
      <c r="I36" s="3"/>
      <c r="K36" s="38">
        <f t="shared" si="13"/>
        <v>6.5</v>
      </c>
      <c r="L36" s="38">
        <f t="shared" si="13"/>
        <v>8</v>
      </c>
      <c r="M36" s="38">
        <f t="shared" si="13"/>
        <v>12</v>
      </c>
      <c r="N36" s="38">
        <f t="shared" si="13"/>
        <v>17</v>
      </c>
      <c r="O36" s="38">
        <f t="shared" si="13"/>
        <v>36.5</v>
      </c>
      <c r="P36" s="38">
        <f t="shared" si="13"/>
        <v>56.5</v>
      </c>
      <c r="Q36" s="38">
        <f t="shared" si="14"/>
        <v>77</v>
      </c>
      <c r="R36" s="38">
        <f t="shared" si="14"/>
        <v>97.5</v>
      </c>
      <c r="T36" s="59">
        <v>0.5</v>
      </c>
      <c r="U36" s="59">
        <v>0.5</v>
      </c>
      <c r="V36" s="59">
        <v>0.5</v>
      </c>
      <c r="W36" s="59">
        <v>0.75</v>
      </c>
      <c r="X36" s="59">
        <v>1.25</v>
      </c>
      <c r="Y36" s="59">
        <v>2</v>
      </c>
      <c r="Z36" s="59">
        <v>5</v>
      </c>
      <c r="AA36" s="59">
        <v>6.5</v>
      </c>
      <c r="AC36" s="597">
        <v>20</v>
      </c>
      <c r="AD36" s="597">
        <v>30</v>
      </c>
      <c r="AE36" s="597">
        <v>50</v>
      </c>
      <c r="AF36" s="597">
        <v>60</v>
      </c>
      <c r="AG36" s="597">
        <v>120</v>
      </c>
      <c r="AH36" s="597">
        <v>200</v>
      </c>
      <c r="AI36" s="597"/>
      <c r="AJ36" s="597"/>
      <c r="AL36" s="38"/>
      <c r="AM36" s="38"/>
      <c r="AN36" s="38"/>
      <c r="AO36" s="38"/>
      <c r="AP36" s="38"/>
      <c r="AQ36" s="38"/>
      <c r="AR36" s="38"/>
      <c r="AS36" s="38"/>
      <c r="AU36" s="38">
        <v>10</v>
      </c>
      <c r="AV36" s="38">
        <v>12</v>
      </c>
      <c r="AW36" s="38">
        <v>16</v>
      </c>
      <c r="AX36" s="38">
        <v>19</v>
      </c>
      <c r="AY36" s="38">
        <v>38</v>
      </c>
      <c r="AZ36" s="38">
        <v>63</v>
      </c>
      <c r="BA36" s="38">
        <v>74</v>
      </c>
      <c r="BB36" s="38">
        <v>85</v>
      </c>
      <c r="BD36" s="38"/>
      <c r="BE36" s="38"/>
      <c r="BF36" s="38"/>
      <c r="BG36" s="38"/>
      <c r="BH36" s="38"/>
      <c r="BI36" s="38"/>
      <c r="BJ36" s="38"/>
      <c r="BK36" s="38"/>
      <c r="BM36" s="38"/>
      <c r="BN36" s="38"/>
      <c r="BO36" s="38"/>
      <c r="BP36" s="38"/>
      <c r="BQ36" s="38"/>
      <c r="BR36" s="38"/>
      <c r="BS36" s="38"/>
      <c r="BT36" s="38"/>
      <c r="BV36" s="38"/>
      <c r="BW36" s="38"/>
      <c r="BX36" s="38"/>
      <c r="BY36" s="38"/>
      <c r="BZ36" s="38"/>
      <c r="CA36" s="38"/>
      <c r="CB36" s="38"/>
      <c r="CC36" s="38"/>
      <c r="CE36" s="38">
        <v>5</v>
      </c>
      <c r="CF36" s="38">
        <v>8</v>
      </c>
      <c r="CG36" s="38">
        <v>10</v>
      </c>
      <c r="CH36" s="38">
        <v>15</v>
      </c>
      <c r="CI36" s="38">
        <v>50</v>
      </c>
      <c r="CJ36" s="38">
        <v>100</v>
      </c>
      <c r="CK36" s="38"/>
      <c r="CL36" s="38"/>
      <c r="CN36" s="198">
        <v>1</v>
      </c>
      <c r="CO36" s="198">
        <v>1.5</v>
      </c>
      <c r="CP36" s="198">
        <v>3</v>
      </c>
      <c r="CQ36" s="198">
        <v>6</v>
      </c>
      <c r="CR36" s="198">
        <v>10</v>
      </c>
      <c r="CS36" s="198">
        <v>33.75</v>
      </c>
      <c r="CT36" s="38"/>
      <c r="CU36" s="38"/>
      <c r="CW36" s="289"/>
      <c r="CX36" s="289"/>
      <c r="CY36" s="289"/>
      <c r="CZ36" s="289"/>
      <c r="DA36" s="289"/>
      <c r="DB36" s="289"/>
      <c r="DC36" s="289"/>
      <c r="DD36" s="289"/>
      <c r="DF36" s="313">
        <v>8</v>
      </c>
      <c r="DG36" s="313">
        <v>8</v>
      </c>
      <c r="DH36" s="313">
        <v>11</v>
      </c>
      <c r="DI36" s="313">
        <v>14</v>
      </c>
      <c r="DJ36" s="313">
        <v>21</v>
      </c>
      <c r="DK36" s="313">
        <v>32</v>
      </c>
      <c r="DL36" s="313"/>
      <c r="DM36" s="313"/>
      <c r="DO36" s="38"/>
      <c r="DP36" s="38"/>
      <c r="DQ36" s="38"/>
      <c r="DR36" s="38"/>
      <c r="DS36" s="38"/>
      <c r="DT36" s="38"/>
      <c r="DU36" s="38"/>
      <c r="DV36" s="38"/>
      <c r="DX36" s="38"/>
      <c r="DY36" s="38"/>
      <c r="DZ36" s="38"/>
      <c r="EA36" s="38"/>
      <c r="EB36" s="38"/>
      <c r="EC36" s="38"/>
      <c r="ED36" s="38"/>
      <c r="EE36" s="38"/>
      <c r="EG36" s="391">
        <v>1</v>
      </c>
      <c r="EH36" s="391">
        <v>2</v>
      </c>
      <c r="EI36" s="391">
        <v>3</v>
      </c>
      <c r="EJ36" s="391">
        <v>4.5</v>
      </c>
      <c r="EK36" s="392">
        <v>9</v>
      </c>
      <c r="EL36" s="392">
        <v>18</v>
      </c>
      <c r="EM36" s="392"/>
      <c r="EN36" s="392"/>
      <c r="EP36" s="38">
        <v>8</v>
      </c>
      <c r="EQ36" s="38">
        <v>15</v>
      </c>
      <c r="ER36" s="38">
        <v>20</v>
      </c>
      <c r="ES36" s="38">
        <v>30</v>
      </c>
      <c r="ET36" s="38">
        <v>35</v>
      </c>
      <c r="EU36" s="38">
        <v>50</v>
      </c>
      <c r="EV36" s="38">
        <v>80</v>
      </c>
      <c r="EW36" s="38">
        <v>110</v>
      </c>
      <c r="EY36" s="401"/>
      <c r="EZ36" s="401"/>
      <c r="FA36" s="401"/>
      <c r="FB36" s="401"/>
      <c r="FC36" s="401"/>
      <c r="FD36" s="401"/>
      <c r="FE36" s="401"/>
      <c r="FF36" s="401"/>
      <c r="FH36" s="38"/>
      <c r="FI36" s="38"/>
      <c r="FJ36" s="38"/>
      <c r="FK36" s="38"/>
      <c r="FL36" s="38"/>
      <c r="FM36" s="38"/>
      <c r="FN36" s="38"/>
      <c r="FO36" s="38"/>
      <c r="FQ36" s="500">
        <v>5</v>
      </c>
      <c r="FR36" s="500">
        <v>7</v>
      </c>
      <c r="FS36" s="500">
        <v>8</v>
      </c>
      <c r="FT36" s="500">
        <v>11</v>
      </c>
      <c r="FU36" s="500">
        <v>15</v>
      </c>
      <c r="FV36" s="500">
        <v>25</v>
      </c>
      <c r="FW36" s="500">
        <v>28</v>
      </c>
      <c r="FX36" s="500">
        <v>35</v>
      </c>
      <c r="FZ36" s="597">
        <v>10</v>
      </c>
      <c r="GA36" s="597">
        <v>25</v>
      </c>
      <c r="GB36" s="597">
        <v>30</v>
      </c>
      <c r="GC36" s="597">
        <v>80</v>
      </c>
      <c r="GD36" s="597">
        <v>150</v>
      </c>
      <c r="GE36" s="597">
        <v>250</v>
      </c>
      <c r="GF36" s="597">
        <v>500</v>
      </c>
      <c r="GG36" s="597">
        <v>700</v>
      </c>
      <c r="GI36" s="38"/>
      <c r="GJ36" s="38"/>
      <c r="GK36" s="38"/>
      <c r="GL36" s="38"/>
      <c r="GM36" s="38"/>
      <c r="GN36" s="38"/>
      <c r="GO36" s="38"/>
      <c r="GP36" s="38"/>
      <c r="GR36" s="38"/>
      <c r="GS36" s="38"/>
      <c r="GT36" s="38"/>
      <c r="GU36" s="38"/>
      <c r="GV36" s="38"/>
      <c r="GW36" s="38"/>
      <c r="GX36" s="38"/>
      <c r="GY36" s="38"/>
      <c r="HA36" s="563">
        <v>3</v>
      </c>
      <c r="HB36" s="563">
        <v>6</v>
      </c>
      <c r="HC36" s="563">
        <v>13</v>
      </c>
      <c r="HD36" s="563">
        <v>25</v>
      </c>
      <c r="HE36" s="563">
        <v>60</v>
      </c>
      <c r="HF36" s="563">
        <v>120</v>
      </c>
      <c r="HG36" s="38"/>
      <c r="HH36" s="38"/>
      <c r="HJ36" s="597">
        <v>54</v>
      </c>
      <c r="HK36" s="597">
        <v>54</v>
      </c>
      <c r="HL36" s="597">
        <v>84</v>
      </c>
      <c r="HM36" s="597">
        <v>108</v>
      </c>
      <c r="HN36" s="597">
        <v>150</v>
      </c>
      <c r="HO36" s="597">
        <v>340</v>
      </c>
      <c r="HP36" s="597">
        <v>340</v>
      </c>
      <c r="HQ36" s="597">
        <v>340</v>
      </c>
    </row>
    <row r="37" spans="1:225" x14ac:dyDescent="0.3">
      <c r="A37" s="726"/>
      <c r="B37" s="48"/>
      <c r="C37" s="2"/>
      <c r="D37" s="2"/>
      <c r="E37" s="2"/>
      <c r="F37" s="2">
        <v>10</v>
      </c>
      <c r="G37" s="2"/>
      <c r="H37" s="2"/>
      <c r="I37" s="2"/>
      <c r="K37" s="37">
        <f t="shared" si="13"/>
        <v>7.5</v>
      </c>
      <c r="L37" s="37">
        <f t="shared" si="13"/>
        <v>10.5</v>
      </c>
      <c r="M37" s="37">
        <f t="shared" si="13"/>
        <v>14</v>
      </c>
      <c r="N37" s="37">
        <f t="shared" si="13"/>
        <v>20.5</v>
      </c>
      <c r="O37" s="37">
        <f t="shared" si="13"/>
        <v>37.5</v>
      </c>
      <c r="P37" s="37">
        <f t="shared" si="13"/>
        <v>57.5</v>
      </c>
      <c r="Q37" s="37">
        <f t="shared" si="14"/>
        <v>78.75</v>
      </c>
      <c r="R37" s="37">
        <f t="shared" si="14"/>
        <v>100</v>
      </c>
      <c r="T37" s="58">
        <v>0.5</v>
      </c>
      <c r="U37" s="58">
        <v>0.5</v>
      </c>
      <c r="V37" s="58">
        <v>0.5</v>
      </c>
      <c r="W37" s="58">
        <v>0.75</v>
      </c>
      <c r="X37" s="58">
        <v>1.25</v>
      </c>
      <c r="Y37" s="58">
        <v>2</v>
      </c>
      <c r="Z37" s="58">
        <v>5</v>
      </c>
      <c r="AA37" s="58">
        <v>6.5</v>
      </c>
      <c r="AC37" s="597">
        <v>20</v>
      </c>
      <c r="AD37" s="597">
        <v>30</v>
      </c>
      <c r="AE37" s="597">
        <v>50</v>
      </c>
      <c r="AF37" s="597">
        <v>60</v>
      </c>
      <c r="AG37" s="597">
        <v>140</v>
      </c>
      <c r="AH37" s="597">
        <v>220</v>
      </c>
      <c r="AI37" s="597"/>
      <c r="AJ37" s="597"/>
      <c r="AL37" s="37"/>
      <c r="AM37" s="37"/>
      <c r="AN37" s="37"/>
      <c r="AO37" s="37"/>
      <c r="AP37" s="37"/>
      <c r="AQ37" s="37"/>
      <c r="AR37" s="37"/>
      <c r="AS37" s="37"/>
      <c r="AU37" s="37">
        <v>12</v>
      </c>
      <c r="AV37" s="37">
        <v>14</v>
      </c>
      <c r="AW37" s="37">
        <v>18</v>
      </c>
      <c r="AX37" s="37">
        <v>21</v>
      </c>
      <c r="AY37" s="37">
        <v>40</v>
      </c>
      <c r="AZ37" s="37">
        <v>65</v>
      </c>
      <c r="BA37" s="37">
        <v>77.5</v>
      </c>
      <c r="BB37" s="37">
        <v>90</v>
      </c>
      <c r="BD37" s="37"/>
      <c r="BE37" s="37"/>
      <c r="BF37" s="37"/>
      <c r="BG37" s="37"/>
      <c r="BH37" s="37"/>
      <c r="BI37" s="37"/>
      <c r="BJ37" s="37"/>
      <c r="BK37" s="37"/>
      <c r="BM37" s="37"/>
      <c r="BN37" s="37"/>
      <c r="BO37" s="37"/>
      <c r="BP37" s="37"/>
      <c r="BQ37" s="37"/>
      <c r="BR37" s="37"/>
      <c r="BS37" s="37"/>
      <c r="BT37" s="37"/>
      <c r="BV37" s="37"/>
      <c r="BW37" s="37"/>
      <c r="BX37" s="37"/>
      <c r="BY37" s="37"/>
      <c r="BZ37" s="37"/>
      <c r="CA37" s="37"/>
      <c r="CB37" s="37"/>
      <c r="CC37" s="37"/>
      <c r="CE37" s="37">
        <v>7</v>
      </c>
      <c r="CF37" s="37">
        <v>10</v>
      </c>
      <c r="CG37" s="37">
        <v>15</v>
      </c>
      <c r="CH37" s="37">
        <v>20</v>
      </c>
      <c r="CI37" s="37">
        <v>75</v>
      </c>
      <c r="CJ37" s="37">
        <v>120</v>
      </c>
      <c r="CK37" s="37"/>
      <c r="CL37" s="37"/>
      <c r="CN37" s="197">
        <f>+CN36*1.1</f>
        <v>1.1000000000000001</v>
      </c>
      <c r="CO37" s="197">
        <f t="shared" ref="CO37:CS40" si="15">+CO36*1.1</f>
        <v>1.6500000000000001</v>
      </c>
      <c r="CP37" s="197">
        <f t="shared" si="15"/>
        <v>3.3000000000000003</v>
      </c>
      <c r="CQ37" s="197">
        <f t="shared" si="15"/>
        <v>6.6000000000000005</v>
      </c>
      <c r="CR37" s="197">
        <f t="shared" si="15"/>
        <v>11</v>
      </c>
      <c r="CS37" s="197">
        <f t="shared" si="15"/>
        <v>37.125</v>
      </c>
      <c r="CT37" s="37"/>
      <c r="CU37" s="37"/>
      <c r="CW37" s="288"/>
      <c r="CX37" s="288"/>
      <c r="CY37" s="288"/>
      <c r="CZ37" s="288"/>
      <c r="DA37" s="288"/>
      <c r="DB37" s="288"/>
      <c r="DC37" s="288"/>
      <c r="DD37" s="288"/>
      <c r="DF37" s="312">
        <v>11</v>
      </c>
      <c r="DG37" s="312">
        <v>11</v>
      </c>
      <c r="DH37" s="312">
        <v>13</v>
      </c>
      <c r="DI37" s="312">
        <v>16</v>
      </c>
      <c r="DJ37" s="312">
        <v>23</v>
      </c>
      <c r="DK37" s="312">
        <v>34</v>
      </c>
      <c r="DL37" s="312"/>
      <c r="DM37" s="312"/>
      <c r="DO37" s="37"/>
      <c r="DP37" s="37"/>
      <c r="DQ37" s="37"/>
      <c r="DR37" s="37"/>
      <c r="DS37" s="37"/>
      <c r="DT37" s="37"/>
      <c r="DU37" s="37"/>
      <c r="DV37" s="37"/>
      <c r="DX37" s="37"/>
      <c r="DY37" s="37"/>
      <c r="DZ37" s="37"/>
      <c r="EA37" s="37"/>
      <c r="EB37" s="37"/>
      <c r="EC37" s="37"/>
      <c r="ED37" s="37"/>
      <c r="EE37" s="37"/>
      <c r="EG37" s="391">
        <v>1</v>
      </c>
      <c r="EH37" s="391">
        <v>2</v>
      </c>
      <c r="EI37" s="391">
        <v>3</v>
      </c>
      <c r="EJ37" s="391">
        <v>4.5</v>
      </c>
      <c r="EK37" s="391">
        <v>9</v>
      </c>
      <c r="EL37" s="391">
        <v>18</v>
      </c>
      <c r="EM37" s="391"/>
      <c r="EN37" s="391"/>
      <c r="EP37" s="37">
        <v>8</v>
      </c>
      <c r="EQ37" s="37">
        <v>15</v>
      </c>
      <c r="ER37" s="37">
        <v>20</v>
      </c>
      <c r="ES37" s="37">
        <v>30</v>
      </c>
      <c r="ET37" s="37">
        <v>35</v>
      </c>
      <c r="EU37" s="37">
        <v>50</v>
      </c>
      <c r="EV37" s="37">
        <v>80</v>
      </c>
      <c r="EW37" s="37">
        <v>110</v>
      </c>
      <c r="EY37" s="400"/>
      <c r="EZ37" s="400"/>
      <c r="FA37" s="400"/>
      <c r="FB37" s="400"/>
      <c r="FC37" s="400"/>
      <c r="FD37" s="400"/>
      <c r="FE37" s="400"/>
      <c r="FF37" s="400"/>
      <c r="FH37" s="37"/>
      <c r="FI37" s="37"/>
      <c r="FJ37" s="37"/>
      <c r="FK37" s="37"/>
      <c r="FL37" s="37"/>
      <c r="FM37" s="37"/>
      <c r="FN37" s="37"/>
      <c r="FO37" s="37"/>
      <c r="FQ37" s="499">
        <v>6</v>
      </c>
      <c r="FR37" s="499">
        <v>9</v>
      </c>
      <c r="FS37" s="499">
        <v>10</v>
      </c>
      <c r="FT37" s="499">
        <v>13</v>
      </c>
      <c r="FU37" s="499">
        <v>18</v>
      </c>
      <c r="FV37" s="499">
        <v>30</v>
      </c>
      <c r="FW37" s="499">
        <v>32</v>
      </c>
      <c r="FX37" s="499">
        <v>38</v>
      </c>
      <c r="FZ37" s="597">
        <v>10</v>
      </c>
      <c r="GA37" s="597">
        <v>25</v>
      </c>
      <c r="GB37" s="597">
        <v>30</v>
      </c>
      <c r="GC37" s="597">
        <v>80</v>
      </c>
      <c r="GD37" s="597">
        <v>150</v>
      </c>
      <c r="GE37" s="597">
        <v>250</v>
      </c>
      <c r="GF37" s="597">
        <v>500</v>
      </c>
      <c r="GG37" s="597">
        <v>700</v>
      </c>
      <c r="GI37" s="37"/>
      <c r="GJ37" s="37"/>
      <c r="GK37" s="37"/>
      <c r="GL37" s="37"/>
      <c r="GM37" s="37"/>
      <c r="GN37" s="37"/>
      <c r="GO37" s="37"/>
      <c r="GP37" s="37"/>
      <c r="GR37" s="37"/>
      <c r="GS37" s="37"/>
      <c r="GT37" s="37"/>
      <c r="GU37" s="37"/>
      <c r="GV37" s="37"/>
      <c r="GW37" s="37"/>
      <c r="GX37" s="37"/>
      <c r="GY37" s="37"/>
      <c r="HA37" s="562">
        <v>3</v>
      </c>
      <c r="HB37" s="563">
        <v>6</v>
      </c>
      <c r="HC37" s="563">
        <v>13</v>
      </c>
      <c r="HD37" s="563">
        <v>25</v>
      </c>
      <c r="HE37" s="563">
        <v>60</v>
      </c>
      <c r="HF37" s="563">
        <v>120</v>
      </c>
      <c r="HG37" s="37"/>
      <c r="HH37" s="37"/>
      <c r="HJ37" s="597">
        <v>54</v>
      </c>
      <c r="HK37" s="597">
        <v>54</v>
      </c>
      <c r="HL37" s="597">
        <v>84</v>
      </c>
      <c r="HM37" s="597">
        <v>108</v>
      </c>
      <c r="HN37" s="597">
        <v>150</v>
      </c>
      <c r="HO37" s="597">
        <v>340</v>
      </c>
      <c r="HP37" s="597">
        <v>340</v>
      </c>
      <c r="HQ37" s="597">
        <v>340</v>
      </c>
    </row>
    <row r="38" spans="1:225" x14ac:dyDescent="0.3">
      <c r="A38" s="726"/>
      <c r="B38" s="47"/>
      <c r="C38" s="3"/>
      <c r="D38" s="3"/>
      <c r="E38" s="3"/>
      <c r="F38" s="3"/>
      <c r="G38" s="3">
        <v>10</v>
      </c>
      <c r="H38" s="3"/>
      <c r="I38" s="3"/>
      <c r="K38" s="38">
        <f t="shared" si="13"/>
        <v>8</v>
      </c>
      <c r="L38" s="38">
        <f t="shared" si="13"/>
        <v>12</v>
      </c>
      <c r="M38" s="38">
        <f t="shared" si="13"/>
        <v>15.5</v>
      </c>
      <c r="N38" s="38">
        <f t="shared" si="13"/>
        <v>21</v>
      </c>
      <c r="O38" s="38">
        <f t="shared" si="13"/>
        <v>38</v>
      </c>
      <c r="P38" s="38">
        <f t="shared" si="13"/>
        <v>58</v>
      </c>
      <c r="Q38" s="38">
        <f t="shared" si="14"/>
        <v>79.5</v>
      </c>
      <c r="R38" s="38">
        <f t="shared" si="14"/>
        <v>101</v>
      </c>
      <c r="T38" s="59">
        <v>0.6</v>
      </c>
      <c r="U38" s="59">
        <v>0.6</v>
      </c>
      <c r="V38" s="59">
        <v>0.6</v>
      </c>
      <c r="W38" s="59">
        <v>0.89999999999999991</v>
      </c>
      <c r="X38" s="59">
        <v>1.5</v>
      </c>
      <c r="Y38" s="59">
        <v>2.4</v>
      </c>
      <c r="Z38" s="59">
        <v>6</v>
      </c>
      <c r="AA38" s="59">
        <v>7.8</v>
      </c>
      <c r="AC38" s="597">
        <v>30</v>
      </c>
      <c r="AD38" s="597">
        <v>35</v>
      </c>
      <c r="AE38" s="597">
        <v>50</v>
      </c>
      <c r="AF38" s="597">
        <v>70</v>
      </c>
      <c r="AG38" s="597">
        <v>150</v>
      </c>
      <c r="AH38" s="597">
        <v>240</v>
      </c>
      <c r="AI38" s="597"/>
      <c r="AJ38" s="597"/>
      <c r="AL38" s="38"/>
      <c r="AM38" s="38"/>
      <c r="AN38" s="38"/>
      <c r="AO38" s="38"/>
      <c r="AP38" s="38"/>
      <c r="AQ38" s="38"/>
      <c r="AR38" s="38"/>
      <c r="AS38" s="38"/>
      <c r="AU38" s="38">
        <v>13</v>
      </c>
      <c r="AV38" s="38">
        <v>15</v>
      </c>
      <c r="AW38" s="38">
        <v>19</v>
      </c>
      <c r="AX38" s="38">
        <v>22</v>
      </c>
      <c r="AY38" s="38">
        <v>41</v>
      </c>
      <c r="AZ38" s="38">
        <v>66</v>
      </c>
      <c r="BA38" s="38">
        <v>79</v>
      </c>
      <c r="BB38" s="38">
        <v>92</v>
      </c>
      <c r="BD38" s="38"/>
      <c r="BE38" s="38"/>
      <c r="BF38" s="38"/>
      <c r="BG38" s="38"/>
      <c r="BH38" s="38"/>
      <c r="BI38" s="38"/>
      <c r="BJ38" s="38"/>
      <c r="BK38" s="38"/>
      <c r="BM38" s="38"/>
      <c r="BN38" s="38"/>
      <c r="BO38" s="38"/>
      <c r="BP38" s="38"/>
      <c r="BQ38" s="38"/>
      <c r="BR38" s="38"/>
      <c r="BS38" s="38"/>
      <c r="BT38" s="38"/>
      <c r="BV38" s="38"/>
      <c r="BW38" s="38"/>
      <c r="BX38" s="38"/>
      <c r="BY38" s="38"/>
      <c r="BZ38" s="38"/>
      <c r="CA38" s="38"/>
      <c r="CB38" s="38"/>
      <c r="CC38" s="38"/>
      <c r="CE38" s="38">
        <v>7</v>
      </c>
      <c r="CF38" s="38">
        <v>10</v>
      </c>
      <c r="CG38" s="38">
        <v>15</v>
      </c>
      <c r="CH38" s="38">
        <v>20</v>
      </c>
      <c r="CI38" s="38">
        <v>75</v>
      </c>
      <c r="CJ38" s="38">
        <v>120</v>
      </c>
      <c r="CK38" s="38"/>
      <c r="CL38" s="38"/>
      <c r="CN38" s="198">
        <f t="shared" ref="CN38:CN40" si="16">+CN37*1.1</f>
        <v>1.2100000000000002</v>
      </c>
      <c r="CO38" s="198">
        <f t="shared" si="15"/>
        <v>1.8150000000000004</v>
      </c>
      <c r="CP38" s="198">
        <f t="shared" si="15"/>
        <v>3.6300000000000008</v>
      </c>
      <c r="CQ38" s="198">
        <f t="shared" si="15"/>
        <v>7.2600000000000016</v>
      </c>
      <c r="CR38" s="198">
        <f t="shared" si="15"/>
        <v>12.100000000000001</v>
      </c>
      <c r="CS38" s="198">
        <f t="shared" si="15"/>
        <v>40.837500000000006</v>
      </c>
      <c r="CT38" s="38"/>
      <c r="CU38" s="38"/>
      <c r="CW38" s="289"/>
      <c r="CX38" s="289"/>
      <c r="CY38" s="289"/>
      <c r="CZ38" s="289"/>
      <c r="DA38" s="289"/>
      <c r="DB38" s="289"/>
      <c r="DC38" s="289"/>
      <c r="DD38" s="289"/>
      <c r="DF38" s="313">
        <v>13</v>
      </c>
      <c r="DG38" s="313">
        <v>13</v>
      </c>
      <c r="DH38" s="313">
        <v>16</v>
      </c>
      <c r="DI38" s="313">
        <v>20</v>
      </c>
      <c r="DJ38" s="313">
        <v>25</v>
      </c>
      <c r="DK38" s="313">
        <v>37</v>
      </c>
      <c r="DL38" s="313"/>
      <c r="DM38" s="313"/>
      <c r="DO38" s="38"/>
      <c r="DP38" s="38"/>
      <c r="DQ38" s="38"/>
      <c r="DR38" s="38"/>
      <c r="DS38" s="38"/>
      <c r="DT38" s="38"/>
      <c r="DU38" s="38"/>
      <c r="DV38" s="38"/>
      <c r="DX38" s="38"/>
      <c r="DY38" s="38"/>
      <c r="DZ38" s="38"/>
      <c r="EA38" s="38"/>
      <c r="EB38" s="38"/>
      <c r="EC38" s="38"/>
      <c r="ED38" s="38"/>
      <c r="EE38" s="38"/>
      <c r="EG38" s="391">
        <v>1</v>
      </c>
      <c r="EH38" s="391">
        <v>2</v>
      </c>
      <c r="EI38" s="391">
        <v>3</v>
      </c>
      <c r="EJ38" s="391">
        <v>4.5</v>
      </c>
      <c r="EK38" s="392">
        <v>10</v>
      </c>
      <c r="EL38" s="392">
        <v>20</v>
      </c>
      <c r="EM38" s="392"/>
      <c r="EN38" s="392"/>
      <c r="EP38" s="38">
        <v>8</v>
      </c>
      <c r="EQ38" s="38">
        <v>15</v>
      </c>
      <c r="ER38" s="38">
        <v>20</v>
      </c>
      <c r="ES38" s="38">
        <v>30</v>
      </c>
      <c r="ET38" s="38">
        <v>35</v>
      </c>
      <c r="EU38" s="38">
        <v>50</v>
      </c>
      <c r="EV38" s="38">
        <v>80</v>
      </c>
      <c r="EW38" s="38">
        <v>110</v>
      </c>
      <c r="EY38" s="401"/>
      <c r="EZ38" s="401"/>
      <c r="FA38" s="401"/>
      <c r="FB38" s="401"/>
      <c r="FC38" s="401"/>
      <c r="FD38" s="401"/>
      <c r="FE38" s="401"/>
      <c r="FF38" s="401"/>
      <c r="FH38" s="38"/>
      <c r="FI38" s="38"/>
      <c r="FJ38" s="38"/>
      <c r="FK38" s="38"/>
      <c r="FL38" s="38"/>
      <c r="FM38" s="38"/>
      <c r="FN38" s="38"/>
      <c r="FO38" s="38"/>
      <c r="FQ38" s="500">
        <v>8</v>
      </c>
      <c r="FR38" s="500">
        <v>11</v>
      </c>
      <c r="FS38" s="500">
        <v>12</v>
      </c>
      <c r="FT38" s="500">
        <v>15</v>
      </c>
      <c r="FU38" s="500">
        <v>20</v>
      </c>
      <c r="FV38" s="500">
        <v>32</v>
      </c>
      <c r="FW38" s="500">
        <v>35</v>
      </c>
      <c r="FX38" s="500">
        <v>40</v>
      </c>
      <c r="FZ38" s="597">
        <v>10</v>
      </c>
      <c r="GA38" s="597">
        <v>25</v>
      </c>
      <c r="GB38" s="597">
        <v>30</v>
      </c>
      <c r="GC38" s="597">
        <v>80</v>
      </c>
      <c r="GD38" s="597">
        <v>150</v>
      </c>
      <c r="GE38" s="597">
        <v>250</v>
      </c>
      <c r="GF38" s="597">
        <v>500</v>
      </c>
      <c r="GG38" s="597">
        <v>700</v>
      </c>
      <c r="GI38" s="38"/>
      <c r="GJ38" s="38"/>
      <c r="GK38" s="38"/>
      <c r="GL38" s="38"/>
      <c r="GM38" s="38"/>
      <c r="GN38" s="38"/>
      <c r="GO38" s="38"/>
      <c r="GP38" s="38"/>
      <c r="GR38" s="38"/>
      <c r="GS38" s="38"/>
      <c r="GT38" s="38"/>
      <c r="GU38" s="38"/>
      <c r="GV38" s="38"/>
      <c r="GW38" s="38"/>
      <c r="GX38" s="38"/>
      <c r="GY38" s="38"/>
      <c r="HA38" s="563">
        <v>3</v>
      </c>
      <c r="HB38" s="563">
        <v>6</v>
      </c>
      <c r="HC38" s="563">
        <v>13</v>
      </c>
      <c r="HD38" s="563">
        <v>25</v>
      </c>
      <c r="HE38" s="563">
        <v>60</v>
      </c>
      <c r="HF38" s="563">
        <v>120</v>
      </c>
      <c r="HG38" s="38"/>
      <c r="HH38" s="38"/>
      <c r="HJ38" s="597">
        <v>54</v>
      </c>
      <c r="HK38" s="597">
        <v>54</v>
      </c>
      <c r="HL38" s="597">
        <v>84</v>
      </c>
      <c r="HM38" s="597">
        <v>108</v>
      </c>
      <c r="HN38" s="597">
        <v>150</v>
      </c>
      <c r="HO38" s="597">
        <v>340</v>
      </c>
      <c r="HP38" s="597">
        <v>340</v>
      </c>
      <c r="HQ38" s="597">
        <v>340</v>
      </c>
    </row>
    <row r="39" spans="1:225" x14ac:dyDescent="0.3">
      <c r="A39" s="726"/>
      <c r="B39" s="48"/>
      <c r="C39" s="2"/>
      <c r="D39" s="2"/>
      <c r="E39" s="2"/>
      <c r="F39" s="2"/>
      <c r="G39" s="2"/>
      <c r="H39" s="2">
        <v>10</v>
      </c>
      <c r="I39" s="2"/>
      <c r="K39" s="37">
        <f t="shared" si="13"/>
        <v>9</v>
      </c>
      <c r="L39" s="37">
        <f t="shared" si="13"/>
        <v>14</v>
      </c>
      <c r="M39" s="37">
        <f t="shared" si="13"/>
        <v>16.5</v>
      </c>
      <c r="N39" s="37">
        <f t="shared" si="13"/>
        <v>22.5</v>
      </c>
      <c r="O39" s="37">
        <f t="shared" si="13"/>
        <v>38.5</v>
      </c>
      <c r="P39" s="37">
        <f t="shared" si="13"/>
        <v>58.5</v>
      </c>
      <c r="Q39" s="37">
        <f t="shared" si="14"/>
        <v>80.5</v>
      </c>
      <c r="R39" s="37">
        <f t="shared" si="14"/>
        <v>102.5</v>
      </c>
      <c r="T39" s="58">
        <v>0.7</v>
      </c>
      <c r="U39" s="58">
        <v>0.7</v>
      </c>
      <c r="V39" s="58">
        <v>0.7</v>
      </c>
      <c r="W39" s="58">
        <v>1.0499999999999998</v>
      </c>
      <c r="X39" s="58">
        <v>1.75</v>
      </c>
      <c r="Y39" s="58">
        <v>2.8</v>
      </c>
      <c r="Z39" s="58">
        <v>7</v>
      </c>
      <c r="AA39" s="58">
        <v>9.1</v>
      </c>
      <c r="AC39" s="597">
        <v>40</v>
      </c>
      <c r="AD39" s="597">
        <v>45</v>
      </c>
      <c r="AE39" s="597">
        <v>50</v>
      </c>
      <c r="AF39" s="597">
        <v>80</v>
      </c>
      <c r="AG39" s="597">
        <v>160</v>
      </c>
      <c r="AH39" s="597">
        <v>250</v>
      </c>
      <c r="AI39" s="597"/>
      <c r="AJ39" s="597"/>
      <c r="AL39" s="37"/>
      <c r="AM39" s="37"/>
      <c r="AN39" s="37"/>
      <c r="AO39" s="37"/>
      <c r="AP39" s="37"/>
      <c r="AQ39" s="37"/>
      <c r="AR39" s="37"/>
      <c r="AS39" s="37"/>
      <c r="AU39" s="37">
        <v>14</v>
      </c>
      <c r="AV39" s="37">
        <v>16</v>
      </c>
      <c r="AW39" s="37">
        <v>20</v>
      </c>
      <c r="AX39" s="37">
        <v>23</v>
      </c>
      <c r="AY39" s="37">
        <v>42</v>
      </c>
      <c r="AZ39" s="37">
        <v>67</v>
      </c>
      <c r="BA39" s="37">
        <v>81</v>
      </c>
      <c r="BB39" s="37">
        <v>95</v>
      </c>
      <c r="BD39" s="37"/>
      <c r="BE39" s="37"/>
      <c r="BF39" s="37"/>
      <c r="BG39" s="37"/>
      <c r="BH39" s="37"/>
      <c r="BI39" s="37"/>
      <c r="BJ39" s="37"/>
      <c r="BK39" s="37"/>
      <c r="BM39" s="37"/>
      <c r="BN39" s="37"/>
      <c r="BO39" s="37"/>
      <c r="BP39" s="37"/>
      <c r="BQ39" s="37"/>
      <c r="BR39" s="37"/>
      <c r="BS39" s="37"/>
      <c r="BT39" s="37"/>
      <c r="BV39" s="37"/>
      <c r="BW39" s="37"/>
      <c r="BX39" s="37"/>
      <c r="BY39" s="37"/>
      <c r="BZ39" s="37"/>
      <c r="CA39" s="37"/>
      <c r="CB39" s="37"/>
      <c r="CC39" s="37"/>
      <c r="CE39" s="37">
        <v>7</v>
      </c>
      <c r="CF39" s="37">
        <v>10</v>
      </c>
      <c r="CG39" s="37">
        <v>15</v>
      </c>
      <c r="CH39" s="37">
        <v>20</v>
      </c>
      <c r="CI39" s="37">
        <v>75</v>
      </c>
      <c r="CJ39" s="37">
        <v>120</v>
      </c>
      <c r="CK39" s="37"/>
      <c r="CL39" s="37"/>
      <c r="CN39" s="197">
        <f t="shared" si="16"/>
        <v>1.3310000000000004</v>
      </c>
      <c r="CO39" s="197">
        <f t="shared" si="15"/>
        <v>1.9965000000000006</v>
      </c>
      <c r="CP39" s="197">
        <f t="shared" si="15"/>
        <v>3.9930000000000012</v>
      </c>
      <c r="CQ39" s="197">
        <f t="shared" si="15"/>
        <v>7.9860000000000024</v>
      </c>
      <c r="CR39" s="197">
        <f t="shared" si="15"/>
        <v>13.310000000000002</v>
      </c>
      <c r="CS39" s="197">
        <v>41</v>
      </c>
      <c r="CT39" s="37"/>
      <c r="CU39" s="37"/>
      <c r="CW39" s="288"/>
      <c r="CX39" s="288"/>
      <c r="CY39" s="288"/>
      <c r="CZ39" s="288"/>
      <c r="DA39" s="288"/>
      <c r="DB39" s="288"/>
      <c r="DC39" s="288"/>
      <c r="DD39" s="288"/>
      <c r="DF39" s="312">
        <v>15</v>
      </c>
      <c r="DG39" s="312">
        <v>15</v>
      </c>
      <c r="DH39" s="312">
        <v>18</v>
      </c>
      <c r="DI39" s="312">
        <v>22</v>
      </c>
      <c r="DJ39" s="312">
        <v>28</v>
      </c>
      <c r="DK39" s="312">
        <v>39</v>
      </c>
      <c r="DL39" s="312"/>
      <c r="DM39" s="312"/>
      <c r="DO39" s="37"/>
      <c r="DP39" s="37"/>
      <c r="DQ39" s="37"/>
      <c r="DR39" s="37"/>
      <c r="DS39" s="37"/>
      <c r="DT39" s="37"/>
      <c r="DU39" s="37"/>
      <c r="DV39" s="37"/>
      <c r="DX39" s="37"/>
      <c r="DY39" s="37"/>
      <c r="DZ39" s="37"/>
      <c r="EA39" s="37"/>
      <c r="EB39" s="37"/>
      <c r="EC39" s="37"/>
      <c r="ED39" s="37"/>
      <c r="EE39" s="37"/>
      <c r="EG39" s="391">
        <v>1</v>
      </c>
      <c r="EH39" s="391">
        <v>2</v>
      </c>
      <c r="EI39" s="391">
        <v>3</v>
      </c>
      <c r="EJ39" s="391">
        <v>4.5</v>
      </c>
      <c r="EK39" s="391">
        <v>10</v>
      </c>
      <c r="EL39" s="391">
        <v>20</v>
      </c>
      <c r="EM39" s="391"/>
      <c r="EN39" s="391"/>
      <c r="EP39" s="37">
        <v>8</v>
      </c>
      <c r="EQ39" s="37">
        <v>15</v>
      </c>
      <c r="ER39" s="37">
        <v>20</v>
      </c>
      <c r="ES39" s="37">
        <v>30</v>
      </c>
      <c r="ET39" s="37">
        <v>35</v>
      </c>
      <c r="EU39" s="37">
        <v>50</v>
      </c>
      <c r="EV39" s="37">
        <v>80</v>
      </c>
      <c r="EW39" s="37">
        <v>110</v>
      </c>
      <c r="EY39" s="400"/>
      <c r="EZ39" s="400"/>
      <c r="FA39" s="400"/>
      <c r="FB39" s="400"/>
      <c r="FC39" s="400"/>
      <c r="FD39" s="400"/>
      <c r="FE39" s="400"/>
      <c r="FF39" s="400"/>
      <c r="FH39" s="37"/>
      <c r="FI39" s="37"/>
      <c r="FJ39" s="37"/>
      <c r="FK39" s="37"/>
      <c r="FL39" s="37"/>
      <c r="FM39" s="37"/>
      <c r="FN39" s="37"/>
      <c r="FO39" s="37"/>
      <c r="FQ39" s="499">
        <v>10</v>
      </c>
      <c r="FR39" s="499">
        <v>13</v>
      </c>
      <c r="FS39" s="499">
        <v>14</v>
      </c>
      <c r="FT39" s="499">
        <v>17</v>
      </c>
      <c r="FU39" s="499">
        <v>25</v>
      </c>
      <c r="FV39" s="499">
        <v>38</v>
      </c>
      <c r="FW39" s="499">
        <v>40</v>
      </c>
      <c r="FX39" s="499">
        <v>42</v>
      </c>
      <c r="FZ39" s="597">
        <v>10</v>
      </c>
      <c r="GA39" s="597">
        <v>25</v>
      </c>
      <c r="GB39" s="597">
        <v>30</v>
      </c>
      <c r="GC39" s="597">
        <v>80</v>
      </c>
      <c r="GD39" s="597">
        <v>150</v>
      </c>
      <c r="GE39" s="597">
        <v>250</v>
      </c>
      <c r="GF39" s="597">
        <v>500</v>
      </c>
      <c r="GG39" s="597">
        <v>700</v>
      </c>
      <c r="GI39" s="37"/>
      <c r="GJ39" s="37"/>
      <c r="GK39" s="37"/>
      <c r="GL39" s="37"/>
      <c r="GM39" s="37"/>
      <c r="GN39" s="37"/>
      <c r="GO39" s="37"/>
      <c r="GP39" s="37"/>
      <c r="GR39" s="37"/>
      <c r="GS39" s="37"/>
      <c r="GT39" s="37"/>
      <c r="GU39" s="37"/>
      <c r="GV39" s="37"/>
      <c r="GW39" s="37"/>
      <c r="GX39" s="37"/>
      <c r="GY39" s="37"/>
      <c r="HA39" s="562">
        <v>3</v>
      </c>
      <c r="HB39" s="563">
        <v>6</v>
      </c>
      <c r="HC39" s="563">
        <v>13</v>
      </c>
      <c r="HD39" s="563">
        <v>25</v>
      </c>
      <c r="HE39" s="563">
        <v>60</v>
      </c>
      <c r="HF39" s="563">
        <v>120</v>
      </c>
      <c r="HG39" s="37"/>
      <c r="HH39" s="37"/>
      <c r="HJ39" s="597">
        <v>54</v>
      </c>
      <c r="HK39" s="597">
        <v>54</v>
      </c>
      <c r="HL39" s="597">
        <v>84</v>
      </c>
      <c r="HM39" s="597">
        <v>108</v>
      </c>
      <c r="HN39" s="597">
        <v>150</v>
      </c>
      <c r="HO39" s="597">
        <v>340</v>
      </c>
      <c r="HP39" s="597">
        <v>340</v>
      </c>
      <c r="HQ39" s="597">
        <v>340</v>
      </c>
    </row>
    <row r="40" spans="1:225" x14ac:dyDescent="0.3">
      <c r="A40" s="727"/>
      <c r="B40" s="47"/>
      <c r="C40" s="3"/>
      <c r="D40" s="3"/>
      <c r="E40" s="3"/>
      <c r="F40" s="3"/>
      <c r="G40" s="3"/>
      <c r="H40" s="3"/>
      <c r="I40" s="3">
        <v>10</v>
      </c>
      <c r="K40" s="38">
        <f t="shared" si="13"/>
        <v>9</v>
      </c>
      <c r="L40" s="38">
        <f t="shared" si="13"/>
        <v>14.5</v>
      </c>
      <c r="M40" s="38">
        <f t="shared" si="13"/>
        <v>17.5</v>
      </c>
      <c r="N40" s="38">
        <f t="shared" si="13"/>
        <v>23.5</v>
      </c>
      <c r="O40" s="38">
        <f t="shared" si="13"/>
        <v>38.5</v>
      </c>
      <c r="P40" s="38">
        <f t="shared" si="13"/>
        <v>58.5</v>
      </c>
      <c r="Q40" s="38">
        <f t="shared" si="14"/>
        <v>80.5</v>
      </c>
      <c r="R40" s="38">
        <f t="shared" si="14"/>
        <v>102.5</v>
      </c>
      <c r="T40" s="59">
        <v>0.8</v>
      </c>
      <c r="U40" s="59">
        <v>0.8</v>
      </c>
      <c r="V40" s="59">
        <v>0.8</v>
      </c>
      <c r="W40" s="59">
        <v>1.2000000000000002</v>
      </c>
      <c r="X40" s="59">
        <v>2</v>
      </c>
      <c r="Y40" s="59">
        <v>3.2</v>
      </c>
      <c r="Z40" s="59">
        <v>8</v>
      </c>
      <c r="AA40" s="59">
        <v>10.4</v>
      </c>
      <c r="AC40" s="597">
        <v>50</v>
      </c>
      <c r="AD40" s="597">
        <v>55</v>
      </c>
      <c r="AE40" s="597">
        <v>70</v>
      </c>
      <c r="AF40" s="597">
        <v>90</v>
      </c>
      <c r="AG40" s="597">
        <v>180</v>
      </c>
      <c r="AH40" s="597">
        <v>250</v>
      </c>
      <c r="AI40" s="597"/>
      <c r="AJ40" s="597"/>
      <c r="AL40" s="38"/>
      <c r="AM40" s="38"/>
      <c r="AN40" s="38"/>
      <c r="AO40" s="38"/>
      <c r="AP40" s="38"/>
      <c r="AQ40" s="38"/>
      <c r="AR40" s="38"/>
      <c r="AS40" s="38"/>
      <c r="AU40" s="38">
        <v>14</v>
      </c>
      <c r="AV40" s="38">
        <v>16</v>
      </c>
      <c r="AW40" s="38">
        <v>20</v>
      </c>
      <c r="AX40" s="38">
        <v>23</v>
      </c>
      <c r="AY40" s="38">
        <v>42</v>
      </c>
      <c r="AZ40" s="38">
        <v>67</v>
      </c>
      <c r="BA40" s="38">
        <v>81</v>
      </c>
      <c r="BB40" s="38">
        <v>95</v>
      </c>
      <c r="BD40" s="38"/>
      <c r="BE40" s="38"/>
      <c r="BF40" s="38"/>
      <c r="BG40" s="38"/>
      <c r="BH40" s="38"/>
      <c r="BI40" s="38"/>
      <c r="BJ40" s="38"/>
      <c r="BK40" s="38"/>
      <c r="BM40" s="38"/>
      <c r="BN40" s="38"/>
      <c r="BO40" s="38"/>
      <c r="BP40" s="38"/>
      <c r="BQ40" s="38"/>
      <c r="BR40" s="38"/>
      <c r="BS40" s="38"/>
      <c r="BT40" s="38"/>
      <c r="BV40" s="38"/>
      <c r="BW40" s="38"/>
      <c r="BX40" s="38"/>
      <c r="BY40" s="38"/>
      <c r="BZ40" s="38"/>
      <c r="CA40" s="38"/>
      <c r="CB40" s="38"/>
      <c r="CC40" s="38"/>
      <c r="CE40" s="38">
        <v>7</v>
      </c>
      <c r="CF40" s="38">
        <v>10</v>
      </c>
      <c r="CG40" s="38">
        <v>15</v>
      </c>
      <c r="CH40" s="38">
        <v>20</v>
      </c>
      <c r="CI40" s="38">
        <v>75</v>
      </c>
      <c r="CJ40" s="38">
        <v>120</v>
      </c>
      <c r="CK40" s="38"/>
      <c r="CL40" s="38"/>
      <c r="CN40" s="198">
        <f t="shared" si="16"/>
        <v>1.4641000000000006</v>
      </c>
      <c r="CO40" s="198">
        <f t="shared" si="15"/>
        <v>2.1961500000000007</v>
      </c>
      <c r="CP40" s="198">
        <f t="shared" si="15"/>
        <v>4.3923000000000014</v>
      </c>
      <c r="CQ40" s="198">
        <f t="shared" si="15"/>
        <v>8.7846000000000029</v>
      </c>
      <c r="CR40" s="198">
        <f t="shared" si="15"/>
        <v>14.641000000000004</v>
      </c>
      <c r="CS40" s="198">
        <v>41</v>
      </c>
      <c r="CT40" s="38"/>
      <c r="CU40" s="38"/>
      <c r="CW40" s="289"/>
      <c r="CX40" s="289"/>
      <c r="CY40" s="289"/>
      <c r="CZ40" s="289"/>
      <c r="DA40" s="289"/>
      <c r="DB40" s="289"/>
      <c r="DC40" s="289"/>
      <c r="DD40" s="289"/>
      <c r="DF40" s="313">
        <v>17</v>
      </c>
      <c r="DG40" s="313">
        <v>17</v>
      </c>
      <c r="DH40" s="313">
        <v>20</v>
      </c>
      <c r="DI40" s="313">
        <v>24</v>
      </c>
      <c r="DJ40" s="313">
        <v>31</v>
      </c>
      <c r="DK40" s="313">
        <v>41</v>
      </c>
      <c r="DL40" s="313"/>
      <c r="DM40" s="313"/>
      <c r="DO40" s="38"/>
      <c r="DP40" s="38"/>
      <c r="DQ40" s="38"/>
      <c r="DR40" s="38"/>
      <c r="DS40" s="38"/>
      <c r="DT40" s="38"/>
      <c r="DU40" s="38"/>
      <c r="DV40" s="38"/>
      <c r="DX40" s="38"/>
      <c r="DY40" s="38"/>
      <c r="DZ40" s="38"/>
      <c r="EA40" s="38"/>
      <c r="EB40" s="38"/>
      <c r="EC40" s="38"/>
      <c r="ED40" s="38"/>
      <c r="EE40" s="38"/>
      <c r="EG40" s="391">
        <v>1</v>
      </c>
      <c r="EH40" s="391">
        <v>2</v>
      </c>
      <c r="EI40" s="391">
        <v>3</v>
      </c>
      <c r="EJ40" s="391">
        <v>4.5</v>
      </c>
      <c r="EK40" s="392">
        <v>10</v>
      </c>
      <c r="EL40" s="392">
        <v>20</v>
      </c>
      <c r="EM40" s="392"/>
      <c r="EN40" s="392"/>
      <c r="EP40" s="38">
        <v>8</v>
      </c>
      <c r="EQ40" s="38">
        <v>15</v>
      </c>
      <c r="ER40" s="38">
        <v>20</v>
      </c>
      <c r="ES40" s="38">
        <v>30</v>
      </c>
      <c r="ET40" s="38">
        <v>35</v>
      </c>
      <c r="EU40" s="38">
        <v>50</v>
      </c>
      <c r="EV40" s="38">
        <v>80</v>
      </c>
      <c r="EW40" s="38">
        <v>110</v>
      </c>
      <c r="EY40" s="401"/>
      <c r="EZ40" s="401"/>
      <c r="FA40" s="401"/>
      <c r="FB40" s="401"/>
      <c r="FC40" s="401"/>
      <c r="FD40" s="401"/>
      <c r="FE40" s="401"/>
      <c r="FF40" s="401"/>
      <c r="FH40" s="38"/>
      <c r="FI40" s="38"/>
      <c r="FJ40" s="38"/>
      <c r="FK40" s="38"/>
      <c r="FL40" s="38"/>
      <c r="FM40" s="38"/>
      <c r="FN40" s="38"/>
      <c r="FO40" s="38"/>
      <c r="FQ40" s="500">
        <v>11</v>
      </c>
      <c r="FR40" s="500">
        <v>14</v>
      </c>
      <c r="FS40" s="500">
        <v>15</v>
      </c>
      <c r="FT40" s="500">
        <v>17</v>
      </c>
      <c r="FU40" s="500">
        <v>25</v>
      </c>
      <c r="FV40" s="500">
        <v>38</v>
      </c>
      <c r="FW40" s="500">
        <v>40</v>
      </c>
      <c r="FX40" s="500">
        <v>42</v>
      </c>
      <c r="FZ40" s="597">
        <v>10</v>
      </c>
      <c r="GA40" s="597">
        <v>25</v>
      </c>
      <c r="GB40" s="597">
        <v>30</v>
      </c>
      <c r="GC40" s="597">
        <v>80</v>
      </c>
      <c r="GD40" s="597">
        <v>150</v>
      </c>
      <c r="GE40" s="597">
        <v>250</v>
      </c>
      <c r="GF40" s="597">
        <v>500</v>
      </c>
      <c r="GG40" s="597">
        <v>700</v>
      </c>
      <c r="GI40" s="38"/>
      <c r="GJ40" s="38"/>
      <c r="GK40" s="38"/>
      <c r="GL40" s="38"/>
      <c r="GM40" s="38"/>
      <c r="GN40" s="38"/>
      <c r="GO40" s="38"/>
      <c r="GP40" s="38"/>
      <c r="GR40" s="38"/>
      <c r="GS40" s="38"/>
      <c r="GT40" s="38"/>
      <c r="GU40" s="38"/>
      <c r="GV40" s="38"/>
      <c r="GW40" s="38"/>
      <c r="GX40" s="38"/>
      <c r="GY40" s="38"/>
      <c r="HA40" s="563">
        <v>3</v>
      </c>
      <c r="HB40" s="563">
        <v>6</v>
      </c>
      <c r="HC40" s="563">
        <v>13</v>
      </c>
      <c r="HD40" s="563">
        <v>25</v>
      </c>
      <c r="HE40" s="563">
        <v>60</v>
      </c>
      <c r="HF40" s="563">
        <v>120</v>
      </c>
      <c r="HG40" s="38"/>
      <c r="HH40" s="38"/>
      <c r="HJ40" s="597">
        <v>54</v>
      </c>
      <c r="HK40" s="597">
        <v>54</v>
      </c>
      <c r="HL40" s="597">
        <v>84</v>
      </c>
      <c r="HM40" s="597">
        <v>108</v>
      </c>
      <c r="HN40" s="597">
        <v>150</v>
      </c>
      <c r="HO40" s="597">
        <v>340</v>
      </c>
      <c r="HP40" s="597">
        <v>340</v>
      </c>
      <c r="HQ40" s="597">
        <v>340</v>
      </c>
    </row>
    <row r="41" spans="1:225" x14ac:dyDescent="0.3">
      <c r="AC41" s="192"/>
      <c r="AD41" s="192"/>
      <c r="AE41" s="192"/>
      <c r="AF41" s="192"/>
      <c r="AG41" s="192"/>
      <c r="AH41" s="192"/>
      <c r="AI41" s="192"/>
      <c r="AJ41" s="192"/>
      <c r="CN41" s="589"/>
      <c r="CO41" s="589"/>
      <c r="CP41" s="589"/>
      <c r="CQ41" s="589"/>
      <c r="CR41" s="589"/>
      <c r="CS41" s="589"/>
      <c r="CT41" s="589"/>
      <c r="CU41" s="589"/>
      <c r="CW41" s="287"/>
      <c r="CX41" s="287"/>
      <c r="CY41" s="287"/>
      <c r="CZ41" s="287"/>
      <c r="DA41" s="287"/>
      <c r="DB41" s="287"/>
      <c r="DC41" s="287"/>
      <c r="DD41" s="287"/>
      <c r="DF41" s="309"/>
      <c r="DG41" s="309"/>
      <c r="DH41" s="309"/>
      <c r="DI41" s="309"/>
      <c r="DJ41" s="309"/>
      <c r="DK41" s="309"/>
      <c r="DL41" s="309"/>
      <c r="DM41" s="309"/>
      <c r="EG41" s="390"/>
      <c r="EH41" s="390"/>
      <c r="EI41" s="390"/>
      <c r="EJ41" s="390"/>
      <c r="EK41" s="390"/>
      <c r="EL41" s="390"/>
      <c r="EM41" s="390"/>
      <c r="EN41" s="390"/>
      <c r="EY41" s="396"/>
      <c r="EZ41" s="396"/>
      <c r="FA41" s="396"/>
      <c r="FB41" s="396"/>
      <c r="FC41" s="396"/>
      <c r="FD41" s="396"/>
      <c r="FE41" s="396"/>
      <c r="FF41" s="396"/>
      <c r="FQ41" s="498"/>
      <c r="FR41" s="498"/>
      <c r="FS41" s="498"/>
      <c r="FT41" s="498"/>
      <c r="FU41" s="498"/>
      <c r="FV41" s="498"/>
      <c r="FW41" s="498"/>
      <c r="FX41" s="498"/>
      <c r="HA41" s="561"/>
      <c r="HB41" s="561"/>
      <c r="HC41" s="561"/>
      <c r="HD41" s="561"/>
      <c r="HE41" s="561"/>
      <c r="HF41" s="561"/>
      <c r="HJ41" s="591"/>
      <c r="HK41" s="591"/>
      <c r="HL41" s="591"/>
      <c r="HM41" s="591"/>
      <c r="HN41" s="591"/>
      <c r="HO41" s="591"/>
      <c r="HP41" s="591"/>
      <c r="HQ41" s="591"/>
    </row>
    <row r="42" spans="1:225" x14ac:dyDescent="0.3">
      <c r="AC42" s="192"/>
      <c r="AD42" s="192"/>
      <c r="AE42" s="192"/>
      <c r="AF42" s="192"/>
      <c r="AG42" s="192"/>
      <c r="AH42" s="192"/>
      <c r="AI42" s="192"/>
      <c r="AJ42" s="192"/>
      <c r="CN42" s="196"/>
      <c r="CO42" s="196"/>
      <c r="CP42" s="196"/>
      <c r="CQ42" s="196"/>
      <c r="CR42" s="196"/>
      <c r="CS42" s="196"/>
      <c r="CW42" s="287"/>
      <c r="CX42" s="287"/>
      <c r="CY42" s="287"/>
      <c r="CZ42" s="287"/>
      <c r="DA42" s="287"/>
      <c r="DB42" s="287"/>
      <c r="DC42" s="287"/>
      <c r="DD42" s="287"/>
      <c r="DF42" s="309"/>
      <c r="DG42" s="309"/>
      <c r="DH42" s="309"/>
      <c r="DI42" s="309"/>
      <c r="DJ42" s="309"/>
      <c r="DK42" s="309"/>
      <c r="DL42" s="309"/>
      <c r="DM42" s="309"/>
      <c r="EG42" s="390"/>
      <c r="EH42" s="390"/>
      <c r="EI42" s="390"/>
      <c r="EJ42" s="390"/>
      <c r="EK42" s="390"/>
      <c r="EL42" s="390"/>
      <c r="EM42" s="390"/>
      <c r="EN42" s="390"/>
      <c r="EY42" s="396"/>
      <c r="EZ42" s="396"/>
      <c r="FA42" s="396"/>
      <c r="FB42" s="396"/>
      <c r="FC42" s="396"/>
      <c r="FD42" s="396"/>
      <c r="FE42" s="396"/>
      <c r="FF42" s="396"/>
      <c r="FQ42" s="498"/>
      <c r="FR42" s="498"/>
      <c r="FS42" s="498"/>
      <c r="FT42" s="498"/>
      <c r="FU42" s="498"/>
      <c r="FV42" s="498"/>
      <c r="FW42" s="498"/>
      <c r="FX42" s="498"/>
      <c r="HA42" s="561"/>
      <c r="HB42" s="561"/>
      <c r="HC42" s="561"/>
      <c r="HD42" s="561"/>
      <c r="HE42" s="561"/>
      <c r="HF42" s="561"/>
      <c r="HJ42" s="591"/>
      <c r="HK42" s="591"/>
      <c r="HL42" s="591"/>
      <c r="HM42" s="591"/>
      <c r="HN42" s="591"/>
      <c r="HO42" s="591"/>
      <c r="HP42" s="591"/>
      <c r="HQ42" s="591"/>
    </row>
    <row r="43" spans="1:225" x14ac:dyDescent="0.3">
      <c r="AC43" s="190"/>
      <c r="AD43" s="190"/>
      <c r="AE43" s="190"/>
      <c r="AF43" s="190"/>
      <c r="AG43" s="190"/>
      <c r="AH43" s="190"/>
      <c r="AI43" s="190"/>
      <c r="AJ43" s="190"/>
      <c r="CN43" s="196"/>
      <c r="CO43" s="196"/>
      <c r="CP43" s="196"/>
      <c r="CQ43" s="196"/>
      <c r="CR43" s="196"/>
      <c r="CS43" s="196"/>
      <c r="CW43" s="284"/>
      <c r="CX43" s="284"/>
      <c r="CY43" s="284"/>
      <c r="CZ43" s="284"/>
      <c r="DA43" s="284"/>
      <c r="DB43" s="284"/>
      <c r="DC43" s="284"/>
      <c r="DD43" s="284"/>
      <c r="DF43" s="309"/>
      <c r="DG43" s="309"/>
      <c r="DH43" s="309"/>
      <c r="DI43" s="309"/>
      <c r="DJ43" s="309"/>
      <c r="DK43" s="309"/>
      <c r="DL43" s="309"/>
      <c r="DM43" s="309"/>
      <c r="EG43" s="390"/>
      <c r="EH43" s="390"/>
      <c r="EI43" s="390"/>
      <c r="EJ43" s="390"/>
      <c r="EK43" s="390"/>
      <c r="EL43" s="390"/>
      <c r="EM43" s="390"/>
      <c r="EN43" s="390"/>
      <c r="EY43" s="396"/>
      <c r="EZ43" s="396"/>
      <c r="FA43" s="396"/>
      <c r="FB43" s="396"/>
      <c r="FC43" s="396"/>
      <c r="FD43" s="396"/>
      <c r="FE43" s="396"/>
      <c r="FF43" s="396"/>
      <c r="FQ43" s="494"/>
      <c r="FR43" s="494"/>
      <c r="FS43" s="494"/>
      <c r="FT43" s="494"/>
      <c r="FU43" s="494"/>
      <c r="FV43" s="494"/>
      <c r="FW43" s="494"/>
      <c r="FX43" s="494"/>
      <c r="HA43" s="557"/>
      <c r="HB43" s="557"/>
      <c r="HC43" s="557"/>
      <c r="HD43" s="557"/>
      <c r="HE43" s="557"/>
      <c r="HF43" s="557"/>
      <c r="HJ43" s="589"/>
      <c r="HK43" s="589"/>
      <c r="HL43" s="589"/>
      <c r="HM43" s="589"/>
      <c r="HN43" s="589"/>
      <c r="HO43" s="589"/>
      <c r="HP43" s="589"/>
      <c r="HQ43" s="589"/>
    </row>
    <row r="44" spans="1:225" x14ac:dyDescent="0.3">
      <c r="A44" s="720" t="s">
        <v>93</v>
      </c>
      <c r="B44" s="721"/>
      <c r="C44" s="721"/>
      <c r="D44" s="721"/>
      <c r="E44" s="722"/>
      <c r="K44" s="720" t="s">
        <v>28</v>
      </c>
      <c r="L44" s="721"/>
      <c r="M44" s="721"/>
      <c r="N44" s="721"/>
      <c r="O44" s="721"/>
      <c r="P44" s="721"/>
      <c r="Q44" s="721"/>
      <c r="R44" s="722"/>
      <c r="T44" s="720" t="s">
        <v>28</v>
      </c>
      <c r="U44" s="721"/>
      <c r="V44" s="721"/>
      <c r="W44" s="721"/>
      <c r="X44" s="721"/>
      <c r="Y44" s="721"/>
      <c r="Z44" s="721"/>
      <c r="AA44" s="722"/>
      <c r="AC44" s="720" t="s">
        <v>28</v>
      </c>
      <c r="AD44" s="721"/>
      <c r="AE44" s="721"/>
      <c r="AF44" s="721"/>
      <c r="AG44" s="721"/>
      <c r="AH44" s="721"/>
      <c r="AI44" s="721"/>
      <c r="AJ44" s="722"/>
      <c r="AL44" s="720" t="s">
        <v>28</v>
      </c>
      <c r="AM44" s="721"/>
      <c r="AN44" s="721"/>
      <c r="AO44" s="721"/>
      <c r="AP44" s="721"/>
      <c r="AQ44" s="722"/>
      <c r="AR44" s="116"/>
      <c r="AS44" s="116"/>
      <c r="AU44" s="720" t="s">
        <v>28</v>
      </c>
      <c r="AV44" s="721"/>
      <c r="AW44" s="721"/>
      <c r="AX44" s="721"/>
      <c r="AY44" s="721"/>
      <c r="AZ44" s="721"/>
      <c r="BA44" s="721"/>
      <c r="BB44" s="722"/>
      <c r="BD44" s="720" t="s">
        <v>28</v>
      </c>
      <c r="BE44" s="721"/>
      <c r="BF44" s="721"/>
      <c r="BG44" s="721"/>
      <c r="BH44" s="721"/>
      <c r="BI44" s="722"/>
      <c r="BJ44" s="116"/>
      <c r="BK44" s="116"/>
      <c r="BM44" s="720" t="s">
        <v>28</v>
      </c>
      <c r="BN44" s="721"/>
      <c r="BO44" s="721"/>
      <c r="BP44" s="721"/>
      <c r="BQ44" s="721"/>
      <c r="BR44" s="722"/>
      <c r="BS44" s="116"/>
      <c r="BT44" s="116"/>
      <c r="BV44" s="720" t="s">
        <v>28</v>
      </c>
      <c r="BW44" s="721"/>
      <c r="BX44" s="721"/>
      <c r="BY44" s="721"/>
      <c r="BZ44" s="721"/>
      <c r="CA44" s="722"/>
      <c r="CB44" s="116"/>
      <c r="CC44" s="116"/>
      <c r="CE44" s="720" t="s">
        <v>28</v>
      </c>
      <c r="CF44" s="721"/>
      <c r="CG44" s="721"/>
      <c r="CH44" s="721"/>
      <c r="CI44" s="721"/>
      <c r="CJ44" s="721"/>
      <c r="CK44" s="721"/>
      <c r="CL44" s="722"/>
      <c r="CN44" s="720" t="s">
        <v>28</v>
      </c>
      <c r="CO44" s="721"/>
      <c r="CP44" s="721"/>
      <c r="CQ44" s="721"/>
      <c r="CR44" s="721"/>
      <c r="CS44" s="722"/>
      <c r="CT44" s="116"/>
      <c r="CU44" s="116"/>
      <c r="CW44" s="720" t="s">
        <v>28</v>
      </c>
      <c r="CX44" s="721"/>
      <c r="CY44" s="721"/>
      <c r="CZ44" s="721"/>
      <c r="DA44" s="721"/>
      <c r="DB44" s="721"/>
      <c r="DC44" s="721"/>
      <c r="DD44" s="722"/>
      <c r="DF44" s="720" t="s">
        <v>28</v>
      </c>
      <c r="DG44" s="721"/>
      <c r="DH44" s="721"/>
      <c r="DI44" s="721"/>
      <c r="DJ44" s="721"/>
      <c r="DK44" s="721"/>
      <c r="DL44" s="721"/>
      <c r="DM44" s="722"/>
      <c r="DO44" s="720" t="s">
        <v>28</v>
      </c>
      <c r="DP44" s="721"/>
      <c r="DQ44" s="721"/>
      <c r="DR44" s="721"/>
      <c r="DS44" s="721"/>
      <c r="DT44" s="721"/>
      <c r="DU44" s="721"/>
      <c r="DV44" s="722"/>
      <c r="DX44" s="720" t="s">
        <v>28</v>
      </c>
      <c r="DY44" s="721"/>
      <c r="DZ44" s="721"/>
      <c r="EA44" s="721"/>
      <c r="EB44" s="721"/>
      <c r="EC44" s="722"/>
      <c r="ED44" s="116"/>
      <c r="EE44" s="116"/>
      <c r="EG44" s="720" t="s">
        <v>28</v>
      </c>
      <c r="EH44" s="721"/>
      <c r="EI44" s="721"/>
      <c r="EJ44" s="721"/>
      <c r="EK44" s="721"/>
      <c r="EL44" s="721"/>
      <c r="EM44" s="721"/>
      <c r="EN44" s="722"/>
      <c r="EP44" s="720" t="s">
        <v>28</v>
      </c>
      <c r="EQ44" s="721"/>
      <c r="ER44" s="721"/>
      <c r="ES44" s="721"/>
      <c r="ET44" s="721"/>
      <c r="EU44" s="722"/>
      <c r="EV44" s="116"/>
      <c r="EW44" s="116"/>
      <c r="EY44" s="720" t="s">
        <v>28</v>
      </c>
      <c r="EZ44" s="721"/>
      <c r="FA44" s="721"/>
      <c r="FB44" s="721"/>
      <c r="FC44" s="721"/>
      <c r="FD44" s="721"/>
      <c r="FE44" s="721"/>
      <c r="FF44" s="722"/>
      <c r="FH44" s="720" t="s">
        <v>28</v>
      </c>
      <c r="FI44" s="721"/>
      <c r="FJ44" s="721"/>
      <c r="FK44" s="721"/>
      <c r="FL44" s="721"/>
      <c r="FM44" s="722"/>
      <c r="FN44" s="116"/>
      <c r="FO44" s="116"/>
      <c r="FQ44" s="720" t="s">
        <v>28</v>
      </c>
      <c r="FR44" s="721"/>
      <c r="FS44" s="721"/>
      <c r="FT44" s="721"/>
      <c r="FU44" s="721"/>
      <c r="FV44" s="721"/>
      <c r="FW44" s="721"/>
      <c r="FX44" s="722"/>
      <c r="FZ44" s="720" t="s">
        <v>28</v>
      </c>
      <c r="GA44" s="721"/>
      <c r="GB44" s="721"/>
      <c r="GC44" s="721"/>
      <c r="GD44" s="721"/>
      <c r="GE44" s="721"/>
      <c r="GF44" s="721"/>
      <c r="GG44" s="722"/>
      <c r="GI44" s="720" t="s">
        <v>28</v>
      </c>
      <c r="GJ44" s="721"/>
      <c r="GK44" s="721"/>
      <c r="GL44" s="721"/>
      <c r="GM44" s="721"/>
      <c r="GN44" s="722"/>
      <c r="GO44" s="116"/>
      <c r="GP44" s="116"/>
      <c r="GR44" s="720" t="s">
        <v>28</v>
      </c>
      <c r="GS44" s="721"/>
      <c r="GT44" s="721"/>
      <c r="GU44" s="721"/>
      <c r="GV44" s="721"/>
      <c r="GW44" s="722"/>
      <c r="GX44" s="116"/>
      <c r="GY44" s="116"/>
      <c r="HA44" s="720" t="s">
        <v>28</v>
      </c>
      <c r="HB44" s="721"/>
      <c r="HC44" s="721"/>
      <c r="HD44" s="721"/>
      <c r="HE44" s="721"/>
      <c r="HF44" s="722"/>
      <c r="HG44" s="116"/>
      <c r="HH44" s="116"/>
      <c r="HJ44" s="720" t="s">
        <v>28</v>
      </c>
      <c r="HK44" s="721"/>
      <c r="HL44" s="721"/>
      <c r="HM44" s="721"/>
      <c r="HN44" s="721"/>
      <c r="HO44" s="721"/>
      <c r="HP44" s="721"/>
      <c r="HQ44" s="722"/>
    </row>
    <row r="45" spans="1:225" x14ac:dyDescent="0.3">
      <c r="A45" s="725" t="s">
        <v>92</v>
      </c>
      <c r="B45" s="87" t="s">
        <v>3</v>
      </c>
      <c r="C45" s="87" t="s">
        <v>54</v>
      </c>
      <c r="D45" s="87" t="s">
        <v>55</v>
      </c>
      <c r="E45" s="87" t="s">
        <v>4</v>
      </c>
      <c r="K45" s="87" t="s">
        <v>42</v>
      </c>
      <c r="L45" s="87" t="s">
        <v>12</v>
      </c>
      <c r="M45" s="87" t="s">
        <v>13</v>
      </c>
      <c r="N45" s="87" t="s">
        <v>14</v>
      </c>
      <c r="O45" s="87" t="s">
        <v>15</v>
      </c>
      <c r="P45" s="87" t="s">
        <v>16</v>
      </c>
      <c r="Q45" s="85" t="s">
        <v>97</v>
      </c>
      <c r="R45" s="85" t="s">
        <v>103</v>
      </c>
      <c r="T45" s="87" t="s">
        <v>42</v>
      </c>
      <c r="U45" s="87" t="s">
        <v>12</v>
      </c>
      <c r="V45" s="87" t="s">
        <v>13</v>
      </c>
      <c r="W45" s="87" t="s">
        <v>14</v>
      </c>
      <c r="X45" s="87" t="s">
        <v>15</v>
      </c>
      <c r="Y45" s="87" t="s">
        <v>16</v>
      </c>
      <c r="Z45" s="85" t="s">
        <v>97</v>
      </c>
      <c r="AA45" s="85" t="s">
        <v>103</v>
      </c>
      <c r="AC45" s="194" t="s">
        <v>42</v>
      </c>
      <c r="AD45" s="194" t="s">
        <v>12</v>
      </c>
      <c r="AE45" s="194" t="s">
        <v>13</v>
      </c>
      <c r="AF45" s="194" t="s">
        <v>14</v>
      </c>
      <c r="AG45" s="194" t="s">
        <v>15</v>
      </c>
      <c r="AH45" s="194" t="s">
        <v>16</v>
      </c>
      <c r="AI45" s="193" t="s">
        <v>97</v>
      </c>
      <c r="AJ45" s="193" t="s">
        <v>103</v>
      </c>
      <c r="AL45" s="87" t="s">
        <v>42</v>
      </c>
      <c r="AM45" s="87" t="s">
        <v>12</v>
      </c>
      <c r="AN45" s="87" t="s">
        <v>13</v>
      </c>
      <c r="AO45" s="87" t="s">
        <v>14</v>
      </c>
      <c r="AP45" s="87" t="s">
        <v>15</v>
      </c>
      <c r="AQ45" s="87" t="s">
        <v>16</v>
      </c>
      <c r="AR45" s="85" t="s">
        <v>97</v>
      </c>
      <c r="AS45" s="85" t="s">
        <v>103</v>
      </c>
      <c r="AU45" s="87" t="s">
        <v>42</v>
      </c>
      <c r="AV45" s="87" t="s">
        <v>12</v>
      </c>
      <c r="AW45" s="87" t="s">
        <v>13</v>
      </c>
      <c r="AX45" s="87" t="s">
        <v>14</v>
      </c>
      <c r="AY45" s="87" t="s">
        <v>15</v>
      </c>
      <c r="AZ45" s="87" t="s">
        <v>16</v>
      </c>
      <c r="BA45" s="85" t="s">
        <v>97</v>
      </c>
      <c r="BB45" s="85" t="s">
        <v>103</v>
      </c>
      <c r="BD45" s="87" t="s">
        <v>42</v>
      </c>
      <c r="BE45" s="87" t="s">
        <v>12</v>
      </c>
      <c r="BF45" s="87" t="s">
        <v>13</v>
      </c>
      <c r="BG45" s="87" t="s">
        <v>14</v>
      </c>
      <c r="BH45" s="87" t="s">
        <v>15</v>
      </c>
      <c r="BI45" s="87" t="s">
        <v>16</v>
      </c>
      <c r="BJ45" s="85" t="s">
        <v>97</v>
      </c>
      <c r="BK45" s="85" t="s">
        <v>103</v>
      </c>
      <c r="BM45" s="87" t="s">
        <v>42</v>
      </c>
      <c r="BN45" s="87" t="s">
        <v>12</v>
      </c>
      <c r="BO45" s="87" t="s">
        <v>13</v>
      </c>
      <c r="BP45" s="87" t="s">
        <v>14</v>
      </c>
      <c r="BQ45" s="87" t="s">
        <v>15</v>
      </c>
      <c r="BR45" s="87" t="s">
        <v>16</v>
      </c>
      <c r="BS45" s="85" t="s">
        <v>97</v>
      </c>
      <c r="BT45" s="85" t="s">
        <v>103</v>
      </c>
      <c r="BV45" s="87" t="s">
        <v>42</v>
      </c>
      <c r="BW45" s="87" t="s">
        <v>12</v>
      </c>
      <c r="BX45" s="87" t="s">
        <v>13</v>
      </c>
      <c r="BY45" s="87" t="s">
        <v>14</v>
      </c>
      <c r="BZ45" s="87" t="s">
        <v>15</v>
      </c>
      <c r="CA45" s="87" t="s">
        <v>16</v>
      </c>
      <c r="CB45" s="85" t="s">
        <v>97</v>
      </c>
      <c r="CC45" s="85" t="s">
        <v>103</v>
      </c>
      <c r="CE45" s="87" t="s">
        <v>42</v>
      </c>
      <c r="CF45" s="87" t="s">
        <v>12</v>
      </c>
      <c r="CG45" s="87" t="s">
        <v>13</v>
      </c>
      <c r="CH45" s="87" t="s">
        <v>14</v>
      </c>
      <c r="CI45" s="87" t="s">
        <v>15</v>
      </c>
      <c r="CJ45" s="87" t="s">
        <v>16</v>
      </c>
      <c r="CK45" s="85" t="s">
        <v>97</v>
      </c>
      <c r="CL45" s="85" t="s">
        <v>103</v>
      </c>
      <c r="CN45" s="203" t="s">
        <v>42</v>
      </c>
      <c r="CO45" s="203" t="s">
        <v>12</v>
      </c>
      <c r="CP45" s="203" t="s">
        <v>13</v>
      </c>
      <c r="CQ45" s="203" t="s">
        <v>14</v>
      </c>
      <c r="CR45" s="203" t="s">
        <v>15</v>
      </c>
      <c r="CS45" s="203" t="s">
        <v>16</v>
      </c>
      <c r="CT45" s="85" t="s">
        <v>97</v>
      </c>
      <c r="CU45" s="85" t="s">
        <v>103</v>
      </c>
      <c r="CW45" s="291" t="s">
        <v>42</v>
      </c>
      <c r="CX45" s="291" t="s">
        <v>12</v>
      </c>
      <c r="CY45" s="291" t="s">
        <v>13</v>
      </c>
      <c r="CZ45" s="291" t="s">
        <v>14</v>
      </c>
      <c r="DA45" s="291" t="s">
        <v>15</v>
      </c>
      <c r="DB45" s="291" t="s">
        <v>16</v>
      </c>
      <c r="DC45" s="290" t="s">
        <v>97</v>
      </c>
      <c r="DD45" s="290" t="s">
        <v>103</v>
      </c>
      <c r="DF45" s="318" t="s">
        <v>42</v>
      </c>
      <c r="DG45" s="318" t="s">
        <v>12</v>
      </c>
      <c r="DH45" s="318" t="s">
        <v>13</v>
      </c>
      <c r="DI45" s="318" t="s">
        <v>14</v>
      </c>
      <c r="DJ45" s="318" t="s">
        <v>15</v>
      </c>
      <c r="DK45" s="318" t="s">
        <v>16</v>
      </c>
      <c r="DL45" s="317" t="s">
        <v>97</v>
      </c>
      <c r="DM45" s="317" t="s">
        <v>103</v>
      </c>
      <c r="DO45" s="87" t="s">
        <v>42</v>
      </c>
      <c r="DP45" s="87" t="s">
        <v>12</v>
      </c>
      <c r="DQ45" s="87" t="s">
        <v>13</v>
      </c>
      <c r="DR45" s="87" t="s">
        <v>14</v>
      </c>
      <c r="DS45" s="87" t="s">
        <v>15</v>
      </c>
      <c r="DT45" s="87" t="s">
        <v>16</v>
      </c>
      <c r="DU45" s="85" t="s">
        <v>97</v>
      </c>
      <c r="DV45" s="85" t="s">
        <v>103</v>
      </c>
      <c r="DX45" s="87" t="s">
        <v>42</v>
      </c>
      <c r="DY45" s="87" t="s">
        <v>12</v>
      </c>
      <c r="DZ45" s="87" t="s">
        <v>13</v>
      </c>
      <c r="EA45" s="87" t="s">
        <v>14</v>
      </c>
      <c r="EB45" s="87" t="s">
        <v>15</v>
      </c>
      <c r="EC45" s="87" t="s">
        <v>16</v>
      </c>
      <c r="ED45" s="85" t="s">
        <v>97</v>
      </c>
      <c r="EE45" s="85" t="s">
        <v>103</v>
      </c>
      <c r="EG45" s="394" t="s">
        <v>42</v>
      </c>
      <c r="EH45" s="394" t="s">
        <v>12</v>
      </c>
      <c r="EI45" s="394" t="s">
        <v>13</v>
      </c>
      <c r="EJ45" s="394" t="s">
        <v>14</v>
      </c>
      <c r="EK45" s="394" t="s">
        <v>15</v>
      </c>
      <c r="EL45" s="394" t="s">
        <v>16</v>
      </c>
      <c r="EM45" s="393" t="s">
        <v>97</v>
      </c>
      <c r="EN45" s="393" t="s">
        <v>103</v>
      </c>
      <c r="EP45" s="87" t="s">
        <v>42</v>
      </c>
      <c r="EQ45" s="87" t="s">
        <v>12</v>
      </c>
      <c r="ER45" s="87" t="s">
        <v>13</v>
      </c>
      <c r="ES45" s="87" t="s">
        <v>14</v>
      </c>
      <c r="ET45" s="87" t="s">
        <v>15</v>
      </c>
      <c r="EU45" s="87" t="s">
        <v>16</v>
      </c>
      <c r="EV45" s="85" t="s">
        <v>97</v>
      </c>
      <c r="EW45" s="85" t="s">
        <v>103</v>
      </c>
      <c r="EY45" s="406" t="s">
        <v>42</v>
      </c>
      <c r="EZ45" s="406" t="s">
        <v>12</v>
      </c>
      <c r="FA45" s="406" t="s">
        <v>13</v>
      </c>
      <c r="FB45" s="406" t="s">
        <v>14</v>
      </c>
      <c r="FC45" s="406" t="s">
        <v>15</v>
      </c>
      <c r="FD45" s="406" t="s">
        <v>16</v>
      </c>
      <c r="FE45" s="405" t="s">
        <v>97</v>
      </c>
      <c r="FF45" s="405" t="s">
        <v>103</v>
      </c>
      <c r="FH45" s="87" t="s">
        <v>42</v>
      </c>
      <c r="FI45" s="87" t="s">
        <v>12</v>
      </c>
      <c r="FJ45" s="87" t="s">
        <v>13</v>
      </c>
      <c r="FK45" s="87" t="s">
        <v>14</v>
      </c>
      <c r="FL45" s="87" t="s">
        <v>15</v>
      </c>
      <c r="FM45" s="87" t="s">
        <v>16</v>
      </c>
      <c r="FN45" s="85" t="s">
        <v>97</v>
      </c>
      <c r="FO45" s="85" t="s">
        <v>103</v>
      </c>
      <c r="FQ45" s="502" t="s">
        <v>42</v>
      </c>
      <c r="FR45" s="502" t="s">
        <v>12</v>
      </c>
      <c r="FS45" s="502" t="s">
        <v>13</v>
      </c>
      <c r="FT45" s="502" t="s">
        <v>14</v>
      </c>
      <c r="FU45" s="502" t="s">
        <v>15</v>
      </c>
      <c r="FV45" s="502" t="s">
        <v>16</v>
      </c>
      <c r="FW45" s="501" t="s">
        <v>97</v>
      </c>
      <c r="FX45" s="501" t="s">
        <v>103</v>
      </c>
      <c r="FZ45" s="87" t="s">
        <v>42</v>
      </c>
      <c r="GA45" s="87" t="s">
        <v>12</v>
      </c>
      <c r="GB45" s="87" t="s">
        <v>13</v>
      </c>
      <c r="GC45" s="87" t="s">
        <v>14</v>
      </c>
      <c r="GD45" s="87" t="s">
        <v>15</v>
      </c>
      <c r="GE45" s="87" t="s">
        <v>16</v>
      </c>
      <c r="GF45" s="85" t="s">
        <v>97</v>
      </c>
      <c r="GG45" s="85" t="s">
        <v>103</v>
      </c>
      <c r="GI45" s="87" t="s">
        <v>42</v>
      </c>
      <c r="GJ45" s="87" t="s">
        <v>12</v>
      </c>
      <c r="GK45" s="87" t="s">
        <v>13</v>
      </c>
      <c r="GL45" s="87" t="s">
        <v>14</v>
      </c>
      <c r="GM45" s="87" t="s">
        <v>15</v>
      </c>
      <c r="GN45" s="87" t="s">
        <v>16</v>
      </c>
      <c r="GO45" s="85" t="s">
        <v>97</v>
      </c>
      <c r="GP45" s="85" t="s">
        <v>103</v>
      </c>
      <c r="GR45" s="87" t="s">
        <v>42</v>
      </c>
      <c r="GS45" s="87" t="s">
        <v>12</v>
      </c>
      <c r="GT45" s="87" t="s">
        <v>13</v>
      </c>
      <c r="GU45" s="87" t="s">
        <v>14</v>
      </c>
      <c r="GV45" s="87" t="s">
        <v>15</v>
      </c>
      <c r="GW45" s="87" t="s">
        <v>16</v>
      </c>
      <c r="GX45" s="85" t="s">
        <v>97</v>
      </c>
      <c r="GY45" s="85" t="s">
        <v>103</v>
      </c>
      <c r="HA45" s="564" t="s">
        <v>42</v>
      </c>
      <c r="HB45" s="564" t="s">
        <v>12</v>
      </c>
      <c r="HC45" s="564" t="s">
        <v>13</v>
      </c>
      <c r="HD45" s="564" t="s">
        <v>14</v>
      </c>
      <c r="HE45" s="564" t="s">
        <v>15</v>
      </c>
      <c r="HF45" s="564" t="s">
        <v>16</v>
      </c>
      <c r="HG45" s="85" t="s">
        <v>97</v>
      </c>
      <c r="HH45" s="85" t="s">
        <v>103</v>
      </c>
      <c r="HJ45" s="595" t="s">
        <v>42</v>
      </c>
      <c r="HK45" s="595" t="s">
        <v>12</v>
      </c>
      <c r="HL45" s="595" t="s">
        <v>13</v>
      </c>
      <c r="HM45" s="595" t="s">
        <v>14</v>
      </c>
      <c r="HN45" s="595" t="s">
        <v>15</v>
      </c>
      <c r="HO45" s="595" t="s">
        <v>16</v>
      </c>
      <c r="HP45" s="594" t="s">
        <v>97</v>
      </c>
      <c r="HQ45" s="594" t="s">
        <v>103</v>
      </c>
    </row>
    <row r="46" spans="1:225" x14ac:dyDescent="0.3">
      <c r="A46" s="726"/>
      <c r="B46" s="2">
        <v>10</v>
      </c>
      <c r="C46" s="2"/>
      <c r="D46" s="2"/>
      <c r="E46" s="2"/>
      <c r="K46" s="37">
        <f t="shared" ref="K46:P49" si="17">MEDIAN(T46,AC46,AL46,AU46,BD46,BM46,BV46,CE46,CN46,CW46,DF46,DO46,DX46,EG46,EP46,EY46,FH46,FQ46,FZ46,GI46,GR46,HA46,HJ46)</f>
        <v>5</v>
      </c>
      <c r="L46" s="37">
        <f t="shared" si="17"/>
        <v>5</v>
      </c>
      <c r="M46" s="37">
        <f t="shared" si="17"/>
        <v>6</v>
      </c>
      <c r="N46" s="37">
        <f t="shared" si="17"/>
        <v>8</v>
      </c>
      <c r="O46" s="37">
        <f t="shared" si="17"/>
        <v>12</v>
      </c>
      <c r="P46" s="37">
        <f t="shared" si="17"/>
        <v>20</v>
      </c>
      <c r="Q46" s="37">
        <f t="shared" ref="Q46:R49" si="18">MEDIAN(Z46,AI46,AR46,BA46,BJ46,BS46,CB46,CK46,CT46,DC46,DL46,DU46,ED46,EM46,EV46,FE46,FN46,FW46,GF46,GO46,GX46,HG46,HP46)</f>
        <v>22.5</v>
      </c>
      <c r="R46" s="37">
        <f t="shared" si="18"/>
        <v>27</v>
      </c>
      <c r="T46" s="37">
        <v>2</v>
      </c>
      <c r="U46" s="37">
        <v>2</v>
      </c>
      <c r="V46" s="37">
        <v>3</v>
      </c>
      <c r="W46" s="37">
        <v>4</v>
      </c>
      <c r="X46" s="37">
        <v>6</v>
      </c>
      <c r="Y46" s="37">
        <v>10</v>
      </c>
      <c r="Z46" s="37">
        <v>15</v>
      </c>
      <c r="AA46" s="37">
        <v>20</v>
      </c>
      <c r="AC46" s="597">
        <v>5</v>
      </c>
      <c r="AD46" s="597">
        <v>5</v>
      </c>
      <c r="AE46" s="597">
        <v>10</v>
      </c>
      <c r="AF46" s="597">
        <v>20</v>
      </c>
      <c r="AG46" s="597">
        <v>25</v>
      </c>
      <c r="AH46" s="597">
        <v>40</v>
      </c>
      <c r="AI46" s="597"/>
      <c r="AJ46" s="597"/>
      <c r="AL46" s="37"/>
      <c r="AM46" s="37"/>
      <c r="AN46" s="37"/>
      <c r="AO46" s="37"/>
      <c r="AP46" s="37"/>
      <c r="AQ46" s="37"/>
      <c r="AR46" s="37"/>
      <c r="AS46" s="37"/>
      <c r="AU46" s="37">
        <v>5</v>
      </c>
      <c r="AV46" s="37">
        <v>5</v>
      </c>
      <c r="AW46" s="37">
        <v>5</v>
      </c>
      <c r="AX46" s="37">
        <v>7.5</v>
      </c>
      <c r="AY46" s="37">
        <v>7.5</v>
      </c>
      <c r="AZ46" s="37">
        <v>10</v>
      </c>
      <c r="BA46" s="37">
        <v>14</v>
      </c>
      <c r="BB46" s="37">
        <v>18</v>
      </c>
      <c r="BD46" s="37"/>
      <c r="BE46" s="37"/>
      <c r="BF46" s="37"/>
      <c r="BG46" s="37"/>
      <c r="BH46" s="37"/>
      <c r="BI46" s="37"/>
      <c r="BJ46" s="37"/>
      <c r="BK46" s="37"/>
      <c r="BM46" s="37"/>
      <c r="BN46" s="37"/>
      <c r="BO46" s="37"/>
      <c r="BP46" s="37"/>
      <c r="BQ46" s="37"/>
      <c r="BR46" s="37"/>
      <c r="BS46" s="37"/>
      <c r="BT46" s="37"/>
      <c r="BV46" s="37"/>
      <c r="BW46" s="37"/>
      <c r="BX46" s="37"/>
      <c r="BY46" s="37"/>
      <c r="BZ46" s="37"/>
      <c r="CA46" s="37"/>
      <c r="CB46" s="37"/>
      <c r="CC46" s="37"/>
      <c r="CE46" s="37">
        <v>5</v>
      </c>
      <c r="CF46" s="37">
        <v>8</v>
      </c>
      <c r="CG46" s="37">
        <v>10</v>
      </c>
      <c r="CH46" s="37">
        <v>12</v>
      </c>
      <c r="CI46" s="37">
        <v>15</v>
      </c>
      <c r="CJ46" s="37">
        <v>20</v>
      </c>
      <c r="CK46" s="37"/>
      <c r="CL46" s="37"/>
      <c r="CN46" s="197">
        <f>+CN41*1.5</f>
        <v>0</v>
      </c>
      <c r="CO46" s="197">
        <f t="shared" ref="CO46:CR46" si="19">+CO41*1.5</f>
        <v>0</v>
      </c>
      <c r="CP46" s="197">
        <f t="shared" si="19"/>
        <v>0</v>
      </c>
      <c r="CQ46" s="197">
        <f t="shared" si="19"/>
        <v>0</v>
      </c>
      <c r="CR46" s="197">
        <f t="shared" si="19"/>
        <v>0</v>
      </c>
      <c r="CS46" s="197">
        <v>41</v>
      </c>
      <c r="CT46" s="37"/>
      <c r="CU46" s="37"/>
      <c r="CW46" s="292">
        <v>1.5</v>
      </c>
      <c r="CX46" s="292">
        <v>2</v>
      </c>
      <c r="CY46" s="292">
        <v>2.5</v>
      </c>
      <c r="CZ46" s="292">
        <v>3.5</v>
      </c>
      <c r="DA46" s="292">
        <v>4</v>
      </c>
      <c r="DB46" s="292">
        <v>5</v>
      </c>
      <c r="DC46" s="292">
        <v>6</v>
      </c>
      <c r="DD46" s="288">
        <v>7</v>
      </c>
      <c r="DF46" s="312">
        <v>8.75</v>
      </c>
      <c r="DG46" s="312">
        <v>8.75</v>
      </c>
      <c r="DH46" s="312">
        <v>8.75</v>
      </c>
      <c r="DI46" s="312">
        <v>10.9375</v>
      </c>
      <c r="DJ46" s="312">
        <v>14.0625</v>
      </c>
      <c r="DK46" s="312">
        <v>19.775390625</v>
      </c>
      <c r="DL46" s="312"/>
      <c r="DM46" s="312"/>
      <c r="DO46" s="37">
        <v>5</v>
      </c>
      <c r="DP46" s="37">
        <v>5</v>
      </c>
      <c r="DQ46" s="37">
        <v>5</v>
      </c>
      <c r="DR46" s="37">
        <v>5</v>
      </c>
      <c r="DS46" s="37">
        <v>8</v>
      </c>
      <c r="DT46" s="37">
        <v>12</v>
      </c>
      <c r="DU46" s="37"/>
      <c r="DV46" s="37"/>
      <c r="DX46" s="37"/>
      <c r="DY46" s="37"/>
      <c r="DZ46" s="37"/>
      <c r="EA46" s="37"/>
      <c r="EB46" s="37"/>
      <c r="EC46" s="37"/>
      <c r="ED46" s="37"/>
      <c r="EE46" s="37"/>
      <c r="EG46" s="391">
        <v>3</v>
      </c>
      <c r="EH46" s="391">
        <v>4</v>
      </c>
      <c r="EI46" s="391">
        <v>6</v>
      </c>
      <c r="EJ46" s="391">
        <v>8</v>
      </c>
      <c r="EK46" s="391">
        <v>12</v>
      </c>
      <c r="EL46" s="391">
        <v>20</v>
      </c>
      <c r="EM46" s="391"/>
      <c r="EN46" s="391"/>
      <c r="EP46" s="37">
        <v>4</v>
      </c>
      <c r="EQ46" s="37">
        <v>4</v>
      </c>
      <c r="ER46" s="37">
        <v>5</v>
      </c>
      <c r="ES46" s="37">
        <v>6</v>
      </c>
      <c r="ET46" s="37">
        <v>7</v>
      </c>
      <c r="EU46" s="37">
        <v>12</v>
      </c>
      <c r="EV46" s="37">
        <v>17</v>
      </c>
      <c r="EW46" s="37">
        <v>22</v>
      </c>
      <c r="EY46" s="400"/>
      <c r="EZ46" s="400"/>
      <c r="FA46" s="400">
        <v>10</v>
      </c>
      <c r="FB46" s="400">
        <v>15</v>
      </c>
      <c r="FC46" s="400">
        <v>20</v>
      </c>
      <c r="FD46" s="400">
        <v>25</v>
      </c>
      <c r="FE46" s="400">
        <v>28</v>
      </c>
      <c r="FF46" s="400">
        <v>32</v>
      </c>
      <c r="FH46" s="37"/>
      <c r="FI46" s="37"/>
      <c r="FJ46" s="37"/>
      <c r="FK46" s="37"/>
      <c r="FL46" s="37"/>
      <c r="FM46" s="37"/>
      <c r="FN46" s="37"/>
      <c r="FO46" s="37"/>
      <c r="FQ46" s="499">
        <v>8</v>
      </c>
      <c r="FR46" s="499">
        <v>10</v>
      </c>
      <c r="FS46" s="499">
        <v>12</v>
      </c>
      <c r="FT46" s="499">
        <v>15</v>
      </c>
      <c r="FU46" s="499">
        <v>18</v>
      </c>
      <c r="FV46" s="499">
        <v>25</v>
      </c>
      <c r="FW46" s="499">
        <v>30</v>
      </c>
      <c r="FX46" s="499">
        <v>35</v>
      </c>
      <c r="FZ46" s="597">
        <v>10</v>
      </c>
      <c r="GA46" s="597">
        <v>25</v>
      </c>
      <c r="GB46" s="597">
        <v>30</v>
      </c>
      <c r="GC46" s="597">
        <v>80</v>
      </c>
      <c r="GD46" s="597">
        <v>150</v>
      </c>
      <c r="GE46" s="597">
        <v>250</v>
      </c>
      <c r="GF46" s="597">
        <v>500</v>
      </c>
      <c r="GG46" s="597">
        <v>700</v>
      </c>
      <c r="GI46" s="37"/>
      <c r="GJ46" s="37"/>
      <c r="GK46" s="37"/>
      <c r="GL46" s="37"/>
      <c r="GM46" s="37"/>
      <c r="GN46" s="37"/>
      <c r="GO46" s="37"/>
      <c r="GP46" s="37"/>
      <c r="GR46" s="37"/>
      <c r="GS46" s="37"/>
      <c r="GT46" s="37"/>
      <c r="GU46" s="37"/>
      <c r="GV46" s="37"/>
      <c r="GW46" s="37"/>
      <c r="GX46" s="37"/>
      <c r="GY46" s="37"/>
      <c r="HA46" s="562">
        <v>1</v>
      </c>
      <c r="HB46" s="562">
        <v>3</v>
      </c>
      <c r="HC46" s="562">
        <v>5</v>
      </c>
      <c r="HD46" s="562">
        <v>8</v>
      </c>
      <c r="HE46" s="562">
        <v>10</v>
      </c>
      <c r="HF46" s="562">
        <v>20</v>
      </c>
      <c r="HG46" s="37"/>
      <c r="HH46" s="37"/>
      <c r="HJ46" s="597">
        <v>5</v>
      </c>
      <c r="HK46" s="597">
        <v>5</v>
      </c>
      <c r="HL46" s="597">
        <v>10</v>
      </c>
      <c r="HM46" s="597">
        <v>15</v>
      </c>
      <c r="HN46" s="597">
        <v>50</v>
      </c>
      <c r="HO46" s="597">
        <v>100</v>
      </c>
      <c r="HP46" s="597">
        <v>150</v>
      </c>
      <c r="HQ46" s="597">
        <v>250</v>
      </c>
    </row>
    <row r="47" spans="1:225" x14ac:dyDescent="0.3">
      <c r="A47" s="726"/>
      <c r="B47" s="3"/>
      <c r="C47" s="3">
        <v>10</v>
      </c>
      <c r="D47" s="3"/>
      <c r="E47" s="3"/>
      <c r="K47" s="38">
        <f t="shared" si="17"/>
        <v>5</v>
      </c>
      <c r="L47" s="38">
        <f t="shared" si="17"/>
        <v>5</v>
      </c>
      <c r="M47" s="38">
        <f t="shared" si="17"/>
        <v>7.2472950000000029</v>
      </c>
      <c r="N47" s="38">
        <f t="shared" si="17"/>
        <v>10.9375</v>
      </c>
      <c r="O47" s="38">
        <f t="shared" si="17"/>
        <v>14.0625</v>
      </c>
      <c r="P47" s="38">
        <f t="shared" si="17"/>
        <v>20</v>
      </c>
      <c r="Q47" s="38">
        <f t="shared" si="18"/>
        <v>22.5</v>
      </c>
      <c r="R47" s="38">
        <f t="shared" si="18"/>
        <v>27</v>
      </c>
      <c r="T47" s="38">
        <v>2</v>
      </c>
      <c r="U47" s="38">
        <v>2</v>
      </c>
      <c r="V47" s="38">
        <v>3</v>
      </c>
      <c r="W47" s="38">
        <v>4</v>
      </c>
      <c r="X47" s="38">
        <v>6</v>
      </c>
      <c r="Y47" s="38">
        <v>10</v>
      </c>
      <c r="Z47" s="38">
        <v>15</v>
      </c>
      <c r="AA47" s="38">
        <v>20</v>
      </c>
      <c r="AC47" s="597">
        <v>5</v>
      </c>
      <c r="AD47" s="597">
        <v>5</v>
      </c>
      <c r="AE47" s="597">
        <v>10</v>
      </c>
      <c r="AF47" s="597">
        <v>20</v>
      </c>
      <c r="AG47" s="597">
        <v>25</v>
      </c>
      <c r="AH47" s="597">
        <v>50</v>
      </c>
      <c r="AI47" s="597"/>
      <c r="AJ47" s="597"/>
      <c r="AL47" s="38"/>
      <c r="AM47" s="38"/>
      <c r="AN47" s="38"/>
      <c r="AO47" s="38"/>
      <c r="AP47" s="38"/>
      <c r="AQ47" s="38"/>
      <c r="AR47" s="38"/>
      <c r="AS47" s="38"/>
      <c r="AU47" s="38">
        <v>5</v>
      </c>
      <c r="AV47" s="38">
        <v>5</v>
      </c>
      <c r="AW47" s="38">
        <v>5</v>
      </c>
      <c r="AX47" s="38">
        <v>7.5</v>
      </c>
      <c r="AY47" s="38">
        <v>7.5</v>
      </c>
      <c r="AZ47" s="38">
        <v>11</v>
      </c>
      <c r="BA47" s="38">
        <v>15.5</v>
      </c>
      <c r="BB47" s="38">
        <v>20</v>
      </c>
      <c r="BD47" s="38"/>
      <c r="BE47" s="38"/>
      <c r="BF47" s="38"/>
      <c r="BG47" s="38"/>
      <c r="BH47" s="38"/>
      <c r="BI47" s="38"/>
      <c r="BJ47" s="38"/>
      <c r="BK47" s="38"/>
      <c r="BM47" s="38"/>
      <c r="BN47" s="38"/>
      <c r="BO47" s="38"/>
      <c r="BP47" s="38"/>
      <c r="BQ47" s="38"/>
      <c r="BR47" s="38"/>
      <c r="BS47" s="38"/>
      <c r="BT47" s="38"/>
      <c r="BV47" s="38"/>
      <c r="BW47" s="38"/>
      <c r="BX47" s="38"/>
      <c r="BY47" s="38"/>
      <c r="BZ47" s="38"/>
      <c r="CA47" s="38"/>
      <c r="CB47" s="38"/>
      <c r="CC47" s="38"/>
      <c r="CE47" s="38">
        <v>5</v>
      </c>
      <c r="CF47" s="38">
        <v>8</v>
      </c>
      <c r="CG47" s="38">
        <v>10</v>
      </c>
      <c r="CH47" s="38">
        <v>12</v>
      </c>
      <c r="CI47" s="38">
        <v>15</v>
      </c>
      <c r="CJ47" s="38">
        <v>20</v>
      </c>
      <c r="CK47" s="38"/>
      <c r="CL47" s="38"/>
      <c r="CN47" s="197">
        <v>2.4157650000000013</v>
      </c>
      <c r="CO47" s="197">
        <v>3.6236475000000015</v>
      </c>
      <c r="CP47" s="197">
        <v>7.2472950000000029</v>
      </c>
      <c r="CQ47" s="197">
        <v>14.494590000000006</v>
      </c>
      <c r="CR47" s="197">
        <v>24.157650000000004</v>
      </c>
      <c r="CS47" s="197">
        <v>41</v>
      </c>
      <c r="CT47" s="38"/>
      <c r="CU47" s="38"/>
      <c r="CW47" s="293">
        <v>1.5</v>
      </c>
      <c r="CX47" s="293">
        <v>2</v>
      </c>
      <c r="CY47" s="293">
        <v>2.5</v>
      </c>
      <c r="CZ47" s="293">
        <v>3.5</v>
      </c>
      <c r="DA47" s="293">
        <v>4.5</v>
      </c>
      <c r="DB47" s="293">
        <v>6</v>
      </c>
      <c r="DC47" s="293">
        <v>7</v>
      </c>
      <c r="DD47" s="289">
        <v>8</v>
      </c>
      <c r="DF47" s="313">
        <v>8.75</v>
      </c>
      <c r="DG47" s="313">
        <v>8.75</v>
      </c>
      <c r="DH47" s="313">
        <v>8.75</v>
      </c>
      <c r="DI47" s="313">
        <v>10.9375</v>
      </c>
      <c r="DJ47" s="313">
        <v>14.0625</v>
      </c>
      <c r="DK47" s="313">
        <v>19.775390625</v>
      </c>
      <c r="DL47" s="313"/>
      <c r="DM47" s="313"/>
      <c r="DO47" s="38">
        <v>5</v>
      </c>
      <c r="DP47" s="38">
        <v>5</v>
      </c>
      <c r="DQ47" s="38">
        <v>5</v>
      </c>
      <c r="DR47" s="38">
        <v>5</v>
      </c>
      <c r="DS47" s="38">
        <v>8</v>
      </c>
      <c r="DT47" s="38">
        <v>12</v>
      </c>
      <c r="DU47" s="37"/>
      <c r="DV47" s="37"/>
      <c r="DX47" s="38"/>
      <c r="DY47" s="38"/>
      <c r="DZ47" s="38"/>
      <c r="EA47" s="38"/>
      <c r="EB47" s="38"/>
      <c r="EC47" s="38"/>
      <c r="ED47" s="38"/>
      <c r="EE47" s="38"/>
      <c r="EG47" s="392">
        <v>3</v>
      </c>
      <c r="EH47" s="392">
        <v>4</v>
      </c>
      <c r="EI47" s="392">
        <v>6</v>
      </c>
      <c r="EJ47" s="392">
        <v>8</v>
      </c>
      <c r="EK47" s="392">
        <v>12</v>
      </c>
      <c r="EL47" s="392">
        <v>20</v>
      </c>
      <c r="EM47" s="392"/>
      <c r="EN47" s="392"/>
      <c r="EP47" s="38">
        <v>4</v>
      </c>
      <c r="EQ47" s="38">
        <v>4</v>
      </c>
      <c r="ER47" s="38">
        <v>5</v>
      </c>
      <c r="ES47" s="38">
        <v>6</v>
      </c>
      <c r="ET47" s="38">
        <v>7</v>
      </c>
      <c r="EU47" s="38">
        <v>12</v>
      </c>
      <c r="EV47" s="38">
        <v>17</v>
      </c>
      <c r="EW47" s="38">
        <v>22</v>
      </c>
      <c r="EY47" s="401"/>
      <c r="EZ47" s="401"/>
      <c r="FA47" s="401">
        <v>10</v>
      </c>
      <c r="FB47" s="401">
        <v>15</v>
      </c>
      <c r="FC47" s="401">
        <v>20</v>
      </c>
      <c r="FD47" s="401">
        <v>25</v>
      </c>
      <c r="FE47" s="401">
        <v>28</v>
      </c>
      <c r="FF47" s="401">
        <v>32</v>
      </c>
      <c r="FH47" s="38"/>
      <c r="FI47" s="38"/>
      <c r="FJ47" s="38"/>
      <c r="FK47" s="38"/>
      <c r="FL47" s="38"/>
      <c r="FM47" s="38"/>
      <c r="FN47" s="38"/>
      <c r="FO47" s="38"/>
      <c r="FQ47" s="500">
        <v>8</v>
      </c>
      <c r="FR47" s="500">
        <v>10</v>
      </c>
      <c r="FS47" s="500">
        <v>12</v>
      </c>
      <c r="FT47" s="500">
        <v>15</v>
      </c>
      <c r="FU47" s="500">
        <v>18</v>
      </c>
      <c r="FV47" s="500">
        <v>25</v>
      </c>
      <c r="FW47" s="500">
        <v>30</v>
      </c>
      <c r="FX47" s="500">
        <v>35</v>
      </c>
      <c r="FZ47" s="597">
        <v>10</v>
      </c>
      <c r="GA47" s="597">
        <v>25</v>
      </c>
      <c r="GB47" s="597">
        <v>30</v>
      </c>
      <c r="GC47" s="597">
        <v>80</v>
      </c>
      <c r="GD47" s="597">
        <v>150</v>
      </c>
      <c r="GE47" s="597">
        <v>250</v>
      </c>
      <c r="GF47" s="597">
        <v>500</v>
      </c>
      <c r="GG47" s="597">
        <v>700</v>
      </c>
      <c r="GI47" s="38"/>
      <c r="GJ47" s="38"/>
      <c r="GK47" s="38"/>
      <c r="GL47" s="38"/>
      <c r="GM47" s="38"/>
      <c r="GN47" s="38"/>
      <c r="GO47" s="38"/>
      <c r="GP47" s="38"/>
      <c r="GR47" s="38"/>
      <c r="GS47" s="38"/>
      <c r="GT47" s="38"/>
      <c r="GU47" s="38"/>
      <c r="GV47" s="38"/>
      <c r="GW47" s="38"/>
      <c r="GX47" s="38"/>
      <c r="GY47" s="38"/>
      <c r="HA47" s="562">
        <v>1</v>
      </c>
      <c r="HB47" s="562">
        <v>3</v>
      </c>
      <c r="HC47" s="562">
        <v>5</v>
      </c>
      <c r="HD47" s="562">
        <v>8</v>
      </c>
      <c r="HE47" s="562">
        <v>10</v>
      </c>
      <c r="HF47" s="562">
        <v>20</v>
      </c>
      <c r="HG47" s="38"/>
      <c r="HH47" s="38"/>
      <c r="HJ47" s="597">
        <v>5</v>
      </c>
      <c r="HK47" s="597">
        <v>5</v>
      </c>
      <c r="HL47" s="597">
        <v>10</v>
      </c>
      <c r="HM47" s="597">
        <v>15</v>
      </c>
      <c r="HN47" s="597">
        <v>50</v>
      </c>
      <c r="HO47" s="597">
        <v>100</v>
      </c>
      <c r="HP47" s="597">
        <v>150</v>
      </c>
      <c r="HQ47" s="597">
        <v>250</v>
      </c>
    </row>
    <row r="48" spans="1:225" x14ac:dyDescent="0.3">
      <c r="A48" s="726"/>
      <c r="B48" s="2"/>
      <c r="C48" s="2"/>
      <c r="D48" s="2">
        <v>10</v>
      </c>
      <c r="E48" s="2"/>
      <c r="K48" s="37">
        <f t="shared" si="17"/>
        <v>5</v>
      </c>
      <c r="L48" s="37">
        <f t="shared" si="17"/>
        <v>5</v>
      </c>
      <c r="M48" s="37">
        <f t="shared" si="17"/>
        <v>7.2472950000000029</v>
      </c>
      <c r="N48" s="37">
        <f t="shared" si="17"/>
        <v>12</v>
      </c>
      <c r="O48" s="37">
        <f t="shared" si="17"/>
        <v>15</v>
      </c>
      <c r="P48" s="37">
        <f t="shared" si="17"/>
        <v>20</v>
      </c>
      <c r="Q48" s="37">
        <f t="shared" si="18"/>
        <v>24.75</v>
      </c>
      <c r="R48" s="37">
        <f t="shared" si="18"/>
        <v>30</v>
      </c>
      <c r="T48" s="37">
        <v>2</v>
      </c>
      <c r="U48" s="37">
        <v>2</v>
      </c>
      <c r="V48" s="37">
        <v>3</v>
      </c>
      <c r="W48" s="37">
        <v>4</v>
      </c>
      <c r="X48" s="37">
        <v>6</v>
      </c>
      <c r="Y48" s="37">
        <v>10</v>
      </c>
      <c r="Z48" s="37">
        <v>15</v>
      </c>
      <c r="AA48" s="37">
        <v>20</v>
      </c>
      <c r="AC48" s="597">
        <v>5</v>
      </c>
      <c r="AD48" s="597">
        <v>5</v>
      </c>
      <c r="AE48" s="597">
        <v>10</v>
      </c>
      <c r="AF48" s="597">
        <v>20</v>
      </c>
      <c r="AG48" s="597">
        <v>30</v>
      </c>
      <c r="AH48" s="597">
        <v>50</v>
      </c>
      <c r="AI48" s="597"/>
      <c r="AJ48" s="597"/>
      <c r="AL48" s="37"/>
      <c r="AM48" s="37"/>
      <c r="AN48" s="37"/>
      <c r="AO48" s="37"/>
      <c r="AP48" s="37"/>
      <c r="AQ48" s="37"/>
      <c r="AR48" s="37"/>
      <c r="AS48" s="37"/>
      <c r="AU48" s="37">
        <v>6</v>
      </c>
      <c r="AV48" s="37">
        <v>6</v>
      </c>
      <c r="AW48" s="37">
        <v>6</v>
      </c>
      <c r="AX48" s="37">
        <v>7.5</v>
      </c>
      <c r="AY48" s="37">
        <v>10.5</v>
      </c>
      <c r="AZ48" s="37">
        <v>15</v>
      </c>
      <c r="BA48" s="37">
        <v>21.5</v>
      </c>
      <c r="BB48" s="37">
        <v>28</v>
      </c>
      <c r="BD48" s="37"/>
      <c r="BE48" s="37"/>
      <c r="BF48" s="37"/>
      <c r="BG48" s="37"/>
      <c r="BH48" s="37"/>
      <c r="BI48" s="37"/>
      <c r="BJ48" s="37"/>
      <c r="BK48" s="37"/>
      <c r="BM48" s="37"/>
      <c r="BN48" s="37"/>
      <c r="BO48" s="37"/>
      <c r="BP48" s="37"/>
      <c r="BQ48" s="37"/>
      <c r="BR48" s="37"/>
      <c r="BS48" s="37"/>
      <c r="BT48" s="37"/>
      <c r="BV48" s="37"/>
      <c r="BW48" s="37"/>
      <c r="BX48" s="37"/>
      <c r="BY48" s="37"/>
      <c r="BZ48" s="37"/>
      <c r="CA48" s="37"/>
      <c r="CB48" s="37"/>
      <c r="CC48" s="37"/>
      <c r="CE48" s="37">
        <v>5</v>
      </c>
      <c r="CF48" s="37">
        <v>8</v>
      </c>
      <c r="CG48" s="37">
        <v>10</v>
      </c>
      <c r="CH48" s="37">
        <v>12</v>
      </c>
      <c r="CI48" s="37">
        <v>15</v>
      </c>
      <c r="CJ48" s="37">
        <v>20</v>
      </c>
      <c r="CK48" s="37"/>
      <c r="CL48" s="37"/>
      <c r="CN48" s="197">
        <v>2.4157650000000013</v>
      </c>
      <c r="CO48" s="197">
        <v>3.6236475000000015</v>
      </c>
      <c r="CP48" s="197">
        <v>7.2472950000000029</v>
      </c>
      <c r="CQ48" s="197">
        <v>14.494590000000006</v>
      </c>
      <c r="CR48" s="197">
        <v>24.157650000000004</v>
      </c>
      <c r="CS48" s="197">
        <v>41</v>
      </c>
      <c r="CT48" s="37"/>
      <c r="CU48" s="37"/>
      <c r="CW48" s="292">
        <v>1.5</v>
      </c>
      <c r="CX48" s="292">
        <v>2.5</v>
      </c>
      <c r="CY48" s="292">
        <v>3.5</v>
      </c>
      <c r="CZ48" s="292">
        <v>4.5</v>
      </c>
      <c r="DA48" s="292">
        <v>5</v>
      </c>
      <c r="DB48" s="292">
        <v>7</v>
      </c>
      <c r="DC48" s="292">
        <v>8</v>
      </c>
      <c r="DD48" s="288">
        <v>10</v>
      </c>
      <c r="DF48" s="312">
        <v>8.75</v>
      </c>
      <c r="DG48" s="312">
        <v>8.75</v>
      </c>
      <c r="DH48" s="312">
        <v>8.75</v>
      </c>
      <c r="DI48" s="312">
        <v>13</v>
      </c>
      <c r="DJ48" s="312">
        <v>17.578125</v>
      </c>
      <c r="DK48" s="312">
        <v>23.73046875</v>
      </c>
      <c r="DL48" s="312"/>
      <c r="DM48" s="312"/>
      <c r="DO48" s="37">
        <v>5</v>
      </c>
      <c r="DP48" s="37">
        <v>5</v>
      </c>
      <c r="DQ48" s="37">
        <v>5</v>
      </c>
      <c r="DR48" s="37">
        <v>5</v>
      </c>
      <c r="DS48" s="37">
        <v>8</v>
      </c>
      <c r="DT48" s="37">
        <v>12</v>
      </c>
      <c r="DU48" s="37"/>
      <c r="DV48" s="37"/>
      <c r="DX48" s="37"/>
      <c r="DY48" s="37"/>
      <c r="DZ48" s="37"/>
      <c r="EA48" s="37"/>
      <c r="EB48" s="37"/>
      <c r="EC48" s="37"/>
      <c r="ED48" s="37"/>
      <c r="EE48" s="37"/>
      <c r="EG48" s="391">
        <v>3</v>
      </c>
      <c r="EH48" s="391">
        <v>4</v>
      </c>
      <c r="EI48" s="391">
        <v>6</v>
      </c>
      <c r="EJ48" s="391">
        <v>8</v>
      </c>
      <c r="EK48" s="391">
        <v>12</v>
      </c>
      <c r="EL48" s="391">
        <v>20</v>
      </c>
      <c r="EM48" s="391"/>
      <c r="EN48" s="391"/>
      <c r="EP48" s="37">
        <v>4</v>
      </c>
      <c r="EQ48" s="37">
        <v>4</v>
      </c>
      <c r="ER48" s="37">
        <v>5</v>
      </c>
      <c r="ES48" s="37">
        <v>6</v>
      </c>
      <c r="ET48" s="37">
        <v>7</v>
      </c>
      <c r="EU48" s="37">
        <v>12</v>
      </c>
      <c r="EV48" s="37">
        <v>17</v>
      </c>
      <c r="EW48" s="37">
        <v>22</v>
      </c>
      <c r="EY48" s="400"/>
      <c r="EZ48" s="400"/>
      <c r="FA48" s="400">
        <v>10</v>
      </c>
      <c r="FB48" s="400">
        <v>15</v>
      </c>
      <c r="FC48" s="400">
        <v>20</v>
      </c>
      <c r="FD48" s="400">
        <v>25</v>
      </c>
      <c r="FE48" s="400">
        <v>28</v>
      </c>
      <c r="FF48" s="400">
        <v>32</v>
      </c>
      <c r="FH48" s="37"/>
      <c r="FI48" s="37"/>
      <c r="FJ48" s="37"/>
      <c r="FK48" s="37"/>
      <c r="FL48" s="37"/>
      <c r="FM48" s="37"/>
      <c r="FN48" s="37"/>
      <c r="FO48" s="37"/>
      <c r="FQ48" s="499">
        <v>8</v>
      </c>
      <c r="FR48" s="499">
        <v>10</v>
      </c>
      <c r="FS48" s="499">
        <v>12</v>
      </c>
      <c r="FT48" s="499">
        <v>15</v>
      </c>
      <c r="FU48" s="499">
        <v>18</v>
      </c>
      <c r="FV48" s="499">
        <v>25</v>
      </c>
      <c r="FW48" s="499">
        <v>30</v>
      </c>
      <c r="FX48" s="499">
        <v>35</v>
      </c>
      <c r="FZ48" s="597">
        <v>10</v>
      </c>
      <c r="GA48" s="597">
        <v>25</v>
      </c>
      <c r="GB48" s="597">
        <v>30</v>
      </c>
      <c r="GC48" s="597">
        <v>80</v>
      </c>
      <c r="GD48" s="597">
        <v>150</v>
      </c>
      <c r="GE48" s="597">
        <v>250</v>
      </c>
      <c r="GF48" s="597">
        <v>500</v>
      </c>
      <c r="GG48" s="597">
        <v>700</v>
      </c>
      <c r="GI48" s="37"/>
      <c r="GJ48" s="37"/>
      <c r="GK48" s="37"/>
      <c r="GL48" s="37"/>
      <c r="GM48" s="37"/>
      <c r="GN48" s="37"/>
      <c r="GO48" s="37"/>
      <c r="GP48" s="37"/>
      <c r="GR48" s="37"/>
      <c r="GS48" s="37"/>
      <c r="GT48" s="37"/>
      <c r="GU48" s="37"/>
      <c r="GV48" s="37"/>
      <c r="GW48" s="37"/>
      <c r="GX48" s="37"/>
      <c r="GY48" s="37"/>
      <c r="HA48" s="562">
        <v>1</v>
      </c>
      <c r="HB48" s="562">
        <v>3</v>
      </c>
      <c r="HC48" s="562">
        <v>5</v>
      </c>
      <c r="HD48" s="562">
        <v>8</v>
      </c>
      <c r="HE48" s="562">
        <v>10</v>
      </c>
      <c r="HF48" s="562">
        <v>20</v>
      </c>
      <c r="HG48" s="37"/>
      <c r="HH48" s="37"/>
      <c r="HJ48" s="597">
        <v>5</v>
      </c>
      <c r="HK48" s="597">
        <v>5</v>
      </c>
      <c r="HL48" s="597">
        <v>10</v>
      </c>
      <c r="HM48" s="597">
        <v>15</v>
      </c>
      <c r="HN48" s="597">
        <v>50</v>
      </c>
      <c r="HO48" s="597">
        <v>100</v>
      </c>
      <c r="HP48" s="597">
        <v>150</v>
      </c>
      <c r="HQ48" s="597">
        <v>250</v>
      </c>
    </row>
    <row r="49" spans="1:226" ht="12.75" customHeight="1" x14ac:dyDescent="0.3">
      <c r="A49" s="727"/>
      <c r="B49" s="3"/>
      <c r="C49" s="3"/>
      <c r="D49" s="3"/>
      <c r="E49" s="3">
        <v>10</v>
      </c>
      <c r="K49" s="38">
        <f t="shared" si="17"/>
        <v>5</v>
      </c>
      <c r="L49" s="38">
        <f t="shared" si="17"/>
        <v>5</v>
      </c>
      <c r="M49" s="38">
        <f t="shared" si="17"/>
        <v>7.2472950000000029</v>
      </c>
      <c r="N49" s="38">
        <f t="shared" si="17"/>
        <v>12</v>
      </c>
      <c r="O49" s="38">
        <f t="shared" si="17"/>
        <v>15</v>
      </c>
      <c r="P49" s="38">
        <f t="shared" si="17"/>
        <v>20</v>
      </c>
      <c r="Q49" s="38">
        <f t="shared" si="18"/>
        <v>26.375</v>
      </c>
      <c r="R49" s="38">
        <f t="shared" si="18"/>
        <v>32</v>
      </c>
      <c r="T49" s="38">
        <v>2</v>
      </c>
      <c r="U49" s="38">
        <v>2</v>
      </c>
      <c r="V49" s="38">
        <v>3</v>
      </c>
      <c r="W49" s="38">
        <v>4</v>
      </c>
      <c r="X49" s="38">
        <v>6</v>
      </c>
      <c r="Y49" s="38">
        <v>10</v>
      </c>
      <c r="Z49" s="38">
        <v>15</v>
      </c>
      <c r="AA49" s="38">
        <v>20</v>
      </c>
      <c r="AC49" s="597">
        <v>5</v>
      </c>
      <c r="AD49" s="597">
        <v>5</v>
      </c>
      <c r="AE49" s="597">
        <v>10</v>
      </c>
      <c r="AF49" s="597">
        <v>20</v>
      </c>
      <c r="AG49" s="597">
        <v>30</v>
      </c>
      <c r="AH49" s="597">
        <v>60</v>
      </c>
      <c r="AI49" s="597"/>
      <c r="AJ49" s="597"/>
      <c r="AL49" s="38"/>
      <c r="AM49" s="38"/>
      <c r="AN49" s="38"/>
      <c r="AO49" s="38"/>
      <c r="AP49" s="38"/>
      <c r="AQ49" s="38"/>
      <c r="AR49" s="38"/>
      <c r="AS49" s="38"/>
      <c r="AU49" s="38">
        <v>7</v>
      </c>
      <c r="AV49" s="38">
        <v>7</v>
      </c>
      <c r="AW49" s="38">
        <v>7</v>
      </c>
      <c r="AX49" s="38">
        <v>7.5</v>
      </c>
      <c r="AY49" s="38">
        <v>14</v>
      </c>
      <c r="AZ49" s="38">
        <v>17.5</v>
      </c>
      <c r="BA49" s="38">
        <v>24.75</v>
      </c>
      <c r="BB49" s="38">
        <v>32</v>
      </c>
      <c r="BD49" s="38"/>
      <c r="BE49" s="38"/>
      <c r="BF49" s="38"/>
      <c r="BG49" s="38"/>
      <c r="BH49" s="38"/>
      <c r="BI49" s="38"/>
      <c r="BJ49" s="38"/>
      <c r="BK49" s="38"/>
      <c r="BM49" s="38"/>
      <c r="BN49" s="38"/>
      <c r="BO49" s="38"/>
      <c r="BP49" s="38"/>
      <c r="BQ49" s="38"/>
      <c r="BR49" s="38"/>
      <c r="BS49" s="38"/>
      <c r="BT49" s="38"/>
      <c r="BV49" s="38"/>
      <c r="BW49" s="38"/>
      <c r="BX49" s="38"/>
      <c r="BY49" s="38"/>
      <c r="BZ49" s="38"/>
      <c r="CA49" s="38"/>
      <c r="CB49" s="38"/>
      <c r="CC49" s="38"/>
      <c r="CE49" s="38">
        <v>5</v>
      </c>
      <c r="CF49" s="38">
        <v>8</v>
      </c>
      <c r="CG49" s="38">
        <v>10</v>
      </c>
      <c r="CH49" s="38">
        <v>12</v>
      </c>
      <c r="CI49" s="38">
        <v>15</v>
      </c>
      <c r="CJ49" s="38">
        <v>20</v>
      </c>
      <c r="CK49" s="38"/>
      <c r="CL49" s="38"/>
      <c r="CN49" s="197">
        <v>2.4157650000000013</v>
      </c>
      <c r="CO49" s="197">
        <v>3.6236475000000015</v>
      </c>
      <c r="CP49" s="197">
        <v>7.2472950000000029</v>
      </c>
      <c r="CQ49" s="197">
        <v>14.494590000000006</v>
      </c>
      <c r="CR49" s="197">
        <v>24.157650000000004</v>
      </c>
      <c r="CS49" s="197">
        <v>41</v>
      </c>
      <c r="CT49" s="38"/>
      <c r="CU49" s="38"/>
      <c r="CW49" s="293">
        <v>1.5</v>
      </c>
      <c r="CX49" s="293">
        <v>2.5</v>
      </c>
      <c r="CY49" s="293">
        <v>3.5</v>
      </c>
      <c r="CZ49" s="293">
        <v>4.5</v>
      </c>
      <c r="DA49" s="293">
        <v>6</v>
      </c>
      <c r="DB49" s="293">
        <v>8</v>
      </c>
      <c r="DC49" s="293">
        <v>10</v>
      </c>
      <c r="DD49" s="289">
        <v>12</v>
      </c>
      <c r="DF49" s="313">
        <v>8.75</v>
      </c>
      <c r="DG49" s="313">
        <v>8.75</v>
      </c>
      <c r="DH49" s="313">
        <v>8.75</v>
      </c>
      <c r="DI49" s="313">
        <v>13</v>
      </c>
      <c r="DJ49" s="313">
        <v>17.578125</v>
      </c>
      <c r="DK49" s="313">
        <v>23.73046875</v>
      </c>
      <c r="DL49" s="313"/>
      <c r="DM49" s="313"/>
      <c r="DO49" s="38">
        <v>5</v>
      </c>
      <c r="DP49" s="38">
        <v>5</v>
      </c>
      <c r="DQ49" s="38">
        <v>5</v>
      </c>
      <c r="DR49" s="38">
        <v>5</v>
      </c>
      <c r="DS49" s="38">
        <v>8</v>
      </c>
      <c r="DT49" s="38">
        <v>12</v>
      </c>
      <c r="DU49" s="37"/>
      <c r="DV49" s="37"/>
      <c r="DX49" s="38"/>
      <c r="DY49" s="38"/>
      <c r="DZ49" s="38"/>
      <c r="EA49" s="38"/>
      <c r="EB49" s="38"/>
      <c r="EC49" s="38"/>
      <c r="ED49" s="38"/>
      <c r="EE49" s="38"/>
      <c r="EG49" s="392">
        <v>3</v>
      </c>
      <c r="EH49" s="392">
        <v>4</v>
      </c>
      <c r="EI49" s="392">
        <v>6</v>
      </c>
      <c r="EJ49" s="392">
        <v>8</v>
      </c>
      <c r="EK49" s="392">
        <v>12</v>
      </c>
      <c r="EL49" s="392">
        <v>20</v>
      </c>
      <c r="EM49" s="392"/>
      <c r="EN49" s="392"/>
      <c r="EP49" s="38">
        <v>4</v>
      </c>
      <c r="EQ49" s="38">
        <v>4</v>
      </c>
      <c r="ER49" s="38">
        <v>5</v>
      </c>
      <c r="ES49" s="38">
        <v>6</v>
      </c>
      <c r="ET49" s="38">
        <v>7</v>
      </c>
      <c r="EU49" s="38">
        <v>12</v>
      </c>
      <c r="EV49" s="38">
        <v>17</v>
      </c>
      <c r="EW49" s="38">
        <v>22</v>
      </c>
      <c r="EY49" s="401"/>
      <c r="EZ49" s="401"/>
      <c r="FA49" s="401">
        <v>10</v>
      </c>
      <c r="FB49" s="401">
        <v>15</v>
      </c>
      <c r="FC49" s="401">
        <v>20</v>
      </c>
      <c r="FD49" s="401">
        <v>25</v>
      </c>
      <c r="FE49" s="401">
        <v>28</v>
      </c>
      <c r="FF49" s="401">
        <v>32</v>
      </c>
      <c r="FH49" s="38"/>
      <c r="FI49" s="38"/>
      <c r="FJ49" s="38"/>
      <c r="FK49" s="38"/>
      <c r="FL49" s="38"/>
      <c r="FM49" s="38"/>
      <c r="FN49" s="38"/>
      <c r="FO49" s="38"/>
      <c r="FQ49" s="500">
        <v>8</v>
      </c>
      <c r="FR49" s="500">
        <v>10</v>
      </c>
      <c r="FS49" s="500">
        <v>12</v>
      </c>
      <c r="FT49" s="500">
        <v>15</v>
      </c>
      <c r="FU49" s="500">
        <v>18</v>
      </c>
      <c r="FV49" s="500">
        <v>25</v>
      </c>
      <c r="FW49" s="500">
        <v>30</v>
      </c>
      <c r="FX49" s="500">
        <v>35</v>
      </c>
      <c r="FZ49" s="597">
        <v>10</v>
      </c>
      <c r="GA49" s="597">
        <v>25</v>
      </c>
      <c r="GB49" s="597">
        <v>30</v>
      </c>
      <c r="GC49" s="597">
        <v>80</v>
      </c>
      <c r="GD49" s="597">
        <v>150</v>
      </c>
      <c r="GE49" s="597">
        <v>250</v>
      </c>
      <c r="GF49" s="597">
        <v>500</v>
      </c>
      <c r="GG49" s="597">
        <v>700</v>
      </c>
      <c r="GI49" s="38"/>
      <c r="GJ49" s="38"/>
      <c r="GK49" s="38"/>
      <c r="GL49" s="38"/>
      <c r="GM49" s="38"/>
      <c r="GN49" s="38"/>
      <c r="GO49" s="38"/>
      <c r="GP49" s="38"/>
      <c r="GR49" s="38"/>
      <c r="GS49" s="38"/>
      <c r="GT49" s="38"/>
      <c r="GU49" s="38"/>
      <c r="GV49" s="38"/>
      <c r="GW49" s="38"/>
      <c r="GX49" s="38"/>
      <c r="GY49" s="38"/>
      <c r="HA49" s="562">
        <v>1</v>
      </c>
      <c r="HB49" s="562">
        <v>3</v>
      </c>
      <c r="HC49" s="562">
        <v>5</v>
      </c>
      <c r="HD49" s="562">
        <v>8</v>
      </c>
      <c r="HE49" s="562">
        <v>10</v>
      </c>
      <c r="HF49" s="562">
        <v>20</v>
      </c>
      <c r="HG49" s="38"/>
      <c r="HH49" s="38"/>
      <c r="HJ49" s="597">
        <v>5</v>
      </c>
      <c r="HK49" s="597">
        <v>5</v>
      </c>
      <c r="HL49" s="597">
        <v>10</v>
      </c>
      <c r="HM49" s="597">
        <v>15</v>
      </c>
      <c r="HN49" s="597">
        <v>50</v>
      </c>
      <c r="HO49" s="597">
        <v>100</v>
      </c>
      <c r="HP49" s="597">
        <v>150</v>
      </c>
      <c r="HQ49" s="597">
        <v>250</v>
      </c>
    </row>
    <row r="50" spans="1:226" s="92" customFormat="1" ht="9" customHeight="1" x14ac:dyDescent="0.3">
      <c r="A50" s="91"/>
      <c r="K50" s="93"/>
      <c r="L50" s="93"/>
      <c r="M50" s="93"/>
      <c r="N50" s="93"/>
      <c r="O50" s="93"/>
      <c r="P50" s="93"/>
      <c r="Q50" s="93"/>
      <c r="R50" s="93"/>
      <c r="Z50" s="93"/>
      <c r="AA50" s="93"/>
      <c r="AI50" s="93"/>
      <c r="AJ50" s="93"/>
      <c r="AR50" s="93"/>
      <c r="AS50" s="93"/>
      <c r="BA50" s="93"/>
      <c r="BB50" s="93"/>
      <c r="BJ50" s="93"/>
      <c r="BK50" s="93"/>
      <c r="BS50" s="93"/>
      <c r="BT50" s="93"/>
      <c r="CB50" s="93"/>
      <c r="CC50" s="93"/>
      <c r="CK50" s="93"/>
      <c r="CL50" s="93"/>
      <c r="CT50" s="93"/>
      <c r="CU50" s="93"/>
      <c r="DC50" s="93"/>
      <c r="DD50" s="93"/>
      <c r="DL50" s="93"/>
      <c r="DM50" s="93"/>
      <c r="DU50" s="93"/>
      <c r="DV50" s="93"/>
      <c r="ED50" s="93"/>
      <c r="EE50" s="93"/>
      <c r="EM50" s="93"/>
      <c r="EN50" s="93"/>
      <c r="EV50" s="93"/>
      <c r="EW50" s="93"/>
      <c r="FE50" s="93"/>
      <c r="FF50" s="93"/>
      <c r="FN50" s="93"/>
      <c r="FO50" s="93"/>
      <c r="FW50" s="93"/>
      <c r="FX50" s="93"/>
      <c r="GF50" s="93"/>
      <c r="GG50" s="93"/>
      <c r="GO50" s="93"/>
      <c r="GP50" s="93"/>
      <c r="GX50" s="93"/>
      <c r="GY50" s="93"/>
      <c r="HG50" s="93"/>
      <c r="HH50" s="93"/>
      <c r="HP50" s="93"/>
      <c r="HQ50" s="93"/>
    </row>
    <row r="51" spans="1:226" s="92" customFormat="1" ht="9" customHeight="1" thickBot="1" x14ac:dyDescent="0.35">
      <c r="A51" s="91"/>
      <c r="K51" s="93"/>
      <c r="L51" s="93"/>
      <c r="M51" s="93"/>
      <c r="N51" s="93"/>
      <c r="O51" s="93"/>
      <c r="P51" s="93"/>
      <c r="Q51" s="93"/>
      <c r="R51" s="93"/>
      <c r="Z51" s="93"/>
      <c r="AA51" s="93"/>
      <c r="AI51" s="93"/>
      <c r="AJ51" s="93"/>
      <c r="AR51" s="93"/>
      <c r="AS51" s="93"/>
      <c r="BA51" s="93"/>
      <c r="BB51" s="93"/>
      <c r="BJ51" s="93"/>
      <c r="BK51" s="93"/>
      <c r="BS51" s="93"/>
      <c r="BT51" s="93"/>
      <c r="CB51" s="93"/>
      <c r="CC51" s="93"/>
      <c r="CK51" s="93"/>
      <c r="CL51" s="93"/>
      <c r="CT51" s="93"/>
      <c r="CU51" s="93"/>
      <c r="DC51" s="93"/>
      <c r="DD51" s="93"/>
      <c r="DL51" s="93"/>
      <c r="DM51" s="93"/>
      <c r="DU51" s="93"/>
      <c r="DV51" s="93"/>
      <c r="ED51" s="93"/>
      <c r="EE51" s="93"/>
      <c r="EM51" s="93"/>
      <c r="EN51" s="93"/>
      <c r="EV51" s="93"/>
      <c r="EW51" s="93"/>
      <c r="FE51" s="93"/>
      <c r="FF51" s="93"/>
      <c r="FN51" s="93"/>
      <c r="FO51" s="93"/>
      <c r="FW51" s="93"/>
      <c r="FX51" s="93"/>
      <c r="GF51" s="93"/>
      <c r="GG51" s="93"/>
      <c r="GO51" s="93"/>
      <c r="GP51" s="93"/>
      <c r="GX51" s="93"/>
      <c r="GY51" s="93"/>
      <c r="HG51" s="93"/>
      <c r="HH51" s="93"/>
      <c r="HP51" s="93"/>
      <c r="HQ51" s="93"/>
    </row>
    <row r="52" spans="1:226" s="41" customFormat="1" ht="18.75" customHeight="1" thickBot="1" x14ac:dyDescent="0.4">
      <c r="A52" s="42" t="s">
        <v>44</v>
      </c>
      <c r="B52" s="36"/>
      <c r="C52" s="36"/>
      <c r="D52" s="36"/>
      <c r="E52" s="36"/>
      <c r="F52" s="36"/>
      <c r="G52" s="36"/>
      <c r="H52" s="36"/>
      <c r="I52" s="36"/>
      <c r="J52" s="36"/>
      <c r="K52" s="36"/>
      <c r="M52" s="82"/>
      <c r="N52" s="62"/>
      <c r="O52" s="606">
        <f>MEDIAN(T52:HK52)</f>
        <v>18000000</v>
      </c>
      <c r="P52" s="607"/>
      <c r="Q52" s="97"/>
      <c r="R52" s="97"/>
      <c r="S52" s="36"/>
      <c r="T52" s="604">
        <v>30000000</v>
      </c>
      <c r="U52" s="605"/>
      <c r="V52" s="36"/>
      <c r="W52" s="36"/>
      <c r="X52" s="36"/>
      <c r="Y52" s="36"/>
      <c r="Z52" s="97"/>
      <c r="AA52" s="97"/>
      <c r="AB52" s="36"/>
      <c r="AC52" s="604">
        <v>7000000</v>
      </c>
      <c r="AD52" s="626"/>
      <c r="AE52" s="36"/>
      <c r="AF52" s="36"/>
      <c r="AG52" s="36"/>
      <c r="AH52" s="36"/>
      <c r="AI52" s="97"/>
      <c r="AJ52" s="97"/>
      <c r="AK52" s="36"/>
      <c r="AL52" s="604"/>
      <c r="AM52" s="605"/>
      <c r="AN52" s="36"/>
      <c r="AO52" s="36"/>
      <c r="AP52" s="36"/>
      <c r="AQ52" s="36"/>
      <c r="AR52" s="97"/>
      <c r="AS52" s="97"/>
      <c r="AT52" s="36"/>
      <c r="AU52" s="604"/>
      <c r="AV52" s="605"/>
      <c r="AW52" s="36"/>
      <c r="AX52" s="36"/>
      <c r="AY52" s="36"/>
      <c r="AZ52" s="36"/>
      <c r="BA52" s="97"/>
      <c r="BB52" s="97"/>
      <c r="BC52" s="36"/>
      <c r="BD52" s="604"/>
      <c r="BE52" s="605"/>
      <c r="BF52" s="36"/>
      <c r="BG52" s="36"/>
      <c r="BH52" s="36"/>
      <c r="BI52" s="36"/>
      <c r="BJ52" s="97"/>
      <c r="BK52" s="97"/>
      <c r="BL52" s="36"/>
      <c r="BM52" s="604"/>
      <c r="BN52" s="605"/>
      <c r="BO52" s="36"/>
      <c r="BP52" s="36"/>
      <c r="BQ52" s="36"/>
      <c r="BR52" s="36"/>
      <c r="BS52" s="97"/>
      <c r="BT52" s="97"/>
      <c r="BU52" s="36"/>
      <c r="BV52" s="604"/>
      <c r="BW52" s="605"/>
      <c r="BX52" s="36"/>
      <c r="BY52" s="36"/>
      <c r="BZ52" s="36"/>
      <c r="CA52" s="36"/>
      <c r="CB52" s="97"/>
      <c r="CC52" s="97"/>
      <c r="CD52" s="36"/>
      <c r="CE52" s="604">
        <v>40000000</v>
      </c>
      <c r="CF52" s="605"/>
      <c r="CG52" s="36"/>
      <c r="CH52" s="36"/>
      <c r="CI52" s="36"/>
      <c r="CJ52" s="36"/>
      <c r="CK52" s="97"/>
      <c r="CL52" s="97"/>
      <c r="CM52" s="36"/>
      <c r="CN52" s="604">
        <v>16000000</v>
      </c>
      <c r="CO52" s="605"/>
      <c r="CP52" s="36"/>
      <c r="CQ52" s="36"/>
      <c r="CR52" s="36"/>
      <c r="CS52" s="36"/>
      <c r="CT52" s="97"/>
      <c r="CU52" s="97"/>
      <c r="CV52" s="36"/>
      <c r="CW52" s="604">
        <v>16000000</v>
      </c>
      <c r="CX52" s="605"/>
      <c r="CY52" s="36"/>
      <c r="CZ52" s="36"/>
      <c r="DA52" s="36"/>
      <c r="DB52" s="36"/>
      <c r="DC52" s="97"/>
      <c r="DD52" s="97"/>
      <c r="DE52" s="36"/>
      <c r="DF52" s="604"/>
      <c r="DG52" s="605"/>
      <c r="DH52" s="36"/>
      <c r="DI52" s="36"/>
      <c r="DJ52" s="36"/>
      <c r="DK52" s="36"/>
      <c r="DL52" s="97"/>
      <c r="DM52" s="97"/>
      <c r="DN52" s="36"/>
      <c r="DO52" s="604">
        <v>6000000</v>
      </c>
      <c r="DP52" s="605"/>
      <c r="DQ52" s="36"/>
      <c r="DR52" s="36"/>
      <c r="DS52" s="36"/>
      <c r="DT52" s="36"/>
      <c r="DU52" s="97"/>
      <c r="DV52" s="97"/>
      <c r="DW52" s="36"/>
      <c r="DX52" s="604"/>
      <c r="DY52" s="605"/>
      <c r="DZ52" s="36"/>
      <c r="EA52" s="36"/>
      <c r="EB52" s="36"/>
      <c r="EC52" s="36"/>
      <c r="ED52" s="97"/>
      <c r="EE52" s="97"/>
      <c r="EF52" s="36"/>
      <c r="EG52" s="723">
        <v>40000000</v>
      </c>
      <c r="EH52" s="724"/>
      <c r="EI52" s="36"/>
      <c r="EJ52" s="36"/>
      <c r="EK52" s="36"/>
      <c r="EL52" s="36"/>
      <c r="EM52" s="97"/>
      <c r="EN52" s="97"/>
      <c r="EO52" s="36"/>
      <c r="EP52" s="604">
        <v>20000000</v>
      </c>
      <c r="EQ52" s="605"/>
      <c r="ER52" s="36"/>
      <c r="ES52" s="36"/>
      <c r="ET52" s="36"/>
      <c r="EU52" s="36"/>
      <c r="EV52" s="97"/>
      <c r="EW52" s="97"/>
      <c r="EX52" s="36"/>
      <c r="EY52" s="604">
        <v>40000000</v>
      </c>
      <c r="EZ52" s="605"/>
      <c r="FA52" s="36"/>
      <c r="FB52" s="36"/>
      <c r="FC52" s="36"/>
      <c r="FD52" s="36"/>
      <c r="FE52" s="97"/>
      <c r="FF52" s="97"/>
      <c r="FG52" s="36"/>
      <c r="FH52" s="604">
        <f>30000*800</f>
        <v>24000000</v>
      </c>
      <c r="FI52" s="605"/>
      <c r="FJ52" s="36"/>
      <c r="FK52" s="36"/>
      <c r="FL52" s="36"/>
      <c r="FM52" s="36"/>
      <c r="FN52" s="97"/>
      <c r="FO52" s="97"/>
      <c r="FP52" s="36"/>
      <c r="FQ52" s="604">
        <f>100000*800</f>
        <v>80000000</v>
      </c>
      <c r="FR52" s="605"/>
      <c r="FS52" s="36"/>
      <c r="FT52" s="36"/>
      <c r="FU52" s="36"/>
      <c r="FV52" s="36"/>
      <c r="FW52" s="97"/>
      <c r="FX52" s="97"/>
      <c r="FY52" s="36"/>
      <c r="FZ52" s="604">
        <v>4000000</v>
      </c>
      <c r="GA52" s="605"/>
      <c r="GB52" s="36"/>
      <c r="GC52" s="36"/>
      <c r="GD52" s="36"/>
      <c r="GE52" s="36"/>
      <c r="GF52" s="97"/>
      <c r="GG52" s="97"/>
      <c r="GH52" s="36"/>
      <c r="GI52" s="604"/>
      <c r="GJ52" s="605"/>
      <c r="GK52" s="36"/>
      <c r="GL52" s="36"/>
      <c r="GM52" s="36"/>
      <c r="GN52" s="36"/>
      <c r="GO52" s="97"/>
      <c r="GP52" s="97"/>
      <c r="GQ52" s="36"/>
      <c r="GR52" s="604"/>
      <c r="GS52" s="605"/>
      <c r="GT52" s="36"/>
      <c r="GU52" s="36"/>
      <c r="GV52" s="36"/>
      <c r="GW52" s="36"/>
      <c r="GX52" s="97"/>
      <c r="GY52" s="97"/>
      <c r="GZ52" s="36"/>
      <c r="HA52" s="692">
        <v>4000000</v>
      </c>
      <c r="HB52" s="693"/>
      <c r="HC52" s="36"/>
      <c r="HD52" s="36"/>
      <c r="HE52" s="36"/>
      <c r="HF52" s="36"/>
      <c r="HG52" s="97"/>
      <c r="HH52" s="97"/>
      <c r="HI52" s="36"/>
      <c r="HJ52" s="604">
        <v>3850000</v>
      </c>
      <c r="HK52" s="605"/>
      <c r="HL52" s="36"/>
      <c r="HM52" s="36"/>
      <c r="HN52" s="36"/>
      <c r="HO52" s="36"/>
      <c r="HP52" s="97"/>
      <c r="HQ52" s="97"/>
      <c r="HR52" s="36"/>
    </row>
    <row r="53" spans="1:226" ht="7.5" customHeight="1" thickBot="1" x14ac:dyDescent="0.4">
      <c r="L53" s="41"/>
      <c r="M53" s="83"/>
      <c r="N53" s="62"/>
      <c r="O53" s="61"/>
      <c r="P53" s="62"/>
      <c r="Q53" s="62"/>
      <c r="R53" s="62"/>
      <c r="T53" s="61"/>
      <c r="U53" s="62"/>
      <c r="Z53" s="62"/>
      <c r="AA53" s="62"/>
      <c r="AC53" s="200"/>
      <c r="AD53" s="195"/>
      <c r="AI53" s="62"/>
      <c r="AJ53" s="62"/>
      <c r="AL53" s="61"/>
      <c r="AM53" s="62"/>
      <c r="AR53" s="62"/>
      <c r="AS53" s="62"/>
      <c r="AU53" s="61"/>
      <c r="AV53" s="62"/>
      <c r="BA53" s="62"/>
      <c r="BB53" s="62"/>
      <c r="BD53" s="61"/>
      <c r="BE53" s="62"/>
      <c r="BJ53" s="62"/>
      <c r="BK53" s="62"/>
      <c r="BM53" s="61"/>
      <c r="BN53" s="62"/>
      <c r="BS53" s="62"/>
      <c r="BT53" s="62"/>
      <c r="BV53" s="61"/>
      <c r="BW53" s="62"/>
      <c r="CB53" s="62"/>
      <c r="CC53" s="62"/>
      <c r="CE53" s="61"/>
      <c r="CF53" s="62"/>
      <c r="CK53" s="62"/>
      <c r="CL53" s="62"/>
      <c r="CN53" s="61"/>
      <c r="CO53" s="62"/>
      <c r="CT53" s="62"/>
      <c r="CU53" s="62"/>
      <c r="CW53" s="61"/>
      <c r="CX53" s="62"/>
      <c r="DC53" s="62"/>
      <c r="DD53" s="62"/>
      <c r="DF53" s="61"/>
      <c r="DG53" s="62"/>
      <c r="DL53" s="62"/>
      <c r="DM53" s="62"/>
      <c r="DO53" s="41"/>
      <c r="DP53" s="27"/>
      <c r="DU53" s="62"/>
      <c r="DV53" s="62"/>
      <c r="DX53" s="61"/>
      <c r="DY53" s="62"/>
      <c r="ED53" s="62"/>
      <c r="EE53" s="62"/>
      <c r="EG53" s="403"/>
      <c r="EH53" s="395"/>
      <c r="EM53" s="62"/>
      <c r="EN53" s="62"/>
      <c r="EP53" s="61"/>
      <c r="EQ53" s="62"/>
      <c r="EV53" s="62"/>
      <c r="EW53" s="62"/>
      <c r="EY53" s="61"/>
      <c r="EZ53" s="213"/>
      <c r="FE53" s="62"/>
      <c r="FF53" s="62"/>
      <c r="FH53" s="61"/>
      <c r="FI53" s="62"/>
      <c r="FN53" s="62"/>
      <c r="FO53" s="62"/>
      <c r="FQ53" s="61"/>
      <c r="FR53" s="62"/>
      <c r="FW53" s="62"/>
      <c r="FX53" s="62"/>
      <c r="FZ53" s="61"/>
      <c r="GA53" s="213"/>
      <c r="GF53" s="62"/>
      <c r="GG53" s="62"/>
      <c r="GI53" s="61"/>
      <c r="GJ53" s="62"/>
      <c r="GO53" s="62"/>
      <c r="GP53" s="62"/>
      <c r="GR53" s="61"/>
      <c r="GS53" s="62"/>
      <c r="GX53" s="62"/>
      <c r="GY53" s="62"/>
      <c r="HA53" s="604"/>
      <c r="HB53" s="605"/>
      <c r="HG53" s="62"/>
      <c r="HH53" s="62"/>
      <c r="HJ53" s="569"/>
      <c r="HK53" s="66"/>
      <c r="HP53" s="62"/>
      <c r="HQ53" s="62"/>
    </row>
    <row r="54" spans="1:226" ht="18.75" customHeight="1" thickBot="1" x14ac:dyDescent="0.4">
      <c r="A54" s="42" t="s">
        <v>43</v>
      </c>
      <c r="K54" s="43"/>
      <c r="L54" s="41"/>
      <c r="M54" s="82"/>
      <c r="N54" s="73"/>
      <c r="O54" s="606">
        <f>MEDIAN(T54:HK54)</f>
        <v>8000000</v>
      </c>
      <c r="P54" s="607"/>
      <c r="Q54" s="97"/>
      <c r="R54" s="97"/>
      <c r="T54" s="604">
        <v>8000000</v>
      </c>
      <c r="U54" s="605"/>
      <c r="Z54" s="97"/>
      <c r="AA54" s="97"/>
      <c r="AC54" s="604">
        <v>3500000</v>
      </c>
      <c r="AD54" s="626"/>
      <c r="AI54" s="97"/>
      <c r="AJ54" s="97"/>
      <c r="AL54" s="604"/>
      <c r="AM54" s="605"/>
      <c r="AR54" s="97"/>
      <c r="AS54" s="97"/>
      <c r="AU54" s="604"/>
      <c r="AV54" s="605"/>
      <c r="BA54" s="97"/>
      <c r="BB54" s="97"/>
      <c r="BD54" s="604"/>
      <c r="BE54" s="605"/>
      <c r="BJ54" s="97"/>
      <c r="BK54" s="97"/>
      <c r="BM54" s="604"/>
      <c r="BN54" s="605"/>
      <c r="BS54" s="97"/>
      <c r="BT54" s="97"/>
      <c r="BV54" s="604"/>
      <c r="BW54" s="605"/>
      <c r="CB54" s="97"/>
      <c r="CC54" s="97"/>
      <c r="CE54" s="604">
        <v>7000000</v>
      </c>
      <c r="CF54" s="605"/>
      <c r="CK54" s="97"/>
      <c r="CL54" s="97"/>
      <c r="CN54" s="604">
        <v>4000000</v>
      </c>
      <c r="CO54" s="605"/>
      <c r="CT54" s="97"/>
      <c r="CU54" s="97"/>
      <c r="CW54" s="604">
        <v>10000000</v>
      </c>
      <c r="CX54" s="605"/>
      <c r="DC54" s="97"/>
      <c r="DD54" s="97"/>
      <c r="DF54" s="604"/>
      <c r="DG54" s="605"/>
      <c r="DL54" s="97"/>
      <c r="DM54" s="97"/>
      <c r="DO54" s="604">
        <v>12000000</v>
      </c>
      <c r="DP54" s="605"/>
      <c r="DU54" s="97"/>
      <c r="DV54" s="97"/>
      <c r="DX54" s="604"/>
      <c r="DY54" s="605"/>
      <c r="ED54" s="97"/>
      <c r="EE54" s="97"/>
      <c r="EG54" s="723">
        <v>40000000</v>
      </c>
      <c r="EH54" s="724"/>
      <c r="EM54" s="97"/>
      <c r="EN54" s="97"/>
      <c r="EP54" s="604">
        <v>13000000</v>
      </c>
      <c r="EQ54" s="605"/>
      <c r="EV54" s="97"/>
      <c r="EW54" s="97"/>
      <c r="EY54" s="604">
        <v>16000000</v>
      </c>
      <c r="EZ54" s="605"/>
      <c r="FE54" s="97"/>
      <c r="FF54" s="97"/>
      <c r="FH54" s="604">
        <v>8000000</v>
      </c>
      <c r="FI54" s="605"/>
      <c r="FN54" s="97"/>
      <c r="FO54" s="97"/>
      <c r="FQ54" s="604">
        <f>50000*800</f>
        <v>40000000</v>
      </c>
      <c r="FR54" s="605"/>
      <c r="FW54" s="97"/>
      <c r="FX54" s="97"/>
      <c r="FZ54" s="604">
        <v>4000000</v>
      </c>
      <c r="GA54" s="605"/>
      <c r="GF54" s="97"/>
      <c r="GG54" s="97"/>
      <c r="GI54" s="604"/>
      <c r="GJ54" s="605"/>
      <c r="GO54" s="97"/>
      <c r="GP54" s="97"/>
      <c r="GR54" s="604"/>
      <c r="GS54" s="605"/>
      <c r="GX54" s="97"/>
      <c r="GY54" s="97"/>
      <c r="HA54" s="692">
        <v>6400000</v>
      </c>
      <c r="HB54" s="693"/>
      <c r="HG54" s="97"/>
      <c r="HH54" s="97"/>
      <c r="HJ54" s="604">
        <v>1925000</v>
      </c>
      <c r="HK54" s="605"/>
      <c r="HP54" s="97"/>
      <c r="HQ54" s="97"/>
    </row>
    <row r="55" spans="1:226" ht="9" customHeight="1" thickBot="1" x14ac:dyDescent="0.4">
      <c r="M55" s="46"/>
      <c r="N55" s="62"/>
      <c r="O55" s="61"/>
      <c r="P55" s="62"/>
      <c r="Q55" s="62"/>
      <c r="R55" s="62"/>
      <c r="T55" s="62"/>
      <c r="U55" s="62"/>
      <c r="Z55" s="62"/>
      <c r="AA55" s="62"/>
      <c r="AC55" s="195"/>
      <c r="AD55" s="195"/>
      <c r="AI55" s="62"/>
      <c r="AJ55" s="62"/>
      <c r="AL55" s="62"/>
      <c r="AM55" s="62"/>
      <c r="AR55" s="62"/>
      <c r="AS55" s="62"/>
      <c r="AU55" s="62"/>
      <c r="AV55" s="62"/>
      <c r="BA55" s="62"/>
      <c r="BB55" s="62"/>
      <c r="BD55" s="62"/>
      <c r="BE55" s="62"/>
      <c r="BJ55" s="62"/>
      <c r="BK55" s="62"/>
      <c r="BM55" s="62"/>
      <c r="BN55" s="62"/>
      <c r="BS55" s="62"/>
      <c r="BT55" s="62"/>
      <c r="BV55" s="62"/>
      <c r="BW55" s="62"/>
      <c r="CB55" s="62"/>
      <c r="CC55" s="62"/>
      <c r="CE55" s="62"/>
      <c r="CF55" s="62"/>
      <c r="CK55" s="62"/>
      <c r="CL55" s="62"/>
      <c r="CN55" s="62"/>
      <c r="CO55" s="62"/>
      <c r="CT55" s="62"/>
      <c r="CU55" s="62"/>
      <c r="CW55" s="62"/>
      <c r="CX55" s="62"/>
      <c r="DC55" s="62"/>
      <c r="DD55" s="62"/>
      <c r="DF55" s="62"/>
      <c r="DG55" s="62"/>
      <c r="DL55" s="62"/>
      <c r="DM55" s="62"/>
      <c r="DO55" s="62"/>
      <c r="DP55" s="62"/>
      <c r="DU55" s="62"/>
      <c r="DV55" s="62"/>
      <c r="DX55" s="62"/>
      <c r="DY55" s="62"/>
      <c r="ED55" s="62"/>
      <c r="EE55" s="62"/>
      <c r="EG55" s="395"/>
      <c r="EH55" s="395"/>
      <c r="EM55" s="62"/>
      <c r="EN55" s="62"/>
      <c r="EP55" s="62"/>
      <c r="EQ55" s="62"/>
      <c r="EV55" s="62"/>
      <c r="EW55" s="62"/>
      <c r="EY55" s="213"/>
      <c r="EZ55" s="213"/>
      <c r="FE55" s="62"/>
      <c r="FF55" s="62"/>
      <c r="FH55" s="62"/>
      <c r="FI55" s="62"/>
      <c r="FN55" s="62"/>
      <c r="FO55" s="62"/>
      <c r="FQ55" s="62"/>
      <c r="FR55" s="62"/>
      <c r="FW55" s="62"/>
      <c r="FX55" s="62"/>
      <c r="FZ55" s="213"/>
      <c r="GA55" s="213"/>
      <c r="GF55" s="62"/>
      <c r="GG55" s="62"/>
      <c r="GI55" s="62"/>
      <c r="GJ55" s="62"/>
      <c r="GO55" s="62"/>
      <c r="GP55" s="62"/>
      <c r="GR55" s="62"/>
      <c r="GS55" s="62"/>
      <c r="GX55" s="62"/>
      <c r="GY55" s="62"/>
      <c r="HA55" s="692"/>
      <c r="HB55" s="693"/>
      <c r="HG55" s="62"/>
      <c r="HH55" s="62"/>
      <c r="HJ55" s="66"/>
      <c r="HK55" s="66"/>
      <c r="HP55" s="62"/>
      <c r="HQ55" s="62"/>
    </row>
    <row r="56" spans="1:226" ht="18" thickBot="1" x14ac:dyDescent="0.4">
      <c r="A56" s="42" t="s">
        <v>59</v>
      </c>
      <c r="J56" s="43"/>
      <c r="K56" s="41"/>
      <c r="L56" s="82"/>
      <c r="M56" s="82"/>
      <c r="N56" s="73"/>
      <c r="O56" s="606">
        <f>MEDIAN(T56:HK56)</f>
        <v>26937500</v>
      </c>
      <c r="P56" s="607"/>
      <c r="Q56" s="97"/>
      <c r="R56" s="97"/>
      <c r="T56" s="604">
        <v>25000000</v>
      </c>
      <c r="U56" s="605"/>
      <c r="Z56" s="97"/>
      <c r="AA56" s="97"/>
      <c r="AC56" s="604">
        <v>14000000</v>
      </c>
      <c r="AD56" s="626"/>
      <c r="AI56" s="97"/>
      <c r="AJ56" s="97"/>
      <c r="AL56" s="604"/>
      <c r="AM56" s="605"/>
      <c r="AR56" s="97"/>
      <c r="AS56" s="97"/>
      <c r="AU56" s="604"/>
      <c r="AV56" s="605"/>
      <c r="BA56" s="97"/>
      <c r="BB56" s="97"/>
      <c r="BD56" s="604"/>
      <c r="BE56" s="605"/>
      <c r="BJ56" s="97"/>
      <c r="BK56" s="97"/>
      <c r="BM56" s="604"/>
      <c r="BN56" s="605"/>
      <c r="BS56" s="97"/>
      <c r="BT56" s="97"/>
      <c r="BV56" s="604"/>
      <c r="BW56" s="605"/>
      <c r="CB56" s="97"/>
      <c r="CC56" s="97"/>
      <c r="CE56" s="604">
        <v>10000000</v>
      </c>
      <c r="CF56" s="605"/>
      <c r="CK56" s="97"/>
      <c r="CL56" s="97"/>
      <c r="CN56" s="604">
        <v>16000000</v>
      </c>
      <c r="CO56" s="605"/>
      <c r="CT56" s="97"/>
      <c r="CU56" s="97"/>
      <c r="CW56" s="604">
        <v>120000000</v>
      </c>
      <c r="CX56" s="605"/>
      <c r="DC56" s="97"/>
      <c r="DD56" s="97"/>
      <c r="DF56" s="604"/>
      <c r="DG56" s="605"/>
      <c r="DL56" s="97"/>
      <c r="DM56" s="97"/>
      <c r="DO56" s="604">
        <v>24000000</v>
      </c>
      <c r="DP56" s="605"/>
      <c r="DU56" s="97"/>
      <c r="DV56" s="97"/>
      <c r="DX56" s="604"/>
      <c r="DY56" s="605"/>
      <c r="ED56" s="97"/>
      <c r="EE56" s="97"/>
      <c r="EG56" s="679">
        <v>30000000</v>
      </c>
      <c r="EH56" s="680"/>
      <c r="EM56" s="97"/>
      <c r="EN56" s="97"/>
      <c r="EP56" s="604">
        <v>20000000</v>
      </c>
      <c r="EQ56" s="605"/>
      <c r="EV56" s="97"/>
      <c r="EW56" s="97"/>
      <c r="EY56" s="604">
        <v>160000000</v>
      </c>
      <c r="EZ56" s="605"/>
      <c r="FE56" s="97"/>
      <c r="FF56" s="97"/>
      <c r="FH56" s="604">
        <f>50000*800</f>
        <v>40000000</v>
      </c>
      <c r="FI56" s="605"/>
      <c r="FN56" s="97"/>
      <c r="FO56" s="97"/>
      <c r="FQ56" s="604">
        <f>80000*800</f>
        <v>64000000</v>
      </c>
      <c r="FR56" s="605"/>
      <c r="FW56" s="97"/>
      <c r="FX56" s="97"/>
      <c r="FZ56" s="604">
        <v>8000000</v>
      </c>
      <c r="GA56" s="605"/>
      <c r="GF56" s="97"/>
      <c r="GG56" s="97"/>
      <c r="GI56" s="604"/>
      <c r="GJ56" s="605"/>
      <c r="GO56" s="97"/>
      <c r="GP56" s="97"/>
      <c r="GR56" s="604"/>
      <c r="GS56" s="605"/>
      <c r="GX56" s="97"/>
      <c r="GY56" s="97"/>
      <c r="HA56" s="692">
        <v>32000000</v>
      </c>
      <c r="HB56" s="693"/>
      <c r="HG56" s="97"/>
      <c r="HH56" s="97"/>
      <c r="HJ56" s="604">
        <v>28875000</v>
      </c>
      <c r="HK56" s="605"/>
      <c r="HP56" s="97"/>
      <c r="HQ56" s="97"/>
    </row>
    <row r="57" spans="1:226" ht="15" thickBot="1" x14ac:dyDescent="0.35">
      <c r="M57" s="46"/>
      <c r="N57" s="62"/>
      <c r="O57" s="62"/>
      <c r="P57" s="62"/>
      <c r="Q57" s="62"/>
      <c r="R57" s="62"/>
      <c r="Z57" s="62"/>
      <c r="AA57" s="62"/>
      <c r="AI57" s="62"/>
      <c r="AJ57" s="62"/>
      <c r="AR57" s="62"/>
      <c r="AS57" s="62"/>
      <c r="BA57" s="62"/>
      <c r="BB57" s="62"/>
      <c r="BJ57" s="62"/>
      <c r="BK57" s="62"/>
      <c r="BS57" s="62"/>
      <c r="BT57" s="62"/>
      <c r="CB57" s="62"/>
      <c r="CC57" s="62"/>
      <c r="CK57" s="62"/>
      <c r="CL57" s="62"/>
      <c r="CT57" s="62"/>
      <c r="CU57" s="62"/>
      <c r="DC57" s="62"/>
      <c r="DD57" s="62"/>
      <c r="DL57" s="62"/>
      <c r="DM57" s="62"/>
      <c r="DU57" s="62"/>
      <c r="DV57" s="62"/>
      <c r="ED57" s="62"/>
      <c r="EE57" s="62"/>
      <c r="EM57" s="62"/>
      <c r="EN57" s="62"/>
      <c r="EV57" s="62"/>
      <c r="EW57" s="62"/>
      <c r="FE57" s="62"/>
      <c r="FF57" s="62"/>
      <c r="FN57" s="62"/>
      <c r="FO57" s="62"/>
      <c r="FW57" s="62"/>
      <c r="FX57" s="62"/>
      <c r="GF57" s="62"/>
      <c r="GG57" s="62"/>
      <c r="GO57" s="62"/>
      <c r="GP57" s="62"/>
      <c r="GX57" s="62"/>
      <c r="GY57" s="62"/>
      <c r="HG57" s="62"/>
      <c r="HH57" s="62"/>
      <c r="HP57" s="62"/>
      <c r="HQ57" s="62"/>
    </row>
    <row r="58" spans="1:226" ht="18" thickBot="1" x14ac:dyDescent="0.4">
      <c r="M58" s="46"/>
      <c r="N58" s="41" t="s">
        <v>102</v>
      </c>
      <c r="O58" s="606">
        <f>SUM(T56:HK56)</f>
        <v>591875000</v>
      </c>
      <c r="P58" s="607"/>
      <c r="Q58" s="97"/>
      <c r="R58" s="97"/>
      <c r="Z58" s="97"/>
      <c r="AA58" s="97"/>
      <c r="AI58" s="97"/>
      <c r="AJ58" s="97"/>
      <c r="AR58" s="97"/>
      <c r="AS58" s="97"/>
      <c r="BA58" s="97"/>
      <c r="BB58" s="97"/>
      <c r="BJ58" s="97"/>
      <c r="BK58" s="97"/>
      <c r="BS58" s="97"/>
      <c r="BT58" s="97"/>
      <c r="CB58" s="97"/>
      <c r="CC58" s="97"/>
      <c r="CK58" s="97"/>
      <c r="CL58" s="97"/>
      <c r="CT58" s="97"/>
      <c r="CU58" s="97"/>
      <c r="DC58" s="97"/>
      <c r="DD58" s="97"/>
      <c r="DL58" s="97"/>
      <c r="DM58" s="97"/>
      <c r="DU58" s="97"/>
      <c r="DV58" s="97"/>
      <c r="ED58" s="97"/>
      <c r="EE58" s="97"/>
      <c r="EM58" s="97"/>
      <c r="EN58" s="97"/>
      <c r="EV58" s="97"/>
      <c r="EW58" s="97"/>
      <c r="FE58" s="97"/>
      <c r="FF58" s="97"/>
      <c r="FN58" s="97"/>
      <c r="FO58" s="97"/>
      <c r="FW58" s="97"/>
      <c r="FX58" s="97"/>
      <c r="GF58" s="97"/>
      <c r="GG58" s="97"/>
      <c r="GO58" s="97"/>
      <c r="GP58" s="97"/>
      <c r="GX58" s="97"/>
      <c r="GY58" s="97"/>
      <c r="HG58" s="97"/>
      <c r="HH58" s="97"/>
      <c r="HP58" s="97"/>
      <c r="HQ58" s="97"/>
    </row>
    <row r="59" spans="1:226" x14ac:dyDescent="0.3">
      <c r="M59" s="46"/>
      <c r="N59" s="46"/>
    </row>
    <row r="60" spans="1:226" x14ac:dyDescent="0.3">
      <c r="M60" s="46"/>
      <c r="N60" s="46"/>
      <c r="O60" s="46"/>
      <c r="P60" s="46"/>
      <c r="Q60" s="46"/>
      <c r="R60" s="46"/>
      <c r="S60" s="46"/>
      <c r="T60" s="46"/>
      <c r="Z60" s="46"/>
      <c r="AA60" s="46"/>
      <c r="AI60" s="46"/>
      <c r="AJ60" s="46"/>
      <c r="AR60" s="46"/>
      <c r="AS60" s="46"/>
      <c r="BA60" s="46"/>
      <c r="BB60" s="46"/>
      <c r="BJ60" s="46"/>
      <c r="BK60" s="46"/>
      <c r="BS60" s="46"/>
      <c r="BT60" s="46"/>
      <c r="CB60" s="46"/>
      <c r="CC60" s="46"/>
      <c r="CK60" s="46"/>
      <c r="CL60" s="46"/>
      <c r="CT60" s="46"/>
      <c r="CU60" s="46"/>
      <c r="DC60" s="46"/>
      <c r="DD60" s="46"/>
      <c r="DL60" s="46"/>
      <c r="DM60" s="46"/>
      <c r="DU60" s="46"/>
      <c r="DV60" s="46"/>
      <c r="ED60" s="46"/>
      <c r="EE60" s="46"/>
      <c r="EM60" s="46"/>
      <c r="EN60" s="46"/>
      <c r="EV60" s="46"/>
      <c r="EW60" s="46"/>
      <c r="FE60" s="46"/>
      <c r="FF60" s="46"/>
      <c r="FN60" s="46"/>
      <c r="FO60" s="46"/>
      <c r="FW60" s="46"/>
      <c r="FX60" s="46"/>
      <c r="GF60" s="46"/>
      <c r="GG60" s="46"/>
      <c r="GO60" s="46"/>
      <c r="GP60" s="46"/>
      <c r="GX60" s="46"/>
      <c r="GY60" s="46"/>
      <c r="HG60" s="46"/>
      <c r="HH60" s="46"/>
      <c r="HP60" s="46"/>
      <c r="HQ60" s="46"/>
    </row>
    <row r="61" spans="1:226" x14ac:dyDescent="0.3">
      <c r="M61" s="46"/>
      <c r="N61" s="46"/>
      <c r="O61" s="46"/>
      <c r="P61" s="46"/>
      <c r="Q61" s="46"/>
      <c r="R61" s="46"/>
      <c r="S61" s="46"/>
      <c r="T61" s="46"/>
      <c r="Z61" s="46"/>
      <c r="AA61" s="46"/>
      <c r="AI61" s="46"/>
      <c r="AJ61" s="46"/>
      <c r="AR61" s="46"/>
      <c r="AS61" s="46"/>
      <c r="BA61" s="46"/>
      <c r="BB61" s="46"/>
      <c r="BJ61" s="46"/>
      <c r="BK61" s="46"/>
      <c r="BS61" s="46"/>
      <c r="BT61" s="46"/>
      <c r="CB61" s="46"/>
      <c r="CC61" s="46"/>
      <c r="CK61" s="46"/>
      <c r="CL61" s="46"/>
      <c r="CT61" s="46"/>
      <c r="CU61" s="46"/>
      <c r="DC61" s="46"/>
      <c r="DD61" s="46"/>
      <c r="DL61" s="46"/>
      <c r="DM61" s="46"/>
      <c r="DU61" s="46"/>
      <c r="DV61" s="46"/>
      <c r="ED61" s="46"/>
      <c r="EE61" s="46"/>
      <c r="EM61" s="46"/>
      <c r="EN61" s="46"/>
      <c r="EV61" s="46"/>
      <c r="EW61" s="46"/>
      <c r="FE61" s="46"/>
      <c r="FF61" s="46"/>
      <c r="FN61" s="46"/>
      <c r="FO61" s="46"/>
      <c r="FW61" s="46"/>
      <c r="FX61" s="46"/>
      <c r="GF61" s="46"/>
      <c r="GG61" s="46"/>
      <c r="GO61" s="46"/>
      <c r="GP61" s="46"/>
      <c r="GX61" s="46"/>
      <c r="GY61" s="46"/>
      <c r="HG61" s="46"/>
      <c r="HH61" s="46"/>
      <c r="HP61" s="46"/>
      <c r="HQ61" s="46"/>
    </row>
    <row r="62" spans="1:226" x14ac:dyDescent="0.3">
      <c r="M62" s="46"/>
      <c r="N62" s="46"/>
      <c r="O62" s="46"/>
      <c r="P62" s="46"/>
      <c r="Q62" s="46"/>
      <c r="R62" s="46"/>
      <c r="S62" s="46"/>
      <c r="T62" s="46"/>
      <c r="Z62" s="46"/>
      <c r="AA62" s="46"/>
      <c r="AI62" s="46"/>
      <c r="AJ62" s="46"/>
      <c r="AR62" s="46"/>
      <c r="AS62" s="46"/>
      <c r="BA62" s="46"/>
      <c r="BB62" s="46"/>
      <c r="BJ62" s="46"/>
      <c r="BK62" s="46"/>
      <c r="BS62" s="46"/>
      <c r="BT62" s="46"/>
      <c r="CB62" s="46"/>
      <c r="CC62" s="46"/>
      <c r="CK62" s="46"/>
      <c r="CL62" s="46"/>
      <c r="CT62" s="46"/>
      <c r="CU62" s="46"/>
      <c r="DC62" s="46"/>
      <c r="DD62" s="46"/>
      <c r="DL62" s="46"/>
      <c r="DM62" s="46"/>
      <c r="DU62" s="46"/>
      <c r="DV62" s="46"/>
      <c r="ED62" s="46"/>
      <c r="EE62" s="46"/>
      <c r="EM62" s="46"/>
      <c r="EN62" s="46"/>
      <c r="EV62" s="46"/>
      <c r="EW62" s="46"/>
      <c r="FE62" s="46"/>
      <c r="FF62" s="46"/>
      <c r="FN62" s="46"/>
      <c r="FO62" s="46"/>
      <c r="FW62" s="46"/>
      <c r="FX62" s="46"/>
      <c r="GF62" s="46"/>
      <c r="GG62" s="46"/>
      <c r="GO62" s="46"/>
      <c r="GP62" s="46"/>
      <c r="GX62" s="46"/>
      <c r="GY62" s="46"/>
      <c r="HG62" s="46"/>
      <c r="HH62" s="46"/>
      <c r="HP62" s="46"/>
      <c r="HQ62" s="46"/>
    </row>
    <row r="63" spans="1:226" x14ac:dyDescent="0.3">
      <c r="O63" s="46"/>
      <c r="P63" s="46"/>
      <c r="Q63" s="46"/>
      <c r="R63" s="46"/>
      <c r="S63" s="46"/>
      <c r="T63" s="46"/>
      <c r="Z63" s="46"/>
      <c r="AA63" s="46"/>
      <c r="AI63" s="46"/>
      <c r="AJ63" s="46"/>
      <c r="AR63" s="46"/>
      <c r="AS63" s="46"/>
      <c r="BA63" s="46"/>
      <c r="BB63" s="46"/>
      <c r="BJ63" s="46"/>
      <c r="BK63" s="46"/>
      <c r="BS63" s="46"/>
      <c r="BT63" s="46"/>
      <c r="CB63" s="46"/>
      <c r="CC63" s="46"/>
      <c r="CK63" s="46"/>
      <c r="CL63" s="46"/>
      <c r="CT63" s="46"/>
      <c r="CU63" s="46"/>
      <c r="DC63" s="46"/>
      <c r="DD63" s="46"/>
      <c r="DL63" s="46"/>
      <c r="DM63" s="46"/>
      <c r="DU63" s="46"/>
      <c r="DV63" s="46"/>
      <c r="ED63" s="46"/>
      <c r="EE63" s="46"/>
      <c r="EM63" s="46"/>
      <c r="EN63" s="46"/>
      <c r="EV63" s="46"/>
      <c r="EW63" s="46"/>
      <c r="FE63" s="46"/>
      <c r="FF63" s="46"/>
      <c r="FN63" s="46"/>
      <c r="FO63" s="46"/>
      <c r="FW63" s="46"/>
      <c r="FX63" s="46"/>
      <c r="GF63" s="46"/>
      <c r="GG63" s="46"/>
      <c r="GO63" s="46"/>
      <c r="GP63" s="46"/>
      <c r="GX63" s="46"/>
      <c r="GY63" s="46"/>
      <c r="HG63" s="46"/>
      <c r="HH63" s="46"/>
      <c r="HP63" s="46"/>
      <c r="HQ63" s="46"/>
    </row>
    <row r="64" spans="1:226" x14ac:dyDescent="0.3">
      <c r="O64" s="46"/>
      <c r="P64" s="46"/>
      <c r="Q64" s="46"/>
      <c r="R64" s="46"/>
      <c r="S64" s="46"/>
      <c r="T64" s="46"/>
      <c r="Z64" s="46"/>
      <c r="AA64" s="46"/>
      <c r="AI64" s="46"/>
      <c r="AJ64" s="46"/>
      <c r="AR64" s="46"/>
      <c r="AS64" s="46"/>
      <c r="BA64" s="46"/>
      <c r="BB64" s="46"/>
      <c r="BJ64" s="46"/>
      <c r="BK64" s="46"/>
      <c r="BS64" s="46"/>
      <c r="BT64" s="46"/>
      <c r="CB64" s="46"/>
      <c r="CC64" s="46"/>
      <c r="CK64" s="46"/>
      <c r="CL64" s="46"/>
      <c r="CT64" s="46"/>
      <c r="CU64" s="46"/>
      <c r="DC64" s="46"/>
      <c r="DD64" s="46"/>
      <c r="DL64" s="46"/>
      <c r="DM64" s="46"/>
      <c r="DU64" s="46"/>
      <c r="DV64" s="46"/>
      <c r="ED64" s="46"/>
      <c r="EE64" s="46"/>
      <c r="EM64" s="46"/>
      <c r="EN64" s="46"/>
      <c r="EV64" s="46"/>
      <c r="EW64" s="46"/>
      <c r="FE64" s="46"/>
      <c r="FF64" s="46"/>
      <c r="FN64" s="46"/>
      <c r="FO64" s="46"/>
      <c r="FW64" s="46"/>
      <c r="FX64" s="46"/>
      <c r="GF64" s="46"/>
      <c r="GG64" s="46"/>
      <c r="GO64" s="46"/>
      <c r="GP64" s="46"/>
      <c r="GX64" s="46"/>
      <c r="GY64" s="46"/>
      <c r="HG64" s="46"/>
      <c r="HH64" s="46"/>
      <c r="HP64" s="46"/>
      <c r="HQ64" s="46"/>
    </row>
  </sheetData>
  <mergeCells count="205">
    <mergeCell ref="HJ52:HK52"/>
    <mergeCell ref="HJ54:HK54"/>
    <mergeCell ref="HJ56:HK56"/>
    <mergeCell ref="HJ8:HQ8"/>
    <mergeCell ref="HJ21:HQ21"/>
    <mergeCell ref="HJ27:HQ27"/>
    <mergeCell ref="HJ31:HQ31"/>
    <mergeCell ref="HJ44:HQ44"/>
    <mergeCell ref="HA8:HF8"/>
    <mergeCell ref="HA21:HF21"/>
    <mergeCell ref="HA27:HF27"/>
    <mergeCell ref="HA31:HF31"/>
    <mergeCell ref="HA44:HF44"/>
    <mergeCell ref="AL52:AM52"/>
    <mergeCell ref="AC56:AD56"/>
    <mergeCell ref="GR44:GW44"/>
    <mergeCell ref="EP52:EQ52"/>
    <mergeCell ref="EP54:EQ54"/>
    <mergeCell ref="EP56:EQ56"/>
    <mergeCell ref="GI31:GN31"/>
    <mergeCell ref="GI44:GN44"/>
    <mergeCell ref="GR31:GW31"/>
    <mergeCell ref="FQ56:FR56"/>
    <mergeCell ref="FZ52:GA52"/>
    <mergeCell ref="FZ54:GA54"/>
    <mergeCell ref="FZ56:GA56"/>
    <mergeCell ref="EY52:EZ52"/>
    <mergeCell ref="EY54:EZ54"/>
    <mergeCell ref="EY56:EZ56"/>
    <mergeCell ref="FH52:FI52"/>
    <mergeCell ref="FH54:FI54"/>
    <mergeCell ref="AC31:AJ31"/>
    <mergeCell ref="AC44:AJ44"/>
    <mergeCell ref="AC52:AD52"/>
    <mergeCell ref="AC54:AD54"/>
    <mergeCell ref="BD31:BI31"/>
    <mergeCell ref="BD44:BI44"/>
    <mergeCell ref="T44:AA44"/>
    <mergeCell ref="FH31:FM31"/>
    <mergeCell ref="FH44:FM44"/>
    <mergeCell ref="EP31:EU31"/>
    <mergeCell ref="EP44:EU44"/>
    <mergeCell ref="CE8:CL8"/>
    <mergeCell ref="BV31:CA31"/>
    <mergeCell ref="BV44:CA44"/>
    <mergeCell ref="AL31:AQ31"/>
    <mergeCell ref="AL44:AQ44"/>
    <mergeCell ref="AU8:BB8"/>
    <mergeCell ref="BM31:BR31"/>
    <mergeCell ref="BM44:BR44"/>
    <mergeCell ref="CW8:DD8"/>
    <mergeCell ref="CW21:DD21"/>
    <mergeCell ref="CW27:DD27"/>
    <mergeCell ref="CW31:DD31"/>
    <mergeCell ref="CW44:DD44"/>
    <mergeCell ref="FH27:FO27"/>
    <mergeCell ref="FH8:FO8"/>
    <mergeCell ref="FZ8:GG8"/>
    <mergeCell ref="FZ21:GG21"/>
    <mergeCell ref="FZ27:GG27"/>
    <mergeCell ref="FZ31:GG31"/>
    <mergeCell ref="FZ44:GG44"/>
    <mergeCell ref="DO8:DV8"/>
    <mergeCell ref="DO21:DV21"/>
    <mergeCell ref="DO27:DV27"/>
    <mergeCell ref="DO44:DV44"/>
    <mergeCell ref="FQ8:FX8"/>
    <mergeCell ref="FQ21:FX21"/>
    <mergeCell ref="FQ27:FX27"/>
    <mergeCell ref="FQ31:FX31"/>
    <mergeCell ref="FQ44:FX44"/>
    <mergeCell ref="AU56:AV56"/>
    <mergeCell ref="BD52:BE52"/>
    <mergeCell ref="BD54:BE54"/>
    <mergeCell ref="BD56:BE56"/>
    <mergeCell ref="FH56:FI56"/>
    <mergeCell ref="FQ52:FR52"/>
    <mergeCell ref="FQ54:FR54"/>
    <mergeCell ref="HA52:HB52"/>
    <mergeCell ref="GI52:GJ52"/>
    <mergeCell ref="GI54:GJ54"/>
    <mergeCell ref="GI56:GJ56"/>
    <mergeCell ref="GR52:GS52"/>
    <mergeCell ref="GR54:GS54"/>
    <mergeCell ref="GR56:GS56"/>
    <mergeCell ref="HA54:HB54"/>
    <mergeCell ref="HA56:HB56"/>
    <mergeCell ref="HA53:HB53"/>
    <mergeCell ref="HA55:HB55"/>
    <mergeCell ref="CE52:CF52"/>
    <mergeCell ref="CE54:CF54"/>
    <mergeCell ref="CE44:CL44"/>
    <mergeCell ref="CN56:CO56"/>
    <mergeCell ref="BM52:BN52"/>
    <mergeCell ref="BM54:BN54"/>
    <mergeCell ref="BM56:BN56"/>
    <mergeCell ref="BV52:BW52"/>
    <mergeCell ref="BV54:BW54"/>
    <mergeCell ref="BV56:BW56"/>
    <mergeCell ref="DO52:DP52"/>
    <mergeCell ref="DO54:DP54"/>
    <mergeCell ref="DO56:DP56"/>
    <mergeCell ref="DF27:DM27"/>
    <mergeCell ref="DF31:DM31"/>
    <mergeCell ref="DF44:DM44"/>
    <mergeCell ref="EP8:EU8"/>
    <mergeCell ref="EP21:EU21"/>
    <mergeCell ref="EP27:EU27"/>
    <mergeCell ref="DX56:DY56"/>
    <mergeCell ref="CW52:CX52"/>
    <mergeCell ref="CW54:CX54"/>
    <mergeCell ref="CW56:CX56"/>
    <mergeCell ref="DF52:DG52"/>
    <mergeCell ref="DF54:DG54"/>
    <mergeCell ref="DF56:DG56"/>
    <mergeCell ref="GI8:GN8"/>
    <mergeCell ref="GI21:GN21"/>
    <mergeCell ref="GI27:GN27"/>
    <mergeCell ref="GR8:GW8"/>
    <mergeCell ref="GR21:GW21"/>
    <mergeCell ref="GR27:GW27"/>
    <mergeCell ref="DX21:EC21"/>
    <mergeCell ref="DX27:EC27"/>
    <mergeCell ref="AU54:AV54"/>
    <mergeCell ref="CN54:CO54"/>
    <mergeCell ref="DX52:DY52"/>
    <mergeCell ref="DX54:DY54"/>
    <mergeCell ref="AU21:BB21"/>
    <mergeCell ref="AU27:BB27"/>
    <mergeCell ref="AU31:BB31"/>
    <mergeCell ref="DO31:DT31"/>
    <mergeCell ref="DX31:EC31"/>
    <mergeCell ref="DX44:EC44"/>
    <mergeCell ref="CN31:CS31"/>
    <mergeCell ref="CN44:CS44"/>
    <mergeCell ref="DX8:EC8"/>
    <mergeCell ref="DF8:DM8"/>
    <mergeCell ref="DF21:DM21"/>
    <mergeCell ref="FH21:FO21"/>
    <mergeCell ref="T52:U52"/>
    <mergeCell ref="T54:U54"/>
    <mergeCell ref="T56:U56"/>
    <mergeCell ref="AL54:AM54"/>
    <mergeCell ref="AL56:AM56"/>
    <mergeCell ref="AU52:AV52"/>
    <mergeCell ref="CN8:CS8"/>
    <mergeCell ref="CN21:CS21"/>
    <mergeCell ref="CN27:CS27"/>
    <mergeCell ref="BM8:BR8"/>
    <mergeCell ref="BM21:BR21"/>
    <mergeCell ref="BM27:BR27"/>
    <mergeCell ref="BV8:CA8"/>
    <mergeCell ref="BV21:CA21"/>
    <mergeCell ref="BV27:CA27"/>
    <mergeCell ref="BD8:BI8"/>
    <mergeCell ref="BD21:BI21"/>
    <mergeCell ref="BD27:BI27"/>
    <mergeCell ref="CE56:CF56"/>
    <mergeCell ref="CN52:CO52"/>
    <mergeCell ref="CE21:CL21"/>
    <mergeCell ref="CE27:CL27"/>
    <mergeCell ref="CE31:CL31"/>
    <mergeCell ref="AU44:BB44"/>
    <mergeCell ref="A8:F8"/>
    <mergeCell ref="A10:A19"/>
    <mergeCell ref="AL8:AQ8"/>
    <mergeCell ref="AL21:AQ21"/>
    <mergeCell ref="AL27:AQ27"/>
    <mergeCell ref="AC8:AJ8"/>
    <mergeCell ref="AC21:AJ21"/>
    <mergeCell ref="AC27:AJ27"/>
    <mergeCell ref="A31:I31"/>
    <mergeCell ref="K8:R8"/>
    <mergeCell ref="K21:R21"/>
    <mergeCell ref="K27:R27"/>
    <mergeCell ref="K31:R31"/>
    <mergeCell ref="T8:AA8"/>
    <mergeCell ref="T21:AA21"/>
    <mergeCell ref="T27:AA27"/>
    <mergeCell ref="T31:AA31"/>
    <mergeCell ref="A33:A40"/>
    <mergeCell ref="A44:E44"/>
    <mergeCell ref="O58:P58"/>
    <mergeCell ref="A21:F21"/>
    <mergeCell ref="A23:A25"/>
    <mergeCell ref="A27:F27"/>
    <mergeCell ref="A28:A29"/>
    <mergeCell ref="O52:P52"/>
    <mergeCell ref="O54:P54"/>
    <mergeCell ref="O56:P56"/>
    <mergeCell ref="A45:A49"/>
    <mergeCell ref="K44:R44"/>
    <mergeCell ref="EG56:EH56"/>
    <mergeCell ref="EY8:FF8"/>
    <mergeCell ref="EY21:FF21"/>
    <mergeCell ref="EY27:FF27"/>
    <mergeCell ref="EY31:FF31"/>
    <mergeCell ref="EY44:FF44"/>
    <mergeCell ref="EG8:EN8"/>
    <mergeCell ref="EG21:EN21"/>
    <mergeCell ref="EG27:EN27"/>
    <mergeCell ref="EG31:EN31"/>
    <mergeCell ref="EG44:EN44"/>
    <mergeCell ref="EG52:EH52"/>
    <mergeCell ref="EG54:EH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USD</vt:lpstr>
      <vt:lpstr>EUR</vt:lpstr>
      <vt:lpstr>CAD</vt:lpstr>
      <vt:lpstr>AUD</vt:lpstr>
      <vt:lpstr>MXN</vt:lpstr>
      <vt:lpstr>ZAR</vt:lpstr>
      <vt:lpstr>BRL</vt:lpstr>
      <vt:lpstr>COP</vt:lpstr>
      <vt:lpstr>CLP</vt:lpstr>
    </vt:vector>
  </TitlesOfParts>
  <Company>CME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Jalpan</dc:creator>
  <cp:lastModifiedBy>Dong, Serena</cp:lastModifiedBy>
  <cp:lastPrinted>2017-07-21T21:12:37Z</cp:lastPrinted>
  <dcterms:created xsi:type="dcterms:W3CDTF">2011-04-29T02:13:31Z</dcterms:created>
  <dcterms:modified xsi:type="dcterms:W3CDTF">2019-12-06T15:19:35Z</dcterms:modified>
</cp:coreProperties>
</file>