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Applications\Polyspace\R2023a\bin\win64\Assignments\"/>
    </mc:Choice>
  </mc:AlternateContent>
  <xr:revisionPtr revIDLastSave="0" documentId="13_ncr:1_{CC719292-74C7-4683-A29A-C9EC67694A67}" xr6:coauthVersionLast="47" xr6:coauthVersionMax="47" xr10:uidLastSave="{00000000-0000-0000-0000-000000000000}"/>
  <bookViews>
    <workbookView xWindow="-108" yWindow="-108" windowWidth="23256" windowHeight="12456" activeTab="1" xr2:uid="{1D18D860-DADB-45A7-99A9-BE203D5320D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4" i="1"/>
  <c r="D6" i="1"/>
  <c r="C6" i="1"/>
  <c r="F6" i="1"/>
  <c r="F7" i="1"/>
  <c r="F8" i="1"/>
  <c r="F9" i="1"/>
  <c r="F10" i="1"/>
  <c r="F11" i="1"/>
  <c r="F12" i="1"/>
  <c r="F13" i="1"/>
  <c r="F3" i="1"/>
  <c r="F2" i="1"/>
  <c r="D3" i="1"/>
  <c r="C3" i="1"/>
  <c r="C2" i="1"/>
</calcChain>
</file>

<file path=xl/sharedStrings.xml><?xml version="1.0" encoding="utf-8"?>
<sst xmlns="http://schemas.openxmlformats.org/spreadsheetml/2006/main" count="26" uniqueCount="17">
  <si>
    <t xml:space="preserve">S.No </t>
  </si>
  <si>
    <t>T_Out -  °C</t>
  </si>
  <si>
    <t>V</t>
  </si>
  <si>
    <t>T1</t>
  </si>
  <si>
    <t xml:space="preserve">Ti - Seconds </t>
  </si>
  <si>
    <t>Ti - Days</t>
  </si>
  <si>
    <t>PV_Stationary</t>
  </si>
  <si>
    <t>OP_Stationary</t>
  </si>
  <si>
    <t>-10</t>
  </si>
  <si>
    <t>1</t>
  </si>
  <si>
    <t>0.0165</t>
  </si>
  <si>
    <t>180</t>
  </si>
  <si>
    <t>1650000</t>
  </si>
  <si>
    <t>19.09722222</t>
  </si>
  <si>
    <t>62.64</t>
  </si>
  <si>
    <t>33.59</t>
  </si>
  <si>
    <t>0.o165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</si>
</sst>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6" tint="-0.249977111117893"/>
      <name val="Aptos Narrow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799885591224"/>
          <c:y val="0.16570327552986513"/>
          <c:w val="0.77889767985732561"/>
          <c:h val="0.7378586496974537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3160047"/>
        <c:axId val="1133156687"/>
      </c:scatterChart>
      <c:valAx>
        <c:axId val="11331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6687"/>
        <c:crosses val="autoZero"/>
        <c:crossBetween val="midCat"/>
      </c:valAx>
      <c:valAx>
        <c:axId val="1133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6004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 = f(OP)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320472440944883"/>
                  <c:y val="-5.9087197433654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Sheet2!$H$2:$H$12</c:f>
              <c:numCache>
                <c:formatCode>General</c:formatCode>
                <c:ptCount val="11"/>
                <c:pt idx="0">
                  <c:v>97.036799999999999</c:v>
                </c:pt>
                <c:pt idx="1">
                  <c:v>76.696299999999994</c:v>
                </c:pt>
                <c:pt idx="2">
                  <c:v>62.64</c:v>
                </c:pt>
                <c:pt idx="3">
                  <c:v>52.459099999999999</c:v>
                </c:pt>
                <c:pt idx="4">
                  <c:v>44.62</c:v>
                </c:pt>
                <c:pt idx="5">
                  <c:v>30.45</c:v>
                </c:pt>
                <c:pt idx="6">
                  <c:v>22.05</c:v>
                </c:pt>
                <c:pt idx="7">
                  <c:v>19.96</c:v>
                </c:pt>
                <c:pt idx="8">
                  <c:v>18</c:v>
                </c:pt>
                <c:pt idx="9">
                  <c:v>16</c:v>
                </c:pt>
                <c:pt idx="10">
                  <c:v>14.45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33.902000000000001</c:v>
                </c:pt>
                <c:pt idx="1">
                  <c:v>33.743499999999997</c:v>
                </c:pt>
                <c:pt idx="2">
                  <c:v>33.590000000000003</c:v>
                </c:pt>
                <c:pt idx="3">
                  <c:v>33.426499999999997</c:v>
                </c:pt>
                <c:pt idx="4">
                  <c:v>33.26</c:v>
                </c:pt>
                <c:pt idx="5">
                  <c:v>32.619999999999997</c:v>
                </c:pt>
                <c:pt idx="6">
                  <c:v>32.5</c:v>
                </c:pt>
                <c:pt idx="7">
                  <c:v>32.17</c:v>
                </c:pt>
                <c:pt idx="8">
                  <c:v>31.92</c:v>
                </c:pt>
                <c:pt idx="9">
                  <c:v>31.84</c:v>
                </c:pt>
                <c:pt idx="10">
                  <c:v>31.69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C-4801-B66D-589967EF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70159"/>
        <c:axId val="344367759"/>
      </c:scatterChart>
      <c:valAx>
        <c:axId val="3443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67759"/>
        <c:crosses val="autoZero"/>
        <c:crossBetween val="midCat"/>
      </c:valAx>
      <c:valAx>
        <c:axId val="3443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7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PV</a:t>
            </a:r>
            <a:r>
              <a:rPr lang="en-IN" baseline="0"/>
              <a:t> = f(Tout)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946522309711284"/>
                  <c:y val="-0.14505978419364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Sheet2!$B$2:$B$12</c:f>
              <c:numCache>
                <c:formatCode>General</c:formatCode>
                <c:ptCount val="11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-5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33.902000000000001</c:v>
                </c:pt>
                <c:pt idx="1">
                  <c:v>33.743499999999997</c:v>
                </c:pt>
                <c:pt idx="2">
                  <c:v>33.590000000000003</c:v>
                </c:pt>
                <c:pt idx="3">
                  <c:v>33.426499999999997</c:v>
                </c:pt>
                <c:pt idx="4">
                  <c:v>33.26</c:v>
                </c:pt>
                <c:pt idx="5">
                  <c:v>32.619999999999997</c:v>
                </c:pt>
                <c:pt idx="6">
                  <c:v>32.5</c:v>
                </c:pt>
                <c:pt idx="7">
                  <c:v>32.17</c:v>
                </c:pt>
                <c:pt idx="8">
                  <c:v>31.92</c:v>
                </c:pt>
                <c:pt idx="9">
                  <c:v>31.84</c:v>
                </c:pt>
                <c:pt idx="10">
                  <c:v>31.69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E-4C98-88DF-8F59B726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4799"/>
        <c:axId val="108993359"/>
      </c:scatterChart>
      <c:valAx>
        <c:axId val="1089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3359"/>
        <c:crosses val="autoZero"/>
        <c:crossBetween val="midCat"/>
      </c:valAx>
      <c:valAx>
        <c:axId val="1089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799885591224"/>
          <c:y val="0.16570327552986513"/>
          <c:w val="0.77889767985732561"/>
          <c:h val="0.7378586496974537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3160047"/>
        <c:axId val="1133156687"/>
      </c:scatterChart>
      <c:valAx>
        <c:axId val="11331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6687"/>
        <c:crosses val="autoZero"/>
        <c:crossBetween val="midCat"/>
      </c:valAx>
      <c:valAx>
        <c:axId val="1133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6004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799885591224"/>
          <c:y val="0.16570327552986513"/>
          <c:w val="0.77889767985732561"/>
          <c:h val="0.7378586496974537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2"/>
            <c:back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Sheet1!$H$4:$H$13</c:f>
              <c:strCache>
                <c:ptCount val="10"/>
                <c:pt idx="0">
                  <c:v>62.64</c:v>
                </c:pt>
                <c:pt idx="1">
                  <c:v>62.64</c:v>
                </c:pt>
                <c:pt idx="2">
                  <c:v>52.46</c:v>
                </c:pt>
                <c:pt idx="3">
                  <c:v>44.62</c:v>
                </c:pt>
                <c:pt idx="4">
                  <c:v>30.45</c:v>
                </c:pt>
                <c:pt idx="5">
                  <c:v>22.05</c:v>
                </c:pt>
                <c:pt idx="6">
                  <c:v>19.96</c:v>
                </c:pt>
                <c:pt idx="7">
                  <c:v>18.00</c:v>
                </c:pt>
                <c:pt idx="8">
                  <c:v>16.00</c:v>
                </c:pt>
                <c:pt idx="9">
                  <c:v>14.45</c:v>
                </c:pt>
              </c:strCache>
            </c:strRef>
          </c:xVal>
          <c:yVal>
            <c:numRef>
              <c:f>Sheet1!$C$4:$C$13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1.9E-2</c:v>
                </c:pt>
                <c:pt idx="3">
                  <c:v>2.5000000000000001E-2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5-48BC-9E32-07A003790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60047"/>
        <c:axId val="1133156687"/>
      </c:scatterChart>
      <c:valAx>
        <c:axId val="11331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6687"/>
        <c:crosses val="autoZero"/>
        <c:crossBetween val="midCat"/>
      </c:valAx>
      <c:valAx>
        <c:axId val="1133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6004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799885591224"/>
          <c:y val="0.16570327552986513"/>
          <c:w val="0.77889767985732561"/>
          <c:h val="0.7378586496974537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3160047"/>
        <c:axId val="1133156687"/>
      </c:scatterChart>
      <c:valAx>
        <c:axId val="11331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6687"/>
        <c:crosses val="autoZero"/>
        <c:crossBetween val="midCat"/>
      </c:valAx>
      <c:valAx>
        <c:axId val="1133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6004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Tout vs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2254812769917"/>
          <c:y val="0.17171296296296296"/>
          <c:w val="0.84200520751639107"/>
          <c:h val="0.62308654126567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backward val="1"/>
            <c:dispRSqr val="0"/>
            <c:dispEq val="1"/>
            <c:trendlineLbl>
              <c:layout>
                <c:manualLayout>
                  <c:x val="-0.23727222344218926"/>
                  <c:y val="-0.26051144648585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Sheet2!$B$2:$B$12</c:f>
              <c:numCache>
                <c:formatCode>General</c:formatCode>
                <c:ptCount val="11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-5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97.036799999999999</c:v>
                </c:pt>
                <c:pt idx="1">
                  <c:v>76.696299999999994</c:v>
                </c:pt>
                <c:pt idx="2">
                  <c:v>62.64</c:v>
                </c:pt>
                <c:pt idx="3">
                  <c:v>52.459099999999999</c:v>
                </c:pt>
                <c:pt idx="4">
                  <c:v>44.62</c:v>
                </c:pt>
                <c:pt idx="5">
                  <c:v>30.45</c:v>
                </c:pt>
                <c:pt idx="6">
                  <c:v>22.05</c:v>
                </c:pt>
                <c:pt idx="7">
                  <c:v>19.96</c:v>
                </c:pt>
                <c:pt idx="8">
                  <c:v>18</c:v>
                </c:pt>
                <c:pt idx="9">
                  <c:v>16</c:v>
                </c:pt>
                <c:pt idx="10">
                  <c:v>14.45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275-99A4-54E27DBF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49199"/>
        <c:axId val="946563119"/>
      </c:scatterChart>
      <c:valAx>
        <c:axId val="94654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63119"/>
        <c:crosses val="autoZero"/>
        <c:crossBetween val="midCat"/>
      </c:valAx>
      <c:valAx>
        <c:axId val="9465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Tout vs Setpoint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2254812769917"/>
          <c:y val="0.17171296296296296"/>
          <c:w val="0.84200520751639107"/>
          <c:h val="0.62308654126567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34167790779138"/>
                  <c:y val="-9.4576771653543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Sheet2!$B$2:$B$12</c:f>
              <c:numCache>
                <c:formatCode>General</c:formatCode>
                <c:ptCount val="11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-5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33.902000000000001</c:v>
                </c:pt>
                <c:pt idx="1">
                  <c:v>33.743499999999997</c:v>
                </c:pt>
                <c:pt idx="2">
                  <c:v>33.590000000000003</c:v>
                </c:pt>
                <c:pt idx="3">
                  <c:v>33.426499999999997</c:v>
                </c:pt>
                <c:pt idx="4">
                  <c:v>33.26</c:v>
                </c:pt>
                <c:pt idx="5">
                  <c:v>32.619999999999997</c:v>
                </c:pt>
                <c:pt idx="6">
                  <c:v>32.5</c:v>
                </c:pt>
                <c:pt idx="7">
                  <c:v>32.17</c:v>
                </c:pt>
                <c:pt idx="8">
                  <c:v>31.92</c:v>
                </c:pt>
                <c:pt idx="9">
                  <c:v>31.84</c:v>
                </c:pt>
                <c:pt idx="10">
                  <c:v>31.69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2-4631-907C-AFDEB2F3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49199"/>
        <c:axId val="946563119"/>
      </c:scatterChart>
      <c:valAx>
        <c:axId val="94654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63119"/>
        <c:crosses val="autoZero"/>
        <c:crossBetween val="midCat"/>
      </c:valAx>
      <c:valAx>
        <c:axId val="9465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752306694195"/>
          <c:y val="0.17171296296296296"/>
          <c:w val="0.81195260998085228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Sheet2!$H$2:$H$12</c:f>
              <c:strCache>
                <c:ptCount val="11"/>
                <c:pt idx="0">
                  <c:v>97.0368</c:v>
                </c:pt>
                <c:pt idx="1">
                  <c:v>76.6963</c:v>
                </c:pt>
                <c:pt idx="2">
                  <c:v>62.64</c:v>
                </c:pt>
                <c:pt idx="3">
                  <c:v>52.4591</c:v>
                </c:pt>
                <c:pt idx="4">
                  <c:v>44.62</c:v>
                </c:pt>
                <c:pt idx="5">
                  <c:v>30.45</c:v>
                </c:pt>
                <c:pt idx="6">
                  <c:v>22.05</c:v>
                </c:pt>
                <c:pt idx="7">
                  <c:v>19.96</c:v>
                </c:pt>
                <c:pt idx="8">
                  <c:v>18</c:v>
                </c:pt>
                <c:pt idx="9">
                  <c:v>16</c:v>
                </c:pt>
                <c:pt idx="10">
                  <c:v>14.45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4"/>
            <c:backward val="4"/>
            <c:dispRSqr val="0"/>
            <c:dispEq val="1"/>
            <c:trendlineLbl>
              <c:layout>
                <c:manualLayout>
                  <c:x val="-0.15434904784159675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Sheet2!$H$2:$H$12</c:f>
              <c:numCache>
                <c:formatCode>General</c:formatCode>
                <c:ptCount val="11"/>
                <c:pt idx="0">
                  <c:v>97.036799999999999</c:v>
                </c:pt>
                <c:pt idx="1">
                  <c:v>76.696299999999994</c:v>
                </c:pt>
                <c:pt idx="2">
                  <c:v>62.64</c:v>
                </c:pt>
                <c:pt idx="3">
                  <c:v>52.459099999999999</c:v>
                </c:pt>
                <c:pt idx="4">
                  <c:v>44.62</c:v>
                </c:pt>
                <c:pt idx="5">
                  <c:v>30.45</c:v>
                </c:pt>
                <c:pt idx="6">
                  <c:v>22.05</c:v>
                </c:pt>
                <c:pt idx="7">
                  <c:v>19.96</c:v>
                </c:pt>
                <c:pt idx="8">
                  <c:v>18</c:v>
                </c:pt>
                <c:pt idx="9">
                  <c:v>16</c:v>
                </c:pt>
                <c:pt idx="10">
                  <c:v>14.45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4025452</c:v>
                </c:pt>
                <c:pt idx="1">
                  <c:v>1838599</c:v>
                </c:pt>
                <c:pt idx="2">
                  <c:v>1650000</c:v>
                </c:pt>
                <c:pt idx="3">
                  <c:v>1073817</c:v>
                </c:pt>
                <c:pt idx="4">
                  <c:v>949536</c:v>
                </c:pt>
                <c:pt idx="5">
                  <c:v>550000</c:v>
                </c:pt>
                <c:pt idx="6">
                  <c:v>400000</c:v>
                </c:pt>
                <c:pt idx="7">
                  <c:v>220000</c:v>
                </c:pt>
                <c:pt idx="8">
                  <c:v>300000</c:v>
                </c:pt>
                <c:pt idx="9">
                  <c:v>280000</c:v>
                </c:pt>
                <c:pt idx="10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E-4608-A0FB-EC63FDB3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49199"/>
        <c:axId val="946563119"/>
      </c:scatterChart>
      <c:valAx>
        <c:axId val="94654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</a:t>
                </a:r>
              </a:p>
            </c:rich>
          </c:tx>
          <c:layout>
            <c:manualLayout>
              <c:xMode val="edge"/>
              <c:yMode val="edge"/>
              <c:x val="0.5337915529483117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63119"/>
        <c:crosses val="autoZero"/>
        <c:crossBetween val="midCat"/>
      </c:valAx>
      <c:valAx>
        <c:axId val="9465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752306694195"/>
          <c:y val="0.17171296296296296"/>
          <c:w val="0.81195260998085228"/>
          <c:h val="0.62308654126567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backward val="15"/>
            <c:dispRSqr val="0"/>
            <c:dispEq val="1"/>
            <c:trendlineLbl>
              <c:layout>
                <c:manualLayout>
                  <c:x val="5.2781935315936751E-2"/>
                  <c:y val="-0.37357247010790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Sheet2!$H$2:$H$12</c:f>
              <c:numCache>
                <c:formatCode>General</c:formatCode>
                <c:ptCount val="11"/>
                <c:pt idx="0">
                  <c:v>97.036799999999999</c:v>
                </c:pt>
                <c:pt idx="1">
                  <c:v>76.696299999999994</c:v>
                </c:pt>
                <c:pt idx="2">
                  <c:v>62.64</c:v>
                </c:pt>
                <c:pt idx="3">
                  <c:v>52.459099999999999</c:v>
                </c:pt>
                <c:pt idx="4">
                  <c:v>44.62</c:v>
                </c:pt>
                <c:pt idx="5">
                  <c:v>30.45</c:v>
                </c:pt>
                <c:pt idx="6">
                  <c:v>22.05</c:v>
                </c:pt>
                <c:pt idx="7">
                  <c:v>19.96</c:v>
                </c:pt>
                <c:pt idx="8">
                  <c:v>18</c:v>
                </c:pt>
                <c:pt idx="9">
                  <c:v>16</c:v>
                </c:pt>
                <c:pt idx="10">
                  <c:v>14.45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1.6500000000000001E-2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0.13</c:v>
                </c:pt>
                <c:pt idx="9">
                  <c:v>0.11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4-433C-A48F-65963877F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49199"/>
        <c:axId val="946563119"/>
      </c:scatterChart>
      <c:valAx>
        <c:axId val="94654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</a:t>
                </a:r>
              </a:p>
            </c:rich>
          </c:tx>
          <c:layout>
            <c:manualLayout>
              <c:xMode val="edge"/>
              <c:yMode val="edge"/>
              <c:x val="0.5337915529483117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63119"/>
        <c:crosses val="autoZero"/>
        <c:crossBetween val="midCat"/>
      </c:valAx>
      <c:valAx>
        <c:axId val="9465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 = f(PV)</a:t>
            </a:r>
          </a:p>
        </c:rich>
      </c:tx>
      <c:layout>
        <c:manualLayout>
          <c:xMode val="edge"/>
          <c:yMode val="edge"/>
          <c:x val="0.498209267793441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752306694195"/>
          <c:y val="0.17171296296296296"/>
          <c:w val="0.81195260998085228"/>
          <c:h val="0.62308654126567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Sheet2!$G$2:$G$12</c:f>
              <c:numCache>
                <c:formatCode>General</c:formatCode>
                <c:ptCount val="11"/>
                <c:pt idx="0">
                  <c:v>33.902000000000001</c:v>
                </c:pt>
                <c:pt idx="1">
                  <c:v>33.743499999999997</c:v>
                </c:pt>
                <c:pt idx="2">
                  <c:v>33.590000000000003</c:v>
                </c:pt>
                <c:pt idx="3">
                  <c:v>33.426499999999997</c:v>
                </c:pt>
                <c:pt idx="4">
                  <c:v>33.26</c:v>
                </c:pt>
                <c:pt idx="5">
                  <c:v>32.619999999999997</c:v>
                </c:pt>
                <c:pt idx="6">
                  <c:v>32.5</c:v>
                </c:pt>
                <c:pt idx="7">
                  <c:v>32.17</c:v>
                </c:pt>
                <c:pt idx="8">
                  <c:v>31.92</c:v>
                </c:pt>
                <c:pt idx="9">
                  <c:v>31.84</c:v>
                </c:pt>
                <c:pt idx="10">
                  <c:v>31.69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97.036799999999999</c:v>
                </c:pt>
                <c:pt idx="1">
                  <c:v>76.696299999999994</c:v>
                </c:pt>
                <c:pt idx="2">
                  <c:v>62.64</c:v>
                </c:pt>
                <c:pt idx="3">
                  <c:v>52.459099999999999</c:v>
                </c:pt>
                <c:pt idx="4">
                  <c:v>44.62</c:v>
                </c:pt>
                <c:pt idx="5">
                  <c:v>30.45</c:v>
                </c:pt>
                <c:pt idx="6">
                  <c:v>22.05</c:v>
                </c:pt>
                <c:pt idx="7">
                  <c:v>19.96</c:v>
                </c:pt>
                <c:pt idx="8">
                  <c:v>18</c:v>
                </c:pt>
                <c:pt idx="9">
                  <c:v>16</c:v>
                </c:pt>
                <c:pt idx="10">
                  <c:v>14.45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B-4D85-8B63-6AE120A7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49199"/>
        <c:axId val="946563119"/>
      </c:scatterChart>
      <c:valAx>
        <c:axId val="94654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</a:p>
            </c:rich>
          </c:tx>
          <c:layout>
            <c:manualLayout>
              <c:xMode val="edge"/>
              <c:yMode val="edge"/>
              <c:x val="0.5337915529483117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63119"/>
        <c:crosses val="autoZero"/>
        <c:crossBetween val="midCat"/>
      </c:valAx>
      <c:valAx>
        <c:axId val="9465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</xdr:colOff>
      <xdr:row>15</xdr:row>
      <xdr:rowOff>107103</xdr:rowOff>
    </xdr:from>
    <xdr:to>
      <xdr:col>7</xdr:col>
      <xdr:colOff>0</xdr:colOff>
      <xdr:row>34</xdr:row>
      <xdr:rowOff>88053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6DCFE-145C-995E-F9D5-9EC869801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364067</xdr:colOff>
      <xdr:row>5</xdr:row>
      <xdr:rowOff>52917</xdr:rowOff>
    </xdr:from>
    <xdr:to>
      <xdr:col>16</xdr:col>
      <xdr:colOff>361527</xdr:colOff>
      <xdr:row>25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BF208-1427-4B6D-85F3-C6B1291E8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924559</xdr:colOff>
      <xdr:row>56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ABD30-E955-4763-B549-B4C299A24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8467</xdr:colOff>
      <xdr:row>6</xdr:row>
      <xdr:rowOff>0</xdr:rowOff>
    </xdr:from>
    <xdr:to>
      <xdr:col>22</xdr:col>
      <xdr:colOff>738293</xdr:colOff>
      <xdr:row>26</xdr:row>
      <xdr:rowOff>52916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3D157-7A52-4E9D-A98B-DBD886E23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453390</xdr:colOff>
      <xdr:row>0</xdr:row>
      <xdr:rowOff>74295</xdr:rowOff>
    </xdr:from>
    <xdr:to>
      <xdr:col>16</xdr:col>
      <xdr:colOff>114300</xdr:colOff>
      <xdr:row>15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3E25D-F412-098E-4951-5ECBFD17D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422910</xdr:colOff>
      <xdr:row>16</xdr:row>
      <xdr:rowOff>102870</xdr:rowOff>
    </xdr:from>
    <xdr:to>
      <xdr:col>16</xdr:col>
      <xdr:colOff>83820</xdr:colOff>
      <xdr:row>31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63B96-F55A-4700-A25D-60D946E85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224790</xdr:colOff>
      <xdr:row>15</xdr:row>
      <xdr:rowOff>60960</xdr:rowOff>
    </xdr:from>
    <xdr:to>
      <xdr:col>7</xdr:col>
      <xdr:colOff>49530</xdr:colOff>
      <xdr:row>30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3C81AA-8BE6-492C-962D-781CA5F95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31</xdr:row>
      <xdr:rowOff>30480</xdr:rowOff>
    </xdr:from>
    <xdr:to>
      <xdr:col>7</xdr:col>
      <xdr:colOff>53340</xdr:colOff>
      <xdr:row>46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3A99E3-0C07-423E-836F-939C1D972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590550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06C90-68F4-499D-8F32-C1AD627FE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594360</xdr:colOff>
      <xdr:row>49</xdr:row>
      <xdr:rowOff>148590</xdr:rowOff>
    </xdr:from>
    <xdr:to>
      <xdr:col>17</xdr:col>
      <xdr:colOff>7620</xdr:colOff>
      <xdr:row>66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4222C0-514F-CD50-B92C-AC2BF91FC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472440</xdr:colOff>
      <xdr:row>49</xdr:row>
      <xdr:rowOff>148590</xdr:rowOff>
    </xdr:from>
    <xdr:to>
      <xdr:col>7</xdr:col>
      <xdr:colOff>60960</xdr:colOff>
      <xdr:row>64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161010-3327-A6BC-0A5D-4899BF511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515B0B-7DEB-4A5B-92D5-4AF354322B01}" name="Table1" displayName="Table1" ref="A4:H13" totalsRowShown="0" headerRowDxfId="9" dataDxfId="8">
  <autoFilter ref="A4:H13" xr:uid="{E8515B0B-7DEB-4A5B-92D5-4AF354322B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4AA199B-9B45-403F-AD76-D9E26D09D1B8}" name="1" dataDxfId="7"/>
    <tableColumn id="2" xr3:uid="{B0CB57CB-0FE4-4051-9BDB-A381ADCE2BBA}" name="-10" dataDxfId="6"/>
    <tableColumn id="3" xr3:uid="{4F8286DB-1BA9-4CC4-9266-02833DB678B5}" name="0.0165" dataDxfId="5"/>
    <tableColumn id="4" xr3:uid="{55CE584D-CB08-4D5B-A047-247EC449E2A2}" name="180" dataDxfId="4"/>
    <tableColumn id="5" xr3:uid="{D89C4130-DDCB-41DD-8981-86E6DB8C8E72}" name="1650000" dataDxfId="3"/>
    <tableColumn id="6" xr3:uid="{3276BD0F-A271-4C45-BEAB-1B034ED7B36D}" name="19.09722222" dataDxfId="2">
      <calculatedColumnFormula>E5/86400</calculatedColumnFormula>
    </tableColumn>
    <tableColumn id="8" xr3:uid="{A3E207CC-835F-4645-9FDE-82C695B03183}" name="33.59" dataDxfId="1"/>
    <tableColumn id="10" xr3:uid="{A105E074-362B-48D2-BA06-64217BED0A68}" name="62.6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BB7B9D-A2FF-49B6-9E42-2E241A63FAB4}" name="Table4" displayName="Table4" ref="A1:H12" totalsRowShown="0">
  <autoFilter ref="A1:H12" xr:uid="{22BB7B9D-A2FF-49B6-9E42-2E241A63FAB4}"/>
  <tableColumns count="8">
    <tableColumn id="1" xr3:uid="{C76CBF47-ADB7-4CC4-94B8-4B8B749605C7}" name="S.No "/>
    <tableColumn id="2" xr3:uid="{D18C77E4-5304-44F6-A9EC-52D791304892}" name="T_Out -  °C"/>
    <tableColumn id="3" xr3:uid="{95F3D473-E110-4D63-8F3E-3DDD80C00157}" name="V"/>
    <tableColumn id="4" xr3:uid="{22C24BC6-4B7F-45A7-8009-0BB10D4086DD}" name="T1"/>
    <tableColumn id="5" xr3:uid="{0D07A9DC-B26E-4957-81EB-A0C77BFAD43A}" name="Ti - Seconds "/>
    <tableColumn id="6" xr3:uid="{9B2A9DEA-404E-4547-838F-6EEDE40CDED1}" name="Ti - Days"/>
    <tableColumn id="7" xr3:uid="{6063DD0C-621B-47F5-A8CE-FD4EAB622F8D}" name="PV_Stationary"/>
    <tableColumn id="8" xr3:uid="{02D5E288-AB9E-42FA-8DDA-46D26399F8AB}" name="OP_Station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A47E-D3D0-4B67-BE74-42F83A7669AC}">
  <dimension ref="A1:W44"/>
  <sheetViews>
    <sheetView zoomScale="90" zoomScaleNormal="90" workbookViewId="0">
      <selection activeCell="H23" sqref="H23"/>
    </sheetView>
  </sheetViews>
  <sheetFormatPr defaultRowHeight="15" customHeight="1" x14ac:dyDescent="0.3"/>
  <cols>
    <col min="1" max="1" width="4.88671875" bestFit="1" customWidth="1"/>
    <col min="2" max="2" width="8.88671875" style="10" bestFit="1" customWidth="1"/>
    <col min="3" max="3" width="6.109375" style="1" bestFit="1" customWidth="1"/>
    <col min="4" max="4" width="9.21875" customWidth="1"/>
    <col min="5" max="5" width="10.6640625" bestFit="1" customWidth="1"/>
    <col min="6" max="6" width="15.6640625" customWidth="1"/>
    <col min="7" max="7" width="12" bestFit="1" customWidth="1"/>
    <col min="8" max="8" width="17.5546875" customWidth="1"/>
    <col min="16" max="16" width="8" bestFit="1" customWidth="1"/>
    <col min="17" max="17" width="12.44140625" bestFit="1" customWidth="1"/>
    <col min="18" max="18" width="15.88671875" bestFit="1" customWidth="1"/>
    <col min="19" max="19" width="16.109375" bestFit="1" customWidth="1"/>
    <col min="20" max="20" width="5" bestFit="1" customWidth="1"/>
    <col min="21" max="21" width="8.21875" bestFit="1" customWidth="1"/>
    <col min="22" max="22" width="14.44140625" bestFit="1" customWidth="1"/>
    <col min="23" max="23" width="10.6640625" bestFit="1" customWidth="1"/>
  </cols>
  <sheetData>
    <row r="1" spans="1:23" ht="15" customHeight="1" x14ac:dyDescent="0.3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23" ht="15" customHeight="1" x14ac:dyDescent="0.3">
      <c r="A2" s="3"/>
      <c r="B2" s="12">
        <v>-12</v>
      </c>
      <c r="C2" s="13">
        <f>ROUND(0.009898389800876, 3)</f>
        <v>0.01</v>
      </c>
      <c r="D2" s="13">
        <v>9784.27</v>
      </c>
      <c r="E2" s="13">
        <v>4025452</v>
      </c>
      <c r="F2" s="13">
        <f>ROUND(Sheet1!$E2/86400, 2)</f>
        <v>46.59</v>
      </c>
      <c r="G2" s="13">
        <v>33.902000000000001</v>
      </c>
      <c r="H2" s="13">
        <v>97.036799999999999</v>
      </c>
    </row>
    <row r="3" spans="1:23" ht="15" customHeight="1" x14ac:dyDescent="0.3">
      <c r="A3" s="3"/>
      <c r="B3" s="14">
        <v>-11</v>
      </c>
      <c r="C3" s="15">
        <f>ROUND(0.010488396466739, 3)</f>
        <v>0.01</v>
      </c>
      <c r="D3" s="15">
        <f>ROUND(242.770305378722, 2)</f>
        <v>242.77</v>
      </c>
      <c r="E3" s="15">
        <v>1838599</v>
      </c>
      <c r="F3" s="15">
        <f>ROUND(Sheet1!$E3/86400, 2)</f>
        <v>21.28</v>
      </c>
      <c r="G3" s="15">
        <v>33.743499999999997</v>
      </c>
      <c r="H3" s="15">
        <v>76.696299999999994</v>
      </c>
    </row>
    <row r="4" spans="1:23" s="2" customFormat="1" ht="14.4" x14ac:dyDescent="0.3">
      <c r="A4" s="5" t="s">
        <v>9</v>
      </c>
      <c r="B4" s="5" t="s">
        <v>8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15</v>
      </c>
      <c r="H4" s="5" t="s">
        <v>14</v>
      </c>
      <c r="I4" s="5"/>
      <c r="Q4" s="11"/>
      <c r="T4" s="11"/>
    </row>
    <row r="5" spans="1:23" s="2" customFormat="1" ht="14.4" x14ac:dyDescent="0.3">
      <c r="A5" s="5"/>
      <c r="B5" s="4" t="s">
        <v>8</v>
      </c>
      <c r="C5" s="5" t="s">
        <v>16</v>
      </c>
      <c r="D5" s="5">
        <v>180</v>
      </c>
      <c r="E5" s="5">
        <v>1650000</v>
      </c>
      <c r="F5" s="3">
        <f>E5/86400</f>
        <v>19.097222222222221</v>
      </c>
      <c r="G5" s="5">
        <v>33.590000000000003</v>
      </c>
      <c r="H5" s="5">
        <v>62.64</v>
      </c>
      <c r="I5" s="5"/>
      <c r="Q5" s="11"/>
      <c r="T5" s="11"/>
    </row>
    <row r="6" spans="1:23" ht="14.4" x14ac:dyDescent="0.3">
      <c r="A6" s="3"/>
      <c r="B6" s="3">
        <v>-9</v>
      </c>
      <c r="C6" s="16">
        <f>ROUND(0.01946426699149, 3)</f>
        <v>1.9E-2</v>
      </c>
      <c r="D6" s="16">
        <f>ROUND(250.49303486022, 2)</f>
        <v>250.49</v>
      </c>
      <c r="E6" s="16">
        <v>1073817</v>
      </c>
      <c r="F6" s="5">
        <f t="shared" ref="F6:F14" si="0">E6/86400</f>
        <v>12.428437499999999</v>
      </c>
      <c r="G6" s="16">
        <v>33.426499999999997</v>
      </c>
      <c r="H6" s="16">
        <v>52.459099999999999</v>
      </c>
      <c r="P6" s="4"/>
      <c r="Q6" s="4"/>
      <c r="R6" s="3"/>
      <c r="S6" s="3"/>
      <c r="T6" s="5"/>
      <c r="U6" s="3"/>
      <c r="V6" s="3"/>
      <c r="W6" s="3"/>
    </row>
    <row r="7" spans="1:23" ht="14.4" x14ac:dyDescent="0.3">
      <c r="A7" s="3">
        <v>2</v>
      </c>
      <c r="B7" s="3">
        <v>-8</v>
      </c>
      <c r="C7" s="5">
        <v>2.5000000000000001E-2</v>
      </c>
      <c r="D7" s="5">
        <v>250</v>
      </c>
      <c r="E7" s="5">
        <v>949536</v>
      </c>
      <c r="F7" s="5">
        <f t="shared" si="0"/>
        <v>10.99</v>
      </c>
      <c r="G7" s="5">
        <v>33.26</v>
      </c>
      <c r="H7" s="5">
        <v>44.62</v>
      </c>
      <c r="P7" s="4"/>
      <c r="Q7" s="4"/>
      <c r="R7" s="3"/>
      <c r="S7" s="3"/>
      <c r="T7" s="5"/>
      <c r="U7" s="3"/>
      <c r="V7" s="3"/>
      <c r="W7" s="3"/>
    </row>
    <row r="8" spans="1:23" ht="14.4" x14ac:dyDescent="0.3">
      <c r="A8" s="3">
        <v>3</v>
      </c>
      <c r="B8" s="3">
        <v>-5</v>
      </c>
      <c r="C8" s="5">
        <v>0.06</v>
      </c>
      <c r="D8" s="5">
        <v>300</v>
      </c>
      <c r="E8" s="5">
        <v>550000</v>
      </c>
      <c r="F8" s="5">
        <f t="shared" ref="F8:F13" si="1">E8/86400</f>
        <v>6.3657407407407405</v>
      </c>
      <c r="G8" s="5">
        <v>32.619999999999997</v>
      </c>
      <c r="H8" s="5">
        <v>30.45</v>
      </c>
      <c r="P8" s="4"/>
      <c r="Q8" s="4"/>
      <c r="R8" s="3"/>
      <c r="S8" s="3"/>
      <c r="T8" s="5"/>
      <c r="U8" s="3"/>
      <c r="V8" s="3"/>
      <c r="W8" s="3"/>
    </row>
    <row r="9" spans="1:23" ht="14.4" x14ac:dyDescent="0.3">
      <c r="A9" s="3">
        <v>4</v>
      </c>
      <c r="B9" s="3">
        <v>-2</v>
      </c>
      <c r="C9" s="5">
        <v>0.08</v>
      </c>
      <c r="D9" s="5">
        <v>300</v>
      </c>
      <c r="E9" s="5">
        <v>400000</v>
      </c>
      <c r="F9" s="5">
        <f t="shared" si="1"/>
        <v>4.6296296296296298</v>
      </c>
      <c r="G9" s="5">
        <v>32.5</v>
      </c>
      <c r="H9" s="5">
        <v>22.05</v>
      </c>
      <c r="P9" s="4"/>
      <c r="Q9" s="4"/>
      <c r="R9" s="3"/>
      <c r="S9" s="3"/>
      <c r="T9" s="5"/>
      <c r="U9" s="3"/>
      <c r="V9" s="3"/>
      <c r="W9" s="3"/>
    </row>
    <row r="10" spans="1:23" ht="14.4" x14ac:dyDescent="0.3">
      <c r="A10" s="3">
        <v>5</v>
      </c>
      <c r="B10" s="3">
        <v>-1</v>
      </c>
      <c r="C10" s="5">
        <v>0.08</v>
      </c>
      <c r="D10" s="5">
        <v>300</v>
      </c>
      <c r="E10" s="5">
        <v>220000</v>
      </c>
      <c r="F10" s="5">
        <f t="shared" si="1"/>
        <v>2.5462962962962963</v>
      </c>
      <c r="G10" s="5">
        <v>32.17</v>
      </c>
      <c r="H10" s="5">
        <v>19.96</v>
      </c>
      <c r="P10" s="4"/>
      <c r="Q10" s="4"/>
      <c r="R10" s="3"/>
      <c r="S10" s="3"/>
      <c r="T10" s="5"/>
      <c r="U10" s="3"/>
      <c r="V10" s="3"/>
      <c r="W10" s="3"/>
    </row>
    <row r="11" spans="1:23" ht="14.4" x14ac:dyDescent="0.3">
      <c r="A11" s="3">
        <v>6</v>
      </c>
      <c r="B11" s="3">
        <v>0</v>
      </c>
      <c r="C11" s="5">
        <v>0.13</v>
      </c>
      <c r="D11" s="5">
        <v>300</v>
      </c>
      <c r="E11" s="5">
        <v>300000</v>
      </c>
      <c r="F11" s="5">
        <f t="shared" si="1"/>
        <v>3.4722222222222223</v>
      </c>
      <c r="G11" s="5">
        <v>31.92</v>
      </c>
      <c r="H11" s="5">
        <v>18</v>
      </c>
      <c r="P11" s="4"/>
      <c r="Q11" s="4"/>
      <c r="R11" s="3"/>
      <c r="S11" s="3"/>
      <c r="T11" s="5"/>
      <c r="U11" s="3"/>
      <c r="V11" s="3"/>
      <c r="W11" s="3"/>
    </row>
    <row r="12" spans="1:23" ht="14.4" x14ac:dyDescent="0.3">
      <c r="A12" s="3">
        <v>7</v>
      </c>
      <c r="B12" s="3">
        <v>1</v>
      </c>
      <c r="C12" s="5">
        <v>0.11</v>
      </c>
      <c r="D12" s="5">
        <v>300</v>
      </c>
      <c r="E12" s="5">
        <v>280000</v>
      </c>
      <c r="F12" s="5">
        <f t="shared" si="1"/>
        <v>3.2407407407407409</v>
      </c>
      <c r="G12" s="5">
        <v>31.84</v>
      </c>
      <c r="H12" s="5">
        <v>16</v>
      </c>
      <c r="P12" s="4"/>
      <c r="Q12" s="4"/>
      <c r="R12" s="3"/>
      <c r="S12" s="3"/>
      <c r="T12" s="5"/>
      <c r="U12" s="3"/>
      <c r="V12" s="3"/>
      <c r="W12" s="3"/>
    </row>
    <row r="13" spans="1:23" ht="14.4" x14ac:dyDescent="0.3">
      <c r="A13" s="3">
        <v>8</v>
      </c>
      <c r="B13" s="3">
        <v>2</v>
      </c>
      <c r="C13" s="5">
        <v>0.1</v>
      </c>
      <c r="D13" s="5">
        <v>300</v>
      </c>
      <c r="E13" s="5">
        <v>250000</v>
      </c>
      <c r="F13" s="5">
        <f t="shared" si="1"/>
        <v>2.8935185185185186</v>
      </c>
      <c r="G13" s="5">
        <v>31.69</v>
      </c>
      <c r="H13" s="5">
        <v>14.45</v>
      </c>
      <c r="P13" s="4"/>
      <c r="Q13" s="4"/>
      <c r="R13" s="3"/>
      <c r="S13" s="3"/>
      <c r="T13" s="5"/>
      <c r="U13" s="3"/>
      <c r="V13" s="3"/>
      <c r="W13" s="3"/>
    </row>
    <row r="14" spans="1:23" ht="14.4" x14ac:dyDescent="0.3">
      <c r="A14" s="3"/>
      <c r="B14" s="4"/>
      <c r="C14" s="5"/>
      <c r="D14" s="3"/>
      <c r="E14" s="3"/>
      <c r="F14" s="3">
        <f t="shared" si="0"/>
        <v>0</v>
      </c>
      <c r="G14" s="3"/>
      <c r="H14" s="3"/>
      <c r="P14" s="4"/>
      <c r="Q14" s="4"/>
      <c r="R14" s="3"/>
      <c r="S14" s="3"/>
      <c r="T14" s="5"/>
      <c r="U14" s="3"/>
      <c r="V14" s="3"/>
      <c r="W14" s="3"/>
    </row>
    <row r="15" spans="1:23" ht="14.4" x14ac:dyDescent="0.3">
      <c r="D15" s="1"/>
      <c r="E15" s="1"/>
      <c r="F15" s="1"/>
      <c r="P15" s="4"/>
      <c r="Q15" s="4"/>
      <c r="R15" s="3"/>
      <c r="S15" s="3"/>
      <c r="T15" s="5"/>
      <c r="U15" s="3"/>
      <c r="V15" s="3"/>
      <c r="W15" s="3"/>
    </row>
    <row r="16" spans="1:23" ht="14.4" x14ac:dyDescent="0.3">
      <c r="D16" s="1"/>
      <c r="E16" s="1"/>
      <c r="F16" s="1"/>
      <c r="P16" s="4"/>
      <c r="Q16" s="4"/>
      <c r="R16" s="3"/>
      <c r="S16" s="3"/>
      <c r="T16" s="5"/>
      <c r="U16" s="3"/>
      <c r="V16" s="3"/>
      <c r="W16" s="3"/>
    </row>
    <row r="17" spans="4:23" ht="14.4" x14ac:dyDescent="0.3">
      <c r="D17" s="1"/>
      <c r="E17" s="1"/>
      <c r="F17" s="1"/>
      <c r="P17" s="4"/>
      <c r="Q17" s="4"/>
      <c r="R17" s="3"/>
      <c r="S17" s="3"/>
      <c r="T17" s="5"/>
      <c r="U17" s="3"/>
      <c r="V17" s="3"/>
      <c r="W17" s="3"/>
    </row>
    <row r="18" spans="4:23" ht="14.4" x14ac:dyDescent="0.3">
      <c r="D18" s="1"/>
      <c r="E18" s="1"/>
      <c r="F18" s="1"/>
      <c r="P18" s="4"/>
      <c r="Q18" s="4"/>
      <c r="R18" s="3"/>
      <c r="S18" s="3"/>
      <c r="T18" s="5"/>
      <c r="U18" s="3"/>
      <c r="V18" s="3"/>
      <c r="W18" s="3"/>
    </row>
    <row r="19" spans="4:23" ht="14.4" x14ac:dyDescent="0.3">
      <c r="D19" s="1"/>
      <c r="E19" s="1"/>
      <c r="F19" s="1"/>
      <c r="P19" s="4"/>
      <c r="Q19" s="4"/>
      <c r="R19" s="3"/>
      <c r="S19" s="3"/>
      <c r="T19" s="5"/>
      <c r="U19" s="3"/>
      <c r="V19" s="3"/>
      <c r="W19" s="3"/>
    </row>
    <row r="20" spans="4:23" ht="14.4" x14ac:dyDescent="0.3">
      <c r="D20" s="1"/>
      <c r="E20" s="1"/>
      <c r="F20" s="1"/>
      <c r="P20" s="4"/>
      <c r="Q20" s="4"/>
      <c r="R20" s="3"/>
      <c r="S20" s="3"/>
      <c r="T20" s="5"/>
      <c r="U20" s="3"/>
      <c r="V20" s="3"/>
      <c r="W20" s="3"/>
    </row>
    <row r="21" spans="4:23" ht="14.4" x14ac:dyDescent="0.3">
      <c r="D21" s="1"/>
      <c r="E21" s="1"/>
      <c r="F21" s="1"/>
    </row>
    <row r="22" spans="4:23" ht="14.4" x14ac:dyDescent="0.3">
      <c r="D22" s="1"/>
      <c r="E22" s="1"/>
      <c r="F22" s="1"/>
    </row>
    <row r="23" spans="4:23" ht="14.4" x14ac:dyDescent="0.3">
      <c r="D23" s="1"/>
      <c r="E23" s="1"/>
      <c r="F23" s="1"/>
    </row>
    <row r="24" spans="4:23" ht="14.4" x14ac:dyDescent="0.3">
      <c r="D24" s="1"/>
      <c r="E24" s="1"/>
      <c r="F24" s="1"/>
    </row>
    <row r="25" spans="4:23" ht="14.4" x14ac:dyDescent="0.3">
      <c r="D25" s="1"/>
      <c r="E25" s="1"/>
    </row>
    <row r="26" spans="4:23" ht="14.4" x14ac:dyDescent="0.3">
      <c r="D26" s="1"/>
      <c r="E26" s="1"/>
    </row>
    <row r="27" spans="4:23" ht="14.4" x14ac:dyDescent="0.3">
      <c r="D27" s="1"/>
      <c r="E27" s="1"/>
    </row>
    <row r="33" spans="16:16" ht="14.4" x14ac:dyDescent="0.3"/>
    <row r="34" spans="16:16" ht="16.95" customHeight="1" x14ac:dyDescent="0.3"/>
    <row r="44" spans="16:16" ht="15" customHeight="1" x14ac:dyDescent="0.3">
      <c r="P44">
        <v>0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065F-25C4-4C53-8181-3EBE22B4C6C2}">
  <dimension ref="A1:H12"/>
  <sheetViews>
    <sheetView tabSelected="1" topLeftCell="A44" workbookViewId="0">
      <selection activeCell="G2" activeCellId="1" sqref="B2:B12 G2:G12"/>
    </sheetView>
  </sheetViews>
  <sheetFormatPr defaultRowHeight="14.4" x14ac:dyDescent="0.3"/>
  <cols>
    <col min="2" max="2" width="10.77734375" customWidth="1"/>
    <col min="5" max="5" width="12.5546875" customWidth="1"/>
    <col min="6" max="6" width="9.109375" customWidth="1"/>
    <col min="7" max="7" width="13.5546875" customWidth="1"/>
    <col min="8" max="8" width="13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-12</v>
      </c>
      <c r="C2">
        <v>0.01</v>
      </c>
      <c r="D2">
        <v>9784.27</v>
      </c>
      <c r="E2">
        <v>4025452</v>
      </c>
      <c r="F2">
        <v>46.59</v>
      </c>
      <c r="G2">
        <v>33.902000000000001</v>
      </c>
      <c r="H2">
        <v>97.036799999999999</v>
      </c>
    </row>
    <row r="3" spans="1:8" x14ac:dyDescent="0.3">
      <c r="A3">
        <v>2</v>
      </c>
      <c r="B3">
        <v>-11</v>
      </c>
      <c r="C3">
        <v>0.01</v>
      </c>
      <c r="D3">
        <v>242.77</v>
      </c>
      <c r="E3">
        <v>1838599</v>
      </c>
      <c r="F3">
        <v>21.28</v>
      </c>
      <c r="G3">
        <v>33.743499999999997</v>
      </c>
      <c r="H3">
        <v>76.696299999999994</v>
      </c>
    </row>
    <row r="4" spans="1:8" x14ac:dyDescent="0.3">
      <c r="A4">
        <v>3</v>
      </c>
      <c r="B4">
        <v>-10</v>
      </c>
      <c r="C4">
        <v>1.6500000000000001E-2</v>
      </c>
      <c r="D4">
        <v>180</v>
      </c>
      <c r="E4">
        <v>1650000</v>
      </c>
      <c r="F4">
        <v>19.097222219999999</v>
      </c>
      <c r="G4">
        <v>33.590000000000003</v>
      </c>
      <c r="H4">
        <v>62.64</v>
      </c>
    </row>
    <row r="5" spans="1:8" x14ac:dyDescent="0.3">
      <c r="A5">
        <v>5</v>
      </c>
      <c r="B5">
        <v>-9</v>
      </c>
      <c r="C5">
        <v>1.9E-2</v>
      </c>
      <c r="D5">
        <v>250.49</v>
      </c>
      <c r="E5">
        <v>1073817</v>
      </c>
      <c r="F5">
        <v>12.428437499999999</v>
      </c>
      <c r="G5">
        <v>33.426499999999997</v>
      </c>
      <c r="H5">
        <v>52.459099999999999</v>
      </c>
    </row>
    <row r="6" spans="1:8" x14ac:dyDescent="0.3">
      <c r="A6">
        <v>6</v>
      </c>
      <c r="B6">
        <v>-8</v>
      </c>
      <c r="C6">
        <v>2.5000000000000001E-2</v>
      </c>
      <c r="D6">
        <v>250</v>
      </c>
      <c r="E6">
        <v>949536</v>
      </c>
      <c r="F6">
        <v>10.99</v>
      </c>
      <c r="G6">
        <v>33.26</v>
      </c>
      <c r="H6">
        <v>44.62</v>
      </c>
    </row>
    <row r="7" spans="1:8" x14ac:dyDescent="0.3">
      <c r="A7">
        <v>7</v>
      </c>
      <c r="B7">
        <v>-5</v>
      </c>
      <c r="C7">
        <v>0.06</v>
      </c>
      <c r="D7">
        <v>300</v>
      </c>
      <c r="E7">
        <v>550000</v>
      </c>
      <c r="F7">
        <v>6.3657407407407405</v>
      </c>
      <c r="G7">
        <v>32.619999999999997</v>
      </c>
      <c r="H7">
        <v>30.45</v>
      </c>
    </row>
    <row r="8" spans="1:8" x14ac:dyDescent="0.3">
      <c r="A8">
        <v>8</v>
      </c>
      <c r="B8">
        <v>-2</v>
      </c>
      <c r="C8">
        <v>0.08</v>
      </c>
      <c r="D8">
        <v>300</v>
      </c>
      <c r="E8">
        <v>400000</v>
      </c>
      <c r="F8">
        <v>4.6296296296296298</v>
      </c>
      <c r="G8">
        <v>32.5</v>
      </c>
      <c r="H8">
        <v>22.05</v>
      </c>
    </row>
    <row r="9" spans="1:8" x14ac:dyDescent="0.3">
      <c r="A9">
        <v>9</v>
      </c>
      <c r="B9">
        <v>-1</v>
      </c>
      <c r="C9">
        <v>0.08</v>
      </c>
      <c r="D9">
        <v>300</v>
      </c>
      <c r="E9">
        <v>220000</v>
      </c>
      <c r="F9">
        <v>2.5462962962962963</v>
      </c>
      <c r="G9">
        <v>32.17</v>
      </c>
      <c r="H9">
        <v>19.96</v>
      </c>
    </row>
    <row r="10" spans="1:8" x14ac:dyDescent="0.3">
      <c r="A10">
        <v>10</v>
      </c>
      <c r="B10">
        <v>0</v>
      </c>
      <c r="C10">
        <v>0.13</v>
      </c>
      <c r="D10">
        <v>300</v>
      </c>
      <c r="E10">
        <v>300000</v>
      </c>
      <c r="F10">
        <v>3.4722222222222223</v>
      </c>
      <c r="G10">
        <v>31.92</v>
      </c>
      <c r="H10">
        <v>18</v>
      </c>
    </row>
    <row r="11" spans="1:8" x14ac:dyDescent="0.3">
      <c r="A11">
        <v>11</v>
      </c>
      <c r="B11">
        <v>1</v>
      </c>
      <c r="C11">
        <v>0.11</v>
      </c>
      <c r="D11">
        <v>300</v>
      </c>
      <c r="E11">
        <v>280000</v>
      </c>
      <c r="F11">
        <v>3.2407407407407409</v>
      </c>
      <c r="G11">
        <v>31.84</v>
      </c>
      <c r="H11">
        <v>16</v>
      </c>
    </row>
    <row r="12" spans="1:8" x14ac:dyDescent="0.3">
      <c r="A12">
        <v>12</v>
      </c>
      <c r="B12">
        <v>2</v>
      </c>
      <c r="C12">
        <v>0.1</v>
      </c>
      <c r="D12">
        <v>300</v>
      </c>
      <c r="E12">
        <v>250000</v>
      </c>
      <c r="F12">
        <v>2.8935185185185186</v>
      </c>
      <c r="G12">
        <v>31.69</v>
      </c>
      <c r="H12">
        <v>14.45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efa9b9-e2b1-41a8-b592-8a673e68e5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5AA54C49CF844E905A94F51B7CE91A" ma:contentTypeVersion="9" ma:contentTypeDescription="Ein neues Dokument erstellen." ma:contentTypeScope="" ma:versionID="4cb61a6220324d4e0b90715d749163c1">
  <xsd:schema xmlns:xsd="http://www.w3.org/2001/XMLSchema" xmlns:xs="http://www.w3.org/2001/XMLSchema" xmlns:p="http://schemas.microsoft.com/office/2006/metadata/properties" xmlns:ns3="dfefa9b9-e2b1-41a8-b592-8a673e68e5b7" xmlns:ns4="0d3a7601-e5a1-45e5-8469-427794f6e769" targetNamespace="http://schemas.microsoft.com/office/2006/metadata/properties" ma:root="true" ma:fieldsID="8e944bc0b73574b76d2ead7efd1fecfa" ns3:_="" ns4:_="">
    <xsd:import namespace="dfefa9b9-e2b1-41a8-b592-8a673e68e5b7"/>
    <xsd:import namespace="0d3a7601-e5a1-45e5-8469-427794f6e7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fa9b9-e2b1-41a8-b592-8a673e68e5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a7601-e5a1-45e5-8469-427794f6e7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B3ACA3-B136-45FE-80F5-11CE02254768}">
  <ds:schemaRefs>
    <ds:schemaRef ds:uri="http://schemas.microsoft.com/office/2006/metadata/properties"/>
    <ds:schemaRef ds:uri="dfefa9b9-e2b1-41a8-b592-8a673e68e5b7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d3a7601-e5a1-45e5-8469-427794f6e76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5BBAC3-139D-43A1-BEA7-99259D84B6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05853A-7070-4892-9C28-2228AB508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efa9b9-e2b1-41a8-b592-8a673e68e5b7"/>
    <ds:schemaRef ds:uri="0d3a7601-e5a1-45e5-8469-427794f6e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Munam Uddin Farooqui (mfarooqu)</dc:creator>
  <cp:keywords/>
  <dc:description/>
  <cp:lastModifiedBy>YUGANSHU WADHWA</cp:lastModifiedBy>
  <cp:revision/>
  <dcterms:created xsi:type="dcterms:W3CDTF">2024-04-30T21:27:00Z</dcterms:created>
  <dcterms:modified xsi:type="dcterms:W3CDTF">2024-05-25T17:05:25Z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0x010100755AA54C49CF844E905A94F51B7CE91A</vt:lpwstr>
  </property>
</Properties>
</file>