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giyugo/DDrive/08_参考資料/Corona/TsvToCsv/img/"/>
    </mc:Choice>
  </mc:AlternateContent>
  <xr:revisionPtr revIDLastSave="0" documentId="13_ncr:1_{35D1E417-9723-724E-8B04-48D64983C16F}" xr6:coauthVersionLast="36" xr6:coauthVersionMax="36" xr10:uidLastSave="{00000000-0000-0000-0000-000000000000}"/>
  <bookViews>
    <workbookView xWindow="560" yWindow="460" windowWidth="25000" windowHeight="14680" xr2:uid="{00000000-000D-0000-FFFF-FFFF00000000}"/>
  </bookViews>
  <sheets>
    <sheet name="max_2019_ResultsCMC_subject01_w" sheetId="1" r:id="rId1"/>
  </sheets>
  <calcPr calcId="181029"/>
</workbook>
</file>

<file path=xl/calcChain.xml><?xml version="1.0" encoding="utf-8"?>
<calcChain xmlns="http://schemas.openxmlformats.org/spreadsheetml/2006/main">
  <c r="H22" i="1" l="1"/>
  <c r="M22" i="1"/>
  <c r="L22" i="1"/>
  <c r="G22" i="1"/>
  <c r="F22" i="1"/>
  <c r="E22" i="1"/>
  <c r="D22" i="1"/>
  <c r="C22" i="1"/>
  <c r="H20" i="1"/>
  <c r="M20" i="1"/>
  <c r="L20" i="1"/>
  <c r="G20" i="1"/>
  <c r="F20" i="1"/>
  <c r="E20" i="1"/>
  <c r="D20" i="1"/>
  <c r="C20" i="1"/>
  <c r="C3" i="1" l="1"/>
  <c r="F9" i="1"/>
  <c r="F6" i="1"/>
  <c r="F8" i="1"/>
  <c r="F5" i="1" l="1"/>
  <c r="F4" i="1"/>
  <c r="F3" i="1"/>
  <c r="E3" i="1"/>
  <c r="E4" i="1" l="1"/>
  <c r="E5" i="1"/>
  <c r="E6" i="1"/>
  <c r="E7" i="1"/>
  <c r="E8" i="1"/>
  <c r="E9" i="1"/>
  <c r="E10" i="1"/>
  <c r="C10" i="1" l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<sst xmlns="http://schemas.openxmlformats.org/spreadsheetml/2006/main" count="63" uniqueCount="30">
  <si>
    <t>glut_med2_r</t>
  </si>
  <si>
    <t>add_mag2_r</t>
  </si>
  <si>
    <t>glut_max2_r</t>
  </si>
  <si>
    <t>iliacus_r</t>
  </si>
  <si>
    <t>rect_fem_r</t>
  </si>
  <si>
    <t>vas_int_r</t>
  </si>
  <si>
    <t>med_gas_r</t>
  </si>
  <si>
    <t>tib_ant_r</t>
  </si>
  <si>
    <t>r</t>
    <phoneticPr fontId="18"/>
  </si>
  <si>
    <t>m</t>
    <phoneticPr fontId="18"/>
  </si>
  <si>
    <t>[N]</t>
    <phoneticPr fontId="18"/>
  </si>
  <si>
    <t>[Nm]</t>
    <phoneticPr fontId="18"/>
  </si>
  <si>
    <t>[m/s]</t>
    <phoneticPr fontId="18"/>
  </si>
  <si>
    <t>[rpm]</t>
    <phoneticPr fontId="18"/>
  </si>
  <si>
    <t>MAX</t>
    <phoneticPr fontId="18"/>
  </si>
  <si>
    <t>プラネタリギアヘッド GP 42 C Ø42 mm, 3 - 15 Nm, セラミック･バージョン | セラミック・バージョン</t>
    <phoneticPr fontId="18"/>
  </si>
  <si>
    <t>ESCON 50/5, 4-Q サーボ･コントローラ DC/ECモータ用, 5/15 A, 10 - 50 VDC</t>
    <phoneticPr fontId="18"/>
  </si>
  <si>
    <t>ギアヘッド</t>
    <phoneticPr fontId="18"/>
  </si>
  <si>
    <t>型番</t>
    <rPh sb="0" eb="2">
      <t>カタバn</t>
    </rPh>
    <phoneticPr fontId="18"/>
  </si>
  <si>
    <t>価格</t>
    <rPh sb="0" eb="2">
      <t>カカk</t>
    </rPh>
    <phoneticPr fontId="18"/>
  </si>
  <si>
    <t>モータ</t>
    <phoneticPr fontId="18"/>
  </si>
  <si>
    <t>モタドラ</t>
    <phoneticPr fontId="18"/>
  </si>
  <si>
    <t>Sum</t>
    <phoneticPr fontId="18"/>
  </si>
  <si>
    <t>70 | 1</t>
    <phoneticPr fontId="18"/>
  </si>
  <si>
    <t>プラネタリギアヘッド GP 52 C Ø52 mm, 4 - 30 Nm, セラミック･バージョン | セラミック・バージョン</t>
  </si>
  <si>
    <t>EC 45 flat ∅42.8 mm, ブラシレス, 50 W, ホールセンサ付き</t>
    <phoneticPr fontId="18"/>
  </si>
  <si>
    <t>EC 60 flat ∅60 mm, 150 W (maxon)</t>
    <phoneticPr fontId="18"/>
  </si>
  <si>
    <t>https://maxonjapan.com/mmc/</t>
  </si>
  <si>
    <t>モタドラマニュアル</t>
    <phoneticPr fontId="18"/>
  </si>
  <si>
    <t>筋</t>
    <rPh sb="0" eb="1">
      <t>キn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</si>
</sst>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0.00000"/>
    <numFmt numFmtId="177" formatCode="0.000"/>
    <numFmt numFmtId="178" formatCode="0.0"/>
    <numFmt numFmtId="179" formatCode="0.0000"/>
  </numFmts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 tint="0.249977111117893"/>
      <name val="メイリオ"/>
      <family val="2"/>
      <charset val="128"/>
    </font>
    <font>
      <sz val="12"/>
      <color theme="1" tint="0.249977111117893"/>
      <name val="メイリオ"/>
      <family val="2"/>
      <charset val="128"/>
    </font>
    <font>
      <u/>
      <sz val="12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6" fontId="20" fillId="0" borderId="0" xfId="42" applyFont="1">
      <alignment vertical="center"/>
    </xf>
    <xf numFmtId="6" fontId="20" fillId="0" borderId="0" xfId="0" applyNumberFormat="1" applyFont="1">
      <alignment vertical="center"/>
    </xf>
    <xf numFmtId="46" fontId="20" fillId="0" borderId="0" xfId="0" applyNumberFormat="1" applyFont="1">
      <alignment vertical="center"/>
    </xf>
    <xf numFmtId="0" fontId="21" fillId="0" borderId="0" xfId="43">
      <alignment vertical="center"/>
    </xf>
    <xf numFmtId="176" fontId="20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2" fontId="20" fillId="0" borderId="0" xfId="0" applyNumberFormat="1" applyFont="1">
      <alignment vertical="center"/>
    </xf>
    <xf numFmtId="2" fontId="19" fillId="0" borderId="0" xfId="0" applyNumberFormat="1" applyFont="1">
      <alignment vertical="center"/>
    </xf>
    <xf numFmtId="178" fontId="20" fillId="0" borderId="0" xfId="0" applyNumberFormat="1" applyFont="1">
      <alignment vertical="center"/>
    </xf>
    <xf numFmtId="179" fontId="20" fillId="0" borderId="0" xfId="0" applyNumberFormat="1" applyFont="1">
      <alignment vertical="center"/>
    </xf>
    <xf numFmtId="178" fontId="19" fillId="0" borderId="0" xfId="0" applyNumberFormat="1" applyFon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3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通貨" xfId="42" builtinId="7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xonjapan.com/mm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B8" workbookViewId="0">
      <selection activeCell="M24" sqref="M24"/>
    </sheetView>
  </sheetViews>
  <sheetFormatPr baseColWidth="10" defaultRowHeight="20"/>
  <cols>
    <col min="1" max="2" width="10.7109375" style="1"/>
    <col min="3" max="6" width="10.85546875" style="1" bestFit="1" customWidth="1"/>
    <col min="7" max="7" width="11.42578125" style="1" bestFit="1" customWidth="1"/>
    <col min="8" max="8" width="10.85546875" style="1" bestFit="1" customWidth="1"/>
    <col min="9" max="9" width="11.28515625" style="1" bestFit="1" customWidth="1"/>
    <col min="10" max="10" width="10.85546875" style="1" bestFit="1" customWidth="1"/>
    <col min="11" max="16384" width="10.7109375" style="1"/>
  </cols>
  <sheetData>
    <row r="1" spans="1:15">
      <c r="A1" s="2" t="s">
        <v>8</v>
      </c>
      <c r="B1" s="1">
        <v>1.4999999999999999E-2</v>
      </c>
      <c r="C1" s="1" t="s">
        <v>9</v>
      </c>
    </row>
    <row r="2" spans="1:15">
      <c r="A2" s="2" t="s">
        <v>14</v>
      </c>
      <c r="B2" s="1" t="s">
        <v>10</v>
      </c>
      <c r="C2" s="1" t="s">
        <v>11</v>
      </c>
      <c r="D2" s="1" t="s">
        <v>12</v>
      </c>
      <c r="E2" s="1" t="s">
        <v>13</v>
      </c>
      <c r="F2" s="2" t="s">
        <v>22</v>
      </c>
      <c r="G2" s="2" t="s">
        <v>17</v>
      </c>
      <c r="H2" s="1" t="s">
        <v>18</v>
      </c>
      <c r="I2" s="1" t="s">
        <v>19</v>
      </c>
      <c r="J2" s="2" t="s">
        <v>20</v>
      </c>
      <c r="K2" s="1" t="s">
        <v>18</v>
      </c>
      <c r="L2" s="1" t="s">
        <v>19</v>
      </c>
      <c r="M2" s="2" t="s">
        <v>21</v>
      </c>
      <c r="N2" s="1" t="s">
        <v>18</v>
      </c>
      <c r="O2" s="1" t="s">
        <v>19</v>
      </c>
    </row>
    <row r="3" spans="1:15">
      <c r="A3" s="1" t="s">
        <v>0</v>
      </c>
      <c r="B3" s="1">
        <v>562.17658200000005</v>
      </c>
      <c r="C3" s="3">
        <f xml:space="preserve"> B3*$B$1</f>
        <v>8.4326487300000004</v>
      </c>
      <c r="D3" s="1">
        <v>1.3405E-2</v>
      </c>
      <c r="E3" s="3">
        <f>(D3*60) / (2*PI()*$B$1)</f>
        <v>8.5338880485874284</v>
      </c>
      <c r="F3" s="5">
        <f>I3+L3+O3</f>
        <v>85100</v>
      </c>
      <c r="G3" s="1" t="s">
        <v>15</v>
      </c>
      <c r="H3" s="1">
        <v>203127</v>
      </c>
      <c r="I3" s="4">
        <v>37200</v>
      </c>
      <c r="J3" s="1" t="s">
        <v>25</v>
      </c>
      <c r="K3" s="1">
        <v>651607</v>
      </c>
      <c r="L3" s="4">
        <v>16800</v>
      </c>
      <c r="M3" s="1" t="s">
        <v>16</v>
      </c>
      <c r="N3" s="1">
        <v>409510</v>
      </c>
      <c r="O3" s="4">
        <v>31100</v>
      </c>
    </row>
    <row r="4" spans="1:15">
      <c r="A4" s="1" t="s">
        <v>1</v>
      </c>
      <c r="B4" s="1">
        <v>484.57407899999998</v>
      </c>
      <c r="C4" s="3">
        <f t="shared" ref="C4:C9" si="0" xml:space="preserve"> B4*$B$1</f>
        <v>7.2686111849999993</v>
      </c>
      <c r="D4" s="1">
        <v>2.4376999999999999E-2</v>
      </c>
      <c r="E4" s="3">
        <f t="shared" ref="E4:E10" si="1">(D4*60) / (2*PI()*$B$1)</f>
        <v>15.518880191004532</v>
      </c>
      <c r="F4" s="5">
        <f>I4+L4+O4</f>
        <v>85100</v>
      </c>
      <c r="G4" s="1" t="s">
        <v>15</v>
      </c>
      <c r="H4" s="1">
        <v>203127</v>
      </c>
      <c r="I4" s="4">
        <v>37200</v>
      </c>
      <c r="J4" s="1" t="s">
        <v>25</v>
      </c>
      <c r="K4" s="1">
        <v>651607</v>
      </c>
      <c r="L4" s="4">
        <v>16800</v>
      </c>
      <c r="M4" s="1" t="s">
        <v>16</v>
      </c>
      <c r="N4" s="1">
        <v>409510</v>
      </c>
      <c r="O4" s="4">
        <v>31100</v>
      </c>
    </row>
    <row r="5" spans="1:15">
      <c r="A5" s="1" t="s">
        <v>2</v>
      </c>
      <c r="B5" s="1">
        <v>509.72116599999998</v>
      </c>
      <c r="C5" s="3">
        <f t="shared" si="0"/>
        <v>7.6458174899999998</v>
      </c>
      <c r="D5" s="1">
        <v>2.1647E-2</v>
      </c>
      <c r="E5" s="3">
        <f t="shared" si="1"/>
        <v>13.780908212441036</v>
      </c>
      <c r="F5" s="5">
        <f>I5+L5+O5</f>
        <v>85100</v>
      </c>
      <c r="G5" s="1" t="s">
        <v>15</v>
      </c>
      <c r="H5" s="1">
        <v>203127</v>
      </c>
      <c r="I5" s="4">
        <v>37200</v>
      </c>
      <c r="J5" s="1" t="s">
        <v>25</v>
      </c>
      <c r="K5" s="1">
        <v>651607</v>
      </c>
      <c r="L5" s="4">
        <v>16800</v>
      </c>
      <c r="M5" s="1" t="s">
        <v>16</v>
      </c>
      <c r="N5" s="1">
        <v>409510</v>
      </c>
      <c r="O5" s="4">
        <v>31100</v>
      </c>
    </row>
    <row r="6" spans="1:15">
      <c r="A6" s="1" t="s">
        <v>3</v>
      </c>
      <c r="B6" s="1">
        <v>423.677975</v>
      </c>
      <c r="C6" s="3">
        <f t="shared" si="0"/>
        <v>6.3551696249999994</v>
      </c>
      <c r="D6" s="1">
        <v>0.113467</v>
      </c>
      <c r="E6" s="3">
        <f t="shared" si="1"/>
        <v>72.235335711232352</v>
      </c>
      <c r="F6" s="5">
        <f t="shared" ref="F6:F8" si="2">I6+L6+O6</f>
        <v>85100</v>
      </c>
      <c r="G6" s="6" t="s">
        <v>23</v>
      </c>
      <c r="I6" s="4">
        <v>37200</v>
      </c>
      <c r="J6" s="1" t="s">
        <v>25</v>
      </c>
      <c r="K6" s="1">
        <v>651607</v>
      </c>
      <c r="L6" s="4">
        <v>16800</v>
      </c>
      <c r="M6" s="1" t="s">
        <v>16</v>
      </c>
      <c r="N6" s="1">
        <v>409510</v>
      </c>
      <c r="O6" s="4">
        <v>31100</v>
      </c>
    </row>
    <row r="7" spans="1:15">
      <c r="A7" s="1" t="s">
        <v>4</v>
      </c>
      <c r="B7" s="1">
        <v>49.950833000000003</v>
      </c>
      <c r="C7" s="3">
        <f t="shared" si="0"/>
        <v>0.74926249499999997</v>
      </c>
      <c r="D7" s="1">
        <v>0.15857099999999999</v>
      </c>
      <c r="E7" s="3">
        <f t="shared" si="1"/>
        <v>100.94943392409975</v>
      </c>
      <c r="F7" s="5">
        <v>20000</v>
      </c>
    </row>
    <row r="8" spans="1:15">
      <c r="A8" s="1" t="s">
        <v>5</v>
      </c>
      <c r="B8" s="1">
        <v>898.301514</v>
      </c>
      <c r="C8" s="3">
        <f t="shared" si="0"/>
        <v>13.474522709999999</v>
      </c>
      <c r="D8" s="1">
        <v>0.128801</v>
      </c>
      <c r="E8" s="3">
        <f t="shared" si="1"/>
        <v>81.997263300716853</v>
      </c>
      <c r="F8" s="5">
        <f t="shared" si="2"/>
        <v>93900</v>
      </c>
      <c r="G8" s="1" t="s">
        <v>24</v>
      </c>
      <c r="H8" s="1">
        <v>223087</v>
      </c>
      <c r="I8" s="4">
        <v>46700</v>
      </c>
      <c r="J8" s="1" t="s">
        <v>26</v>
      </c>
      <c r="K8" s="1">
        <v>625858</v>
      </c>
      <c r="L8" s="4">
        <v>16100</v>
      </c>
      <c r="M8" s="1" t="s">
        <v>16</v>
      </c>
      <c r="N8" s="1">
        <v>409510</v>
      </c>
      <c r="O8" s="4">
        <v>31100</v>
      </c>
    </row>
    <row r="9" spans="1:15">
      <c r="A9" s="1" t="s">
        <v>6</v>
      </c>
      <c r="B9" s="1">
        <v>1879.0363219999999</v>
      </c>
      <c r="C9" s="3">
        <f t="shared" si="0"/>
        <v>28.185544829999998</v>
      </c>
      <c r="D9" s="1">
        <v>5.7465000000000002E-2</v>
      </c>
      <c r="E9" s="3">
        <f t="shared" si="1"/>
        <v>36.583355219103069</v>
      </c>
      <c r="F9" s="5">
        <f>(I9+L9+O9) *2</f>
        <v>187800</v>
      </c>
      <c r="G9" s="1" t="s">
        <v>24</v>
      </c>
      <c r="H9" s="1">
        <v>223087</v>
      </c>
      <c r="I9" s="4">
        <v>46700</v>
      </c>
      <c r="J9" s="1" t="s">
        <v>26</v>
      </c>
      <c r="K9" s="1">
        <v>625858</v>
      </c>
      <c r="L9" s="4">
        <v>16100</v>
      </c>
      <c r="M9" s="1" t="s">
        <v>16</v>
      </c>
      <c r="N9" s="1">
        <v>409510</v>
      </c>
      <c r="O9" s="4">
        <v>31100</v>
      </c>
    </row>
    <row r="10" spans="1:15">
      <c r="A10" s="1" t="s">
        <v>7</v>
      </c>
      <c r="B10" s="1">
        <v>133.55416500000001</v>
      </c>
      <c r="C10" s="3">
        <f xml:space="preserve"> B10*$B$1</f>
        <v>2.003312475</v>
      </c>
      <c r="D10" s="1">
        <v>1.3474E-2</v>
      </c>
      <c r="E10" s="3">
        <f t="shared" si="1"/>
        <v>8.5778148128807921</v>
      </c>
      <c r="F10" s="4">
        <v>20000</v>
      </c>
    </row>
    <row r="11" spans="1:15">
      <c r="E11" s="3"/>
    </row>
    <row r="12" spans="1:15">
      <c r="E12" s="3"/>
      <c r="F12" s="5"/>
    </row>
    <row r="13" spans="1:15">
      <c r="A13" s="7" t="s">
        <v>27</v>
      </c>
    </row>
    <row r="14" spans="1:15">
      <c r="A14" s="1" t="s">
        <v>28</v>
      </c>
    </row>
    <row r="18" spans="2:13">
      <c r="B18" s="2" t="s">
        <v>29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7</v>
      </c>
      <c r="K18" s="2" t="s">
        <v>29</v>
      </c>
      <c r="L18" s="1" t="s">
        <v>5</v>
      </c>
      <c r="M18" s="1" t="s">
        <v>6</v>
      </c>
    </row>
    <row r="19" spans="2:13">
      <c r="B19" s="1" t="s">
        <v>10</v>
      </c>
      <c r="C19" s="12">
        <v>562.17658200000005</v>
      </c>
      <c r="D19" s="12">
        <v>484.57407899999998</v>
      </c>
      <c r="E19" s="12">
        <v>509.72116599999998</v>
      </c>
      <c r="F19" s="12">
        <v>423.677975</v>
      </c>
      <c r="G19" s="10">
        <v>49.950833000000003</v>
      </c>
      <c r="H19" s="12">
        <v>133.55416500000001</v>
      </c>
      <c r="K19" s="1" t="s">
        <v>10</v>
      </c>
      <c r="L19" s="12">
        <v>898.301514</v>
      </c>
      <c r="M19" s="12">
        <v>1879.0363219999999</v>
      </c>
    </row>
    <row r="20" spans="2:13">
      <c r="B20" s="1" t="s">
        <v>11</v>
      </c>
      <c r="C20" s="9">
        <f t="shared" ref="C20:H20" si="3" xml:space="preserve"> C19*$B$1</f>
        <v>8.4326487300000004</v>
      </c>
      <c r="D20" s="9">
        <f t="shared" si="3"/>
        <v>7.2686111849999993</v>
      </c>
      <c r="E20" s="9">
        <f t="shared" si="3"/>
        <v>7.6458174899999998</v>
      </c>
      <c r="F20" s="9">
        <f t="shared" si="3"/>
        <v>6.3551696249999994</v>
      </c>
      <c r="G20" s="9">
        <f t="shared" si="3"/>
        <v>0.74926249499999997</v>
      </c>
      <c r="H20" s="9">
        <f t="shared" si="3"/>
        <v>2.003312475</v>
      </c>
      <c r="K20" s="1" t="s">
        <v>11</v>
      </c>
      <c r="L20" s="11">
        <f xml:space="preserve"> L19*$B$1</f>
        <v>13.474522709999999</v>
      </c>
      <c r="M20" s="11">
        <f xml:space="preserve"> M19*$B$1</f>
        <v>28.185544829999998</v>
      </c>
    </row>
    <row r="21" spans="2:13">
      <c r="B21" s="1" t="s">
        <v>12</v>
      </c>
      <c r="C21" s="8">
        <v>1.3405E-2</v>
      </c>
      <c r="D21" s="8">
        <v>2.4376999999999999E-2</v>
      </c>
      <c r="E21" s="8">
        <v>2.1647E-2</v>
      </c>
      <c r="F21" s="13">
        <v>0.113467</v>
      </c>
      <c r="G21" s="13">
        <v>0.15857099999999999</v>
      </c>
      <c r="H21" s="8">
        <v>1.3474E-2</v>
      </c>
      <c r="K21" s="1" t="s">
        <v>12</v>
      </c>
      <c r="L21" s="13">
        <v>0.128801</v>
      </c>
      <c r="M21" s="8">
        <v>5.7465000000000002E-2</v>
      </c>
    </row>
    <row r="22" spans="2:13">
      <c r="B22" s="1" t="s">
        <v>13</v>
      </c>
      <c r="C22" s="9">
        <f t="shared" ref="C22:H22" si="4">(C21*60) / (2*PI()*$B$1)</f>
        <v>8.5338880485874284</v>
      </c>
      <c r="D22" s="11">
        <f t="shared" si="4"/>
        <v>15.518880191004532</v>
      </c>
      <c r="E22" s="11">
        <f t="shared" si="4"/>
        <v>13.780908212441036</v>
      </c>
      <c r="F22" s="11">
        <f t="shared" si="4"/>
        <v>72.235335711232352</v>
      </c>
      <c r="G22" s="14">
        <f t="shared" si="4"/>
        <v>100.94943392409975</v>
      </c>
      <c r="H22" s="9">
        <f t="shared" si="4"/>
        <v>8.5778148128807921</v>
      </c>
      <c r="K22" s="1" t="s">
        <v>13</v>
      </c>
      <c r="L22" s="11">
        <f>(L21*60) / (2*PI()*$B$1)</f>
        <v>81.997263300716853</v>
      </c>
      <c r="M22" s="11">
        <f>(M21*60) / (2*PI()*$B$1)</f>
        <v>36.583355219103069</v>
      </c>
    </row>
    <row r="23" spans="2:13">
      <c r="H23" s="3"/>
      <c r="J23" s="3"/>
    </row>
    <row r="24" spans="2:13">
      <c r="H24" s="3"/>
      <c r="J24" s="3"/>
    </row>
    <row r="25" spans="2:13">
      <c r="H25" s="3"/>
      <c r="J25" s="3"/>
    </row>
    <row r="26" spans="2:13">
      <c r="H26" s="3"/>
      <c r="J26" s="3"/>
    </row>
  </sheetData>
  <phoneticPr fontId="18"/>
  <hyperlinks>
    <hyperlink ref="A13" r:id="rId1" xr:uid="{1F7CB0D0-B3B8-8246-8323-4706F343857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max_2019_ResultsCMC_subject01_w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高城友豪</cp:lastModifiedBy>
  <dcterms:modified xsi:type="dcterms:W3CDTF">2020-07-18T08:53:41Z</dcterms:modified>
</cp:coreProperties>
</file>