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75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O2" i="3"/>
  <c r="N2" i="3"/>
  <c r="M2" i="3"/>
  <c r="L2" i="3"/>
  <c r="K2" i="3"/>
  <c r="C38" i="1"/>
  <c r="B38" i="1"/>
  <c r="C34" i="1"/>
  <c r="B34" i="1"/>
  <c r="E22" i="1"/>
  <c r="O4" i="1"/>
  <c r="O5" i="1"/>
  <c r="O6" i="1"/>
  <c r="O7" i="1"/>
  <c r="O8" i="1"/>
  <c r="O9" i="1"/>
  <c r="O10" i="1"/>
  <c r="O11" i="1"/>
  <c r="O12" i="1"/>
  <c r="O13" i="1"/>
  <c r="O3" i="1"/>
  <c r="B22" i="1" l="1"/>
  <c r="D22" i="1"/>
  <c r="C22" i="1"/>
  <c r="G17" i="1"/>
  <c r="N4" i="1"/>
  <c r="N5" i="1"/>
  <c r="N6" i="1"/>
  <c r="N7" i="1"/>
  <c r="N8" i="1"/>
  <c r="N9" i="1"/>
  <c r="N10" i="1"/>
  <c r="N11" i="1"/>
  <c r="N12" i="1"/>
  <c r="N13" i="1"/>
  <c r="N3" i="1"/>
  <c r="M4" i="1"/>
  <c r="M5" i="1"/>
  <c r="M6" i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K4" i="1"/>
  <c r="K5" i="1"/>
  <c r="K6" i="1"/>
  <c r="K7" i="1"/>
  <c r="K8" i="1"/>
  <c r="K9" i="1"/>
  <c r="K10" i="1"/>
  <c r="K11" i="1"/>
  <c r="K12" i="1"/>
  <c r="K13" i="1"/>
  <c r="K3" i="1"/>
  <c r="E18" i="1"/>
  <c r="E17" i="1"/>
  <c r="E16" i="1" l="1"/>
</calcChain>
</file>

<file path=xl/sharedStrings.xml><?xml version="1.0" encoding="utf-8"?>
<sst xmlns="http://schemas.openxmlformats.org/spreadsheetml/2006/main" count="182" uniqueCount="96">
  <si>
    <t>Name</t>
  </si>
  <si>
    <t>Department</t>
  </si>
  <si>
    <t>Designation</t>
  </si>
  <si>
    <t>Salary</t>
  </si>
  <si>
    <t>Experience</t>
  </si>
  <si>
    <t>Location</t>
  </si>
  <si>
    <t>Age</t>
  </si>
  <si>
    <t>Joining Year</t>
  </si>
  <si>
    <t>Performance Rating</t>
  </si>
  <si>
    <t>E002</t>
  </si>
  <si>
    <t>Alice Smith</t>
  </si>
  <si>
    <t>IT</t>
  </si>
  <si>
    <t>Software Engineer</t>
  </si>
  <si>
    <t>San Francisco</t>
  </si>
  <si>
    <t>E005</t>
  </si>
  <si>
    <t>David Lee</t>
  </si>
  <si>
    <t>System Analyst</t>
  </si>
  <si>
    <t>Seattle</t>
  </si>
  <si>
    <t>E001</t>
  </si>
  <si>
    <t>John Doe</t>
  </si>
  <si>
    <t>HR</t>
  </si>
  <si>
    <t>Manager</t>
  </si>
  <si>
    <t>New York</t>
  </si>
  <si>
    <t>E010</t>
  </si>
  <si>
    <t>Sarah Walker</t>
  </si>
  <si>
    <t>Web Developer</t>
  </si>
  <si>
    <t>E008</t>
  </si>
  <si>
    <t>Laura Wilson</t>
  </si>
  <si>
    <t>Finance</t>
  </si>
  <si>
    <t>Financial Analyst</t>
  </si>
  <si>
    <t>Denver</t>
  </si>
  <si>
    <t>E007</t>
  </si>
  <si>
    <t>James Taylor</t>
  </si>
  <si>
    <t>Operations</t>
  </si>
  <si>
    <t>Operations Lead</t>
  </si>
  <si>
    <t>Austin</t>
  </si>
  <si>
    <t>E012</t>
  </si>
  <si>
    <t>Jessica Clark</t>
  </si>
  <si>
    <t>Marketing</t>
  </si>
  <si>
    <t>Digital Strategist</t>
  </si>
  <si>
    <t>Chicago</t>
  </si>
  <si>
    <t>E011</t>
  </si>
  <si>
    <t>Michael Harris</t>
  </si>
  <si>
    <t>Financial Planner</t>
  </si>
  <si>
    <t>Boston</t>
  </si>
  <si>
    <t>E014</t>
  </si>
  <si>
    <t>Olivia White</t>
  </si>
  <si>
    <t>Supply Chain Manager</t>
  </si>
  <si>
    <t>Atlanta</t>
  </si>
  <si>
    <t>E004</t>
  </si>
  <si>
    <t>Mary Brown</t>
  </si>
  <si>
    <t>Marketing Lead</t>
  </si>
  <si>
    <t>Los Angeles</t>
  </si>
  <si>
    <t>E013</t>
  </si>
  <si>
    <t>William Lewis</t>
  </si>
  <si>
    <t>Sales</t>
  </si>
  <si>
    <t>Regional Manager</t>
  </si>
  <si>
    <t>Miami</t>
  </si>
  <si>
    <t xml:space="preserve">1. What is the average experience of employees?
</t>
  </si>
  <si>
    <t>2.Who has the minimum and maximum salary?</t>
  </si>
  <si>
    <t>3. How many employees are in the IT department?</t>
  </si>
  <si>
    <t>Employe detail</t>
  </si>
  <si>
    <t>EARNERS</t>
  </si>
  <si>
    <t>POST</t>
  </si>
  <si>
    <t>LENGTH</t>
  </si>
  <si>
    <t>Q7</t>
  </si>
  <si>
    <t>ID</t>
  </si>
  <si>
    <t xml:space="preserve">10. Find the Salary, Experience and city of an employee given their 
</t>
  </si>
  <si>
    <t>Employee name.</t>
  </si>
  <si>
    <t>name</t>
  </si>
  <si>
    <t>salary</t>
  </si>
  <si>
    <t>experience</t>
  </si>
  <si>
    <t>city</t>
  </si>
  <si>
    <t>Q11</t>
  </si>
  <si>
    <t>Emp ID</t>
  </si>
  <si>
    <t>brand</t>
  </si>
  <si>
    <t>product</t>
  </si>
  <si>
    <t>prise</t>
  </si>
  <si>
    <t>Quantity</t>
  </si>
  <si>
    <t>rating</t>
  </si>
  <si>
    <t>computer</t>
  </si>
  <si>
    <t>printer</t>
  </si>
  <si>
    <t>HP</t>
  </si>
  <si>
    <t>Logitech</t>
  </si>
  <si>
    <t>Dell</t>
  </si>
  <si>
    <t>keybord</t>
  </si>
  <si>
    <t>mouse</t>
  </si>
  <si>
    <t>department</t>
  </si>
  <si>
    <t xml:space="preserve"> </t>
  </si>
  <si>
    <t>Prise</t>
  </si>
  <si>
    <t>Q 13</t>
  </si>
  <si>
    <t>Q14</t>
  </si>
  <si>
    <t>reting</t>
  </si>
  <si>
    <t>Q-2</t>
  </si>
  <si>
    <t>Q-1</t>
  </si>
  <si>
    <t>Q-3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</si>
</sst>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₹-439]#,##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0" fontId="4" fillId="3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0" xfId="0" applyFont="1" applyFill="1" applyBorder="1"/>
    <xf numFmtId="0" fontId="0" fillId="0" borderId="0" xfId="0" applyAlignment="1"/>
    <xf numFmtId="0" fontId="4" fillId="4" borderId="3" xfId="0" applyFont="1" applyFill="1" applyBorder="1"/>
    <xf numFmtId="0" fontId="0" fillId="0" borderId="3" xfId="0" applyBorder="1"/>
    <xf numFmtId="0" fontId="0" fillId="3" borderId="3" xfId="0" applyFill="1" applyBorder="1"/>
    <xf numFmtId="0" fontId="4" fillId="6" borderId="3" xfId="0" applyFont="1" applyFill="1" applyBorder="1"/>
    <xf numFmtId="0" fontId="4" fillId="0" borderId="4" xfId="0" applyFont="1" applyFill="1" applyBorder="1" applyAlignment="1">
      <alignment horizontal="center"/>
    </xf>
    <xf numFmtId="0" fontId="0" fillId="5" borderId="3" xfId="0" applyFill="1" applyBorder="1"/>
    <xf numFmtId="0" fontId="4" fillId="3" borderId="3" xfId="0" applyFont="1" applyFill="1" applyBorder="1"/>
    <xf numFmtId="3" fontId="0" fillId="3" borderId="3" xfId="0" applyNumberFormat="1" applyFill="1" applyBorder="1"/>
    <xf numFmtId="0" fontId="0" fillId="0" borderId="0" xfId="0" applyNumberFormat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165" fontId="3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3" xfId="0" applyNumberFormat="1" applyBorder="1"/>
  </cellXfs>
  <cellStyles count="2">
    <cellStyle name="Currency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Sheet3!$B$2:$B$12</c:f>
              <c:strCache>
                <c:ptCount val="11"/>
                <c:pt idx="0">
                  <c:v>Alice Smith</c:v>
                </c:pt>
                <c:pt idx="1">
                  <c:v>David Lee</c:v>
                </c:pt>
                <c:pt idx="2">
                  <c:v>John Doe</c:v>
                </c:pt>
                <c:pt idx="3">
                  <c:v>Sarah Walker</c:v>
                </c:pt>
                <c:pt idx="4">
                  <c:v>Laura Wilson</c:v>
                </c:pt>
                <c:pt idx="5">
                  <c:v>James Taylor</c:v>
                </c:pt>
                <c:pt idx="6">
                  <c:v>Jessica Clark</c:v>
                </c:pt>
                <c:pt idx="7">
                  <c:v>Michael Harris</c:v>
                </c:pt>
                <c:pt idx="8">
                  <c:v>Olivia White</c:v>
                </c:pt>
                <c:pt idx="9">
                  <c:v>Mary Brown</c:v>
                </c:pt>
                <c:pt idx="10">
                  <c:v>William Lewis</c:v>
                </c:pt>
              </c:strCache>
            </c:str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95000</c:v>
                </c:pt>
                <c:pt idx="1">
                  <c:v>80000</c:v>
                </c:pt>
                <c:pt idx="2">
                  <c:v>75000</c:v>
                </c:pt>
                <c:pt idx="3">
                  <c:v>80000</c:v>
                </c:pt>
                <c:pt idx="4">
                  <c:v>78000</c:v>
                </c:pt>
                <c:pt idx="5">
                  <c:v>95000</c:v>
                </c:pt>
                <c:pt idx="6">
                  <c:v>78000</c:v>
                </c:pt>
                <c:pt idx="7">
                  <c:v>90000</c:v>
                </c:pt>
                <c:pt idx="8">
                  <c:v>95000</c:v>
                </c:pt>
                <c:pt idx="9">
                  <c:v>85000</c:v>
                </c:pt>
                <c:pt idx="10">
                  <c:v>100000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2537182852143"/>
          <c:y val="0.16708333333333336"/>
          <c:w val="0.84886351706036745"/>
          <c:h val="0.5532287109944590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Sheet3!$B$2:$B$12</c:f>
              <c:strCache>
                <c:ptCount val="11"/>
                <c:pt idx="0">
                  <c:v>Alice Smith</c:v>
                </c:pt>
                <c:pt idx="1">
                  <c:v>David Lee</c:v>
                </c:pt>
                <c:pt idx="2">
                  <c:v>John Doe</c:v>
                </c:pt>
                <c:pt idx="3">
                  <c:v>Sarah Walker</c:v>
                </c:pt>
                <c:pt idx="4">
                  <c:v>Laura Wilson</c:v>
                </c:pt>
                <c:pt idx="5">
                  <c:v>James Taylor</c:v>
                </c:pt>
                <c:pt idx="6">
                  <c:v>Jessica Clark</c:v>
                </c:pt>
                <c:pt idx="7">
                  <c:v>Michael Harris</c:v>
                </c:pt>
                <c:pt idx="8">
                  <c:v>Olivia White</c:v>
                </c:pt>
                <c:pt idx="9">
                  <c:v>Mary Brown</c:v>
                </c:pt>
                <c:pt idx="10">
                  <c:v>William Lewis</c:v>
                </c:pt>
              </c:strCache>
            </c:str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95000</c:v>
                </c:pt>
                <c:pt idx="1">
                  <c:v>80000</c:v>
                </c:pt>
                <c:pt idx="2">
                  <c:v>75000</c:v>
                </c:pt>
                <c:pt idx="3">
                  <c:v>80000</c:v>
                </c:pt>
                <c:pt idx="4">
                  <c:v>78000</c:v>
                </c:pt>
                <c:pt idx="5">
                  <c:v>95000</c:v>
                </c:pt>
                <c:pt idx="6">
                  <c:v>78000</c:v>
                </c:pt>
                <c:pt idx="7">
                  <c:v>90000</c:v>
                </c:pt>
                <c:pt idx="8">
                  <c:v>95000</c:v>
                </c:pt>
                <c:pt idx="9">
                  <c:v>85000</c:v>
                </c:pt>
                <c:pt idx="10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756506864"/>
        <c:axId val="-1756516112"/>
      </c:lineChart>
      <c:catAx>
        <c:axId val="-17565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516112"/>
        <c:crosses val="autoZero"/>
        <c:auto val="1"/>
        <c:lblAlgn val="ctr"/>
        <c:lblOffset val="100"/>
        <c:noMultiLvlLbl val="0"/>
      </c:catAx>
      <c:valAx>
        <c:axId val="-175651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506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Sheet3!$B$2:$B$12</c:f>
              <c:strCache>
                <c:ptCount val="11"/>
                <c:pt idx="0">
                  <c:v>Alice Smith</c:v>
                </c:pt>
                <c:pt idx="1">
                  <c:v>David Lee</c:v>
                </c:pt>
                <c:pt idx="2">
                  <c:v>John Doe</c:v>
                </c:pt>
                <c:pt idx="3">
                  <c:v>Sarah Walker</c:v>
                </c:pt>
                <c:pt idx="4">
                  <c:v>Laura Wilson</c:v>
                </c:pt>
                <c:pt idx="5">
                  <c:v>James Taylor</c:v>
                </c:pt>
                <c:pt idx="6">
                  <c:v>Jessica Clark</c:v>
                </c:pt>
                <c:pt idx="7">
                  <c:v>Michael Harris</c:v>
                </c:pt>
                <c:pt idx="8">
                  <c:v>Olivia White</c:v>
                </c:pt>
                <c:pt idx="9">
                  <c:v>Mary Brown</c:v>
                </c:pt>
                <c:pt idx="10">
                  <c:v>William Lewis</c:v>
                </c:pt>
              </c:strCache>
            </c:str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95000</c:v>
                </c:pt>
                <c:pt idx="1">
                  <c:v>80000</c:v>
                </c:pt>
                <c:pt idx="2">
                  <c:v>75000</c:v>
                </c:pt>
                <c:pt idx="3">
                  <c:v>80000</c:v>
                </c:pt>
                <c:pt idx="4">
                  <c:v>78000</c:v>
                </c:pt>
                <c:pt idx="5">
                  <c:v>95000</c:v>
                </c:pt>
                <c:pt idx="6">
                  <c:v>78000</c:v>
                </c:pt>
                <c:pt idx="7">
                  <c:v>90000</c:v>
                </c:pt>
                <c:pt idx="8">
                  <c:v>95000</c:v>
                </c:pt>
                <c:pt idx="9">
                  <c:v>85000</c:v>
                </c:pt>
                <c:pt idx="10">
                  <c:v>100000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756507408"/>
        <c:axId val="-1756505776"/>
      </c:barChart>
      <c:catAx>
        <c:axId val="-17565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505776"/>
        <c:crosses val="autoZero"/>
        <c:auto val="1"/>
        <c:lblAlgn val="ctr"/>
        <c:lblOffset val="100"/>
        <c:noMultiLvlLbl val="0"/>
      </c:catAx>
      <c:valAx>
        <c:axId val="-1756505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75650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5782407407407409"/>
          <c:w val="0.87753018372703417"/>
          <c:h val="0.56239391951006124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Sheet3!$B$2:$B$12</c:f>
              <c:strCache>
                <c:ptCount val="11"/>
                <c:pt idx="0">
                  <c:v>Alice Smith</c:v>
                </c:pt>
                <c:pt idx="1">
                  <c:v>David Lee</c:v>
                </c:pt>
                <c:pt idx="2">
                  <c:v>John Doe</c:v>
                </c:pt>
                <c:pt idx="3">
                  <c:v>Sarah Walker</c:v>
                </c:pt>
                <c:pt idx="4">
                  <c:v>Laura Wilson</c:v>
                </c:pt>
                <c:pt idx="5">
                  <c:v>James Taylor</c:v>
                </c:pt>
                <c:pt idx="6">
                  <c:v>Jessica Clark</c:v>
                </c:pt>
                <c:pt idx="7">
                  <c:v>Michael Harris</c:v>
                </c:pt>
                <c:pt idx="8">
                  <c:v>Olivia White</c:v>
                </c:pt>
                <c:pt idx="9">
                  <c:v>Mary Brown</c:v>
                </c:pt>
                <c:pt idx="10">
                  <c:v>William Lewis</c:v>
                </c:pt>
              </c:strCache>
            </c:strRef>
          </c:cat>
          <c:val>
            <c:numRef>
              <c:f>Sheet3!$R$2:$R$12</c:f>
              <c:numCache>
                <c:formatCode>General</c:formatCode>
                <c:ptCount val="11"/>
                <c:pt idx="0">
                  <c:v>546</c:v>
                </c:pt>
                <c:pt idx="1">
                  <c:v>795</c:v>
                </c:pt>
                <c:pt idx="2">
                  <c:v>516</c:v>
                </c:pt>
                <c:pt idx="3">
                  <c:v>878</c:v>
                </c:pt>
                <c:pt idx="4">
                  <c:v>567</c:v>
                </c:pt>
                <c:pt idx="5">
                  <c:v>892</c:v>
                </c:pt>
                <c:pt idx="6">
                  <c:v>772</c:v>
                </c:pt>
                <c:pt idx="7">
                  <c:v>545</c:v>
                </c:pt>
                <c:pt idx="8">
                  <c:v>626</c:v>
                </c:pt>
                <c:pt idx="9">
                  <c:v>782</c:v>
                </c:pt>
                <c:pt idx="10">
                  <c:v>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-1756501424"/>
        <c:axId val="-1756500880"/>
      </c:barChart>
      <c:catAx>
        <c:axId val="-175650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500880"/>
        <c:crosses val="autoZero"/>
        <c:auto val="1"/>
        <c:lblAlgn val="ctr"/>
        <c:lblOffset val="100"/>
        <c:noMultiLvlLbl val="0"/>
      </c:catAx>
      <c:valAx>
        <c:axId val="-1756500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5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Sheet3!$B$2:$B$12</c:f>
              <c:strCache>
                <c:ptCount val="11"/>
                <c:pt idx="0">
                  <c:v>Alice Smith</c:v>
                </c:pt>
                <c:pt idx="1">
                  <c:v>David Lee</c:v>
                </c:pt>
                <c:pt idx="2">
                  <c:v>John Doe</c:v>
                </c:pt>
                <c:pt idx="3">
                  <c:v>Sarah Walker</c:v>
                </c:pt>
                <c:pt idx="4">
                  <c:v>Laura Wilson</c:v>
                </c:pt>
                <c:pt idx="5">
                  <c:v>James Taylor</c:v>
                </c:pt>
                <c:pt idx="6">
                  <c:v>Jessica Clark</c:v>
                </c:pt>
                <c:pt idx="7">
                  <c:v>Michael Harris</c:v>
                </c:pt>
                <c:pt idx="8">
                  <c:v>Olivia White</c:v>
                </c:pt>
                <c:pt idx="9">
                  <c:v>Mary Brown</c:v>
                </c:pt>
                <c:pt idx="10">
                  <c:v>William Lewis</c:v>
                </c:pt>
              </c:strCache>
            </c:strRef>
          </c:cat>
          <c:val>
            <c:numRef>
              <c:f>Sheet3!$R$2:$R$12</c:f>
              <c:numCache>
                <c:formatCode>General</c:formatCode>
                <c:ptCount val="11"/>
                <c:pt idx="0">
                  <c:v>546</c:v>
                </c:pt>
                <c:pt idx="1">
                  <c:v>795</c:v>
                </c:pt>
                <c:pt idx="2">
                  <c:v>516</c:v>
                </c:pt>
                <c:pt idx="3">
                  <c:v>878</c:v>
                </c:pt>
                <c:pt idx="4">
                  <c:v>567</c:v>
                </c:pt>
                <c:pt idx="5">
                  <c:v>892</c:v>
                </c:pt>
                <c:pt idx="6">
                  <c:v>772</c:v>
                </c:pt>
                <c:pt idx="7">
                  <c:v>545</c:v>
                </c:pt>
                <c:pt idx="8">
                  <c:v>626</c:v>
                </c:pt>
                <c:pt idx="9">
                  <c:v>782</c:v>
                </c:pt>
                <c:pt idx="10">
                  <c:v>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572368"/>
        <c:axId val="-1754579440"/>
      </c:lineChart>
      <c:catAx>
        <c:axId val="-17545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4579440"/>
        <c:crosses val="autoZero"/>
        <c:auto val="1"/>
        <c:lblAlgn val="ctr"/>
        <c:lblOffset val="100"/>
        <c:noMultiLvlLbl val="0"/>
      </c:catAx>
      <c:valAx>
        <c:axId val="-17545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45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Sheet3!$B$2:$B$12</c:f>
              <c:strCache>
                <c:ptCount val="11"/>
                <c:pt idx="0">
                  <c:v>Alice Smith</c:v>
                </c:pt>
                <c:pt idx="1">
                  <c:v>David Lee</c:v>
                </c:pt>
                <c:pt idx="2">
                  <c:v>John Doe</c:v>
                </c:pt>
                <c:pt idx="3">
                  <c:v>Sarah Walker</c:v>
                </c:pt>
                <c:pt idx="4">
                  <c:v>Laura Wilson</c:v>
                </c:pt>
                <c:pt idx="5">
                  <c:v>James Taylor</c:v>
                </c:pt>
                <c:pt idx="6">
                  <c:v>Jessica Clark</c:v>
                </c:pt>
                <c:pt idx="7">
                  <c:v>Michael Harris</c:v>
                </c:pt>
                <c:pt idx="8">
                  <c:v>Olivia White</c:v>
                </c:pt>
                <c:pt idx="9">
                  <c:v>Mary Brown</c:v>
                </c:pt>
                <c:pt idx="10">
                  <c:v>William Lewis</c:v>
                </c:pt>
              </c:strCache>
            </c:strRef>
          </c:cat>
          <c:val>
            <c:numRef>
              <c:f>Sheet3!$R$2:$R$12</c:f>
              <c:numCache>
                <c:formatCode>General</c:formatCode>
                <c:ptCount val="11"/>
                <c:pt idx="0">
                  <c:v>546</c:v>
                </c:pt>
                <c:pt idx="1">
                  <c:v>795</c:v>
                </c:pt>
                <c:pt idx="2">
                  <c:v>516</c:v>
                </c:pt>
                <c:pt idx="3">
                  <c:v>878</c:v>
                </c:pt>
                <c:pt idx="4">
                  <c:v>567</c:v>
                </c:pt>
                <c:pt idx="5">
                  <c:v>892</c:v>
                </c:pt>
                <c:pt idx="6">
                  <c:v>772</c:v>
                </c:pt>
                <c:pt idx="7">
                  <c:v>545</c:v>
                </c:pt>
                <c:pt idx="8">
                  <c:v>626</c:v>
                </c:pt>
                <c:pt idx="9">
                  <c:v>782</c:v>
                </c:pt>
                <c:pt idx="10">
                  <c:v>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1600200</xdr:colOff>
      <xdr:row>12</xdr:row>
      <xdr:rowOff>185737</xdr:rowOff>
    </xdr:from>
    <xdr:to>
      <xdr:col>14</xdr:col>
      <xdr:colOff>419100</xdr:colOff>
      <xdr:row>27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13</xdr:row>
      <xdr:rowOff>14287</xdr:rowOff>
    </xdr:from>
    <xdr:to>
      <xdr:col>9</xdr:col>
      <xdr:colOff>1409700</xdr:colOff>
      <xdr:row>27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14287</xdr:rowOff>
    </xdr:from>
    <xdr:to>
      <xdr:col>4</xdr:col>
      <xdr:colOff>485775</xdr:colOff>
      <xdr:row>27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28</xdr:row>
      <xdr:rowOff>166687</xdr:rowOff>
    </xdr:from>
    <xdr:to>
      <xdr:col>4</xdr:col>
      <xdr:colOff>514350</xdr:colOff>
      <xdr:row>43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29</xdr:row>
      <xdr:rowOff>4762</xdr:rowOff>
    </xdr:from>
    <xdr:to>
      <xdr:col>9</xdr:col>
      <xdr:colOff>1362075</xdr:colOff>
      <xdr:row>43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28</xdr:row>
      <xdr:rowOff>176212</xdr:rowOff>
    </xdr:from>
    <xdr:to>
      <xdr:col>14</xdr:col>
      <xdr:colOff>447675</xdr:colOff>
      <xdr:row>43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Normal="100" workbookViewId="0">
      <pane ySplit="2" topLeftCell="A3" activePane="bottomLeft" state="frozen"/>
      <selection pane="bottomLeft" activeCell="O13" sqref="A2:O13"/>
    </sheetView>
  </sheetViews>
  <sheetFormatPr defaultRowHeight="15" x14ac:dyDescent="0.25"/>
  <cols>
    <col min="1" max="1" width="12.5703125" bestFit="1" customWidth="1"/>
    <col min="2" max="2" width="14.7109375" bestFit="1" customWidth="1"/>
    <col min="3" max="3" width="15.28515625" bestFit="1" customWidth="1"/>
    <col min="4" max="4" width="21.42578125" customWidth="1"/>
    <col min="5" max="5" width="11.5703125" bestFit="1" customWidth="1"/>
    <col min="6" max="6" width="14" bestFit="1" customWidth="1"/>
    <col min="7" max="7" width="13.7109375" bestFit="1" customWidth="1"/>
    <col min="9" max="9" width="15" bestFit="1" customWidth="1"/>
    <col min="10" max="10" width="24.140625" bestFit="1" customWidth="1"/>
    <col min="11" max="11" width="11.85546875" bestFit="1" customWidth="1"/>
    <col min="13" max="13" width="10.28515625" bestFit="1" customWidth="1"/>
    <col min="14" max="14" width="32.28515625" bestFit="1" customWidth="1"/>
  </cols>
  <sheetData>
    <row r="1" spans="1:15" x14ac:dyDescent="0.25">
      <c r="A1" s="19" t="s">
        <v>61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9.5" thickBot="1" x14ac:dyDescent="0.35">
      <c r="A2" s="15" t="s">
        <v>74</v>
      </c>
      <c r="B2" s="16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6" t="s">
        <v>5</v>
      </c>
      <c r="H2" s="16" t="s">
        <v>6</v>
      </c>
      <c r="I2" s="15" t="s">
        <v>7</v>
      </c>
      <c r="J2" s="16" t="s">
        <v>8</v>
      </c>
      <c r="K2" s="17" t="s">
        <v>62</v>
      </c>
      <c r="L2" s="17" t="s">
        <v>63</v>
      </c>
      <c r="M2" s="17" t="s">
        <v>64</v>
      </c>
      <c r="N2" s="17" t="s">
        <v>65</v>
      </c>
      <c r="O2" s="21" t="s">
        <v>73</v>
      </c>
    </row>
    <row r="3" spans="1:15" ht="15.75" x14ac:dyDescent="0.25">
      <c r="A3" s="1" t="s">
        <v>9</v>
      </c>
      <c r="B3" s="2" t="s">
        <v>10</v>
      </c>
      <c r="C3" s="1" t="s">
        <v>11</v>
      </c>
      <c r="D3" s="1" t="s">
        <v>12</v>
      </c>
      <c r="E3" s="3">
        <v>95000</v>
      </c>
      <c r="F3" s="4">
        <v>5</v>
      </c>
      <c r="G3" s="1" t="s">
        <v>13</v>
      </c>
      <c r="H3" s="1">
        <v>28</v>
      </c>
      <c r="I3" s="4">
        <v>2020</v>
      </c>
      <c r="J3" s="5">
        <v>4.7</v>
      </c>
      <c r="K3" t="str">
        <f>IF(E3&gt;80000,"High Earners","Low Earners")</f>
        <v>High Earners</v>
      </c>
      <c r="L3" t="str">
        <f>IF(AND(E3&gt;90000,F3&gt;7),"SENIOR","JUNIER")</f>
        <v>JUNIER</v>
      </c>
      <c r="M3">
        <f>LEN(B3)</f>
        <v>11</v>
      </c>
      <c r="N3" t="str">
        <f>CONCATENATE(B3,D3)</f>
        <v>Alice SmithSoftware Engineer</v>
      </c>
      <c r="O3" t="str">
        <f>IF(E3&gt;80000,"A",IF(E3&gt;60000,"B","C"))</f>
        <v>A</v>
      </c>
    </row>
    <row r="4" spans="1:15" ht="15.75" x14ac:dyDescent="0.25">
      <c r="A4" s="6" t="s">
        <v>14</v>
      </c>
      <c r="B4" s="7" t="s">
        <v>15</v>
      </c>
      <c r="C4" s="6" t="s">
        <v>11</v>
      </c>
      <c r="D4" s="6" t="s">
        <v>16</v>
      </c>
      <c r="E4" s="8">
        <v>80000</v>
      </c>
      <c r="F4" s="9">
        <v>4</v>
      </c>
      <c r="G4" s="6" t="s">
        <v>17</v>
      </c>
      <c r="H4" s="6">
        <v>27</v>
      </c>
      <c r="I4" s="9">
        <v>2019</v>
      </c>
      <c r="J4" s="10">
        <v>4.3</v>
      </c>
      <c r="K4" t="str">
        <f t="shared" ref="K4:K13" si="0">IF(E4&gt;80000,"High Earners","Low Earners")</f>
        <v>Low Earners</v>
      </c>
      <c r="L4" t="str">
        <f t="shared" ref="L4:L13" si="1">IF(AND(E4&gt;90000,F4&gt;7),"SENIOR","JUNIER")</f>
        <v>JUNIER</v>
      </c>
      <c r="M4">
        <f t="shared" ref="M4:M13" si="2">LEN(B4)</f>
        <v>9</v>
      </c>
      <c r="N4" t="str">
        <f t="shared" ref="N4:N13" si="3">CONCATENATE(B4,D4)</f>
        <v>David LeeSystem Analyst</v>
      </c>
      <c r="O4" t="str">
        <f t="shared" ref="O4:O13" si="4">IF(E4&gt;80000,"A",IF(E4&gt;60000,"B","C"))</f>
        <v>B</v>
      </c>
    </row>
    <row r="5" spans="1:15" ht="15.75" x14ac:dyDescent="0.25">
      <c r="A5" s="1" t="s">
        <v>18</v>
      </c>
      <c r="B5" s="2" t="s">
        <v>19</v>
      </c>
      <c r="C5" s="1" t="s">
        <v>20</v>
      </c>
      <c r="D5" s="1" t="s">
        <v>21</v>
      </c>
      <c r="E5" s="3">
        <v>75000</v>
      </c>
      <c r="F5" s="4">
        <v>8</v>
      </c>
      <c r="G5" s="1" t="s">
        <v>22</v>
      </c>
      <c r="H5" s="1">
        <v>32</v>
      </c>
      <c r="I5" s="4">
        <v>2017</v>
      </c>
      <c r="J5" s="5">
        <v>4.5</v>
      </c>
      <c r="K5" t="str">
        <f t="shared" si="0"/>
        <v>Low Earners</v>
      </c>
      <c r="L5" t="str">
        <f t="shared" si="1"/>
        <v>JUNIER</v>
      </c>
      <c r="M5">
        <f t="shared" si="2"/>
        <v>8</v>
      </c>
      <c r="N5" t="str">
        <f t="shared" si="3"/>
        <v>John DoeManager</v>
      </c>
      <c r="O5" t="str">
        <f t="shared" si="4"/>
        <v>B</v>
      </c>
    </row>
    <row r="6" spans="1:15" ht="15.75" x14ac:dyDescent="0.25">
      <c r="A6" s="6" t="s">
        <v>23</v>
      </c>
      <c r="B6" s="7" t="s">
        <v>24</v>
      </c>
      <c r="C6" s="6" t="s">
        <v>11</v>
      </c>
      <c r="D6" s="6" t="s">
        <v>25</v>
      </c>
      <c r="E6" s="8">
        <v>80000</v>
      </c>
      <c r="F6" s="9">
        <v>4</v>
      </c>
      <c r="G6" s="6" t="s">
        <v>22</v>
      </c>
      <c r="H6" s="6">
        <v>31</v>
      </c>
      <c r="I6" s="9">
        <v>2019</v>
      </c>
      <c r="J6" s="10">
        <v>4.3</v>
      </c>
      <c r="K6" t="str">
        <f t="shared" si="0"/>
        <v>Low Earners</v>
      </c>
      <c r="L6" t="str">
        <f t="shared" si="1"/>
        <v>JUNIER</v>
      </c>
      <c r="M6">
        <f t="shared" si="2"/>
        <v>12</v>
      </c>
      <c r="N6" t="str">
        <f t="shared" si="3"/>
        <v>Sarah WalkerWeb Developer</v>
      </c>
      <c r="O6" t="str">
        <f t="shared" si="4"/>
        <v>B</v>
      </c>
    </row>
    <row r="7" spans="1:15" ht="15.75" x14ac:dyDescent="0.25">
      <c r="A7" s="1" t="s">
        <v>26</v>
      </c>
      <c r="B7" s="2" t="s">
        <v>27</v>
      </c>
      <c r="C7" s="1" t="s">
        <v>28</v>
      </c>
      <c r="D7" s="1" t="s">
        <v>29</v>
      </c>
      <c r="E7" s="3">
        <v>78000</v>
      </c>
      <c r="F7" s="4">
        <v>3</v>
      </c>
      <c r="G7" s="1" t="s">
        <v>30</v>
      </c>
      <c r="H7" s="1">
        <v>29</v>
      </c>
      <c r="I7" s="4">
        <v>2020</v>
      </c>
      <c r="J7" s="5">
        <v>4.4000000000000004</v>
      </c>
      <c r="K7" t="str">
        <f t="shared" si="0"/>
        <v>Low Earners</v>
      </c>
      <c r="L7" t="str">
        <f t="shared" si="1"/>
        <v>JUNIER</v>
      </c>
      <c r="M7">
        <f t="shared" si="2"/>
        <v>12</v>
      </c>
      <c r="N7" t="str">
        <f t="shared" si="3"/>
        <v>Laura WilsonFinancial Analyst</v>
      </c>
      <c r="O7" t="str">
        <f t="shared" si="4"/>
        <v>B</v>
      </c>
    </row>
    <row r="8" spans="1:15" ht="15.75" x14ac:dyDescent="0.25">
      <c r="A8" s="6" t="s">
        <v>31</v>
      </c>
      <c r="B8" s="7" t="s">
        <v>32</v>
      </c>
      <c r="C8" s="6" t="s">
        <v>33</v>
      </c>
      <c r="D8" s="6" t="s">
        <v>34</v>
      </c>
      <c r="E8" s="8">
        <v>95000</v>
      </c>
      <c r="F8" s="9">
        <v>7</v>
      </c>
      <c r="G8" s="6" t="s">
        <v>35</v>
      </c>
      <c r="H8" s="6">
        <v>34</v>
      </c>
      <c r="I8" s="9">
        <v>2016</v>
      </c>
      <c r="J8" s="10">
        <v>4.8</v>
      </c>
      <c r="K8" t="str">
        <f t="shared" si="0"/>
        <v>High Earners</v>
      </c>
      <c r="L8" t="str">
        <f t="shared" si="1"/>
        <v>JUNIER</v>
      </c>
      <c r="M8">
        <f t="shared" si="2"/>
        <v>12</v>
      </c>
      <c r="N8" t="str">
        <f t="shared" si="3"/>
        <v>James TaylorOperations Lead</v>
      </c>
      <c r="O8" t="str">
        <f t="shared" si="4"/>
        <v>A</v>
      </c>
    </row>
    <row r="9" spans="1:15" ht="15.75" x14ac:dyDescent="0.25">
      <c r="A9" s="1" t="s">
        <v>36</v>
      </c>
      <c r="B9" s="2" t="s">
        <v>37</v>
      </c>
      <c r="C9" s="1" t="s">
        <v>38</v>
      </c>
      <c r="D9" s="1" t="s">
        <v>39</v>
      </c>
      <c r="E9" s="3">
        <v>78000</v>
      </c>
      <c r="F9" s="4">
        <v>3</v>
      </c>
      <c r="G9" s="1" t="s">
        <v>40</v>
      </c>
      <c r="H9" s="1">
        <v>28</v>
      </c>
      <c r="I9" s="4">
        <v>2020</v>
      </c>
      <c r="J9" s="5">
        <v>4.2</v>
      </c>
      <c r="K9" t="str">
        <f t="shared" si="0"/>
        <v>Low Earners</v>
      </c>
      <c r="L9" t="str">
        <f t="shared" si="1"/>
        <v>JUNIER</v>
      </c>
      <c r="M9">
        <f t="shared" si="2"/>
        <v>13</v>
      </c>
      <c r="N9" t="str">
        <f t="shared" si="3"/>
        <v>Jessica ClarkDigital Strategist</v>
      </c>
      <c r="O9" t="str">
        <f t="shared" si="4"/>
        <v>B</v>
      </c>
    </row>
    <row r="10" spans="1:15" ht="15.75" x14ac:dyDescent="0.25">
      <c r="A10" s="6" t="s">
        <v>41</v>
      </c>
      <c r="B10" s="7" t="s">
        <v>42</v>
      </c>
      <c r="C10" s="6" t="s">
        <v>28</v>
      </c>
      <c r="D10" s="6" t="s">
        <v>43</v>
      </c>
      <c r="E10" s="8">
        <v>90000</v>
      </c>
      <c r="F10" s="9">
        <v>5</v>
      </c>
      <c r="G10" s="6" t="s">
        <v>44</v>
      </c>
      <c r="H10" s="6">
        <v>32</v>
      </c>
      <c r="I10" s="9">
        <v>2018</v>
      </c>
      <c r="J10" s="10">
        <v>4.5999999999999996</v>
      </c>
      <c r="K10" t="str">
        <f t="shared" si="0"/>
        <v>High Earners</v>
      </c>
      <c r="L10" t="str">
        <f t="shared" si="1"/>
        <v>JUNIER</v>
      </c>
      <c r="M10">
        <f t="shared" si="2"/>
        <v>14</v>
      </c>
      <c r="N10" t="str">
        <f t="shared" si="3"/>
        <v>Michael HarrisFinancial Planner</v>
      </c>
      <c r="O10" t="str">
        <f t="shared" si="4"/>
        <v>A</v>
      </c>
    </row>
    <row r="11" spans="1:15" ht="15.75" x14ac:dyDescent="0.25">
      <c r="A11" s="1" t="s">
        <v>45</v>
      </c>
      <c r="B11" s="2" t="s">
        <v>46</v>
      </c>
      <c r="C11" s="1" t="s">
        <v>33</v>
      </c>
      <c r="D11" s="1" t="s">
        <v>47</v>
      </c>
      <c r="E11" s="3">
        <v>95000</v>
      </c>
      <c r="F11" s="4">
        <v>6</v>
      </c>
      <c r="G11" s="1" t="s">
        <v>48</v>
      </c>
      <c r="H11" s="1">
        <v>33</v>
      </c>
      <c r="I11" s="4">
        <v>2017</v>
      </c>
      <c r="J11" s="5">
        <v>4.7</v>
      </c>
      <c r="K11" t="str">
        <f t="shared" si="0"/>
        <v>High Earners</v>
      </c>
      <c r="L11" t="str">
        <f t="shared" si="1"/>
        <v>JUNIER</v>
      </c>
      <c r="M11">
        <f t="shared" si="2"/>
        <v>12</v>
      </c>
      <c r="N11" t="str">
        <f t="shared" si="3"/>
        <v>Olivia WhiteSupply Chain Manager</v>
      </c>
      <c r="O11" t="str">
        <f t="shared" si="4"/>
        <v>A</v>
      </c>
    </row>
    <row r="12" spans="1:15" ht="15.75" x14ac:dyDescent="0.25">
      <c r="A12" s="6" t="s">
        <v>49</v>
      </c>
      <c r="B12" s="7" t="s">
        <v>50</v>
      </c>
      <c r="C12" s="6" t="s">
        <v>38</v>
      </c>
      <c r="D12" s="6" t="s">
        <v>51</v>
      </c>
      <c r="E12" s="8">
        <v>85000</v>
      </c>
      <c r="F12" s="9">
        <v>6</v>
      </c>
      <c r="G12" s="6" t="s">
        <v>52</v>
      </c>
      <c r="H12" s="6">
        <v>35</v>
      </c>
      <c r="I12" s="9">
        <v>2018</v>
      </c>
      <c r="J12" s="10">
        <v>4.5999999999999996</v>
      </c>
      <c r="K12" t="str">
        <f t="shared" si="0"/>
        <v>High Earners</v>
      </c>
      <c r="L12" t="str">
        <f t="shared" si="1"/>
        <v>JUNIER</v>
      </c>
      <c r="M12">
        <f t="shared" si="2"/>
        <v>10</v>
      </c>
      <c r="N12" t="str">
        <f t="shared" si="3"/>
        <v>Mary BrownMarketing Lead</v>
      </c>
      <c r="O12" t="str">
        <f t="shared" si="4"/>
        <v>A</v>
      </c>
    </row>
    <row r="13" spans="1:15" ht="15.75" x14ac:dyDescent="0.25">
      <c r="A13" s="1" t="s">
        <v>53</v>
      </c>
      <c r="B13" s="2" t="s">
        <v>54</v>
      </c>
      <c r="C13" s="1" t="s">
        <v>55</v>
      </c>
      <c r="D13" s="1" t="s">
        <v>56</v>
      </c>
      <c r="E13" s="3">
        <v>100000</v>
      </c>
      <c r="F13" s="4">
        <v>10</v>
      </c>
      <c r="G13" s="1" t="s">
        <v>57</v>
      </c>
      <c r="H13" s="1">
        <v>38</v>
      </c>
      <c r="I13" s="4">
        <v>2015</v>
      </c>
      <c r="J13" s="5">
        <v>4.9000000000000004</v>
      </c>
      <c r="K13" t="str">
        <f t="shared" si="0"/>
        <v>High Earners</v>
      </c>
      <c r="L13" t="str">
        <f t="shared" si="1"/>
        <v>SENIOR</v>
      </c>
      <c r="M13">
        <f t="shared" si="2"/>
        <v>13</v>
      </c>
      <c r="N13" t="str">
        <f t="shared" si="3"/>
        <v>William LewisRegional Manager</v>
      </c>
      <c r="O13" t="str">
        <f t="shared" si="4"/>
        <v>A</v>
      </c>
    </row>
    <row r="16" spans="1:15" x14ac:dyDescent="0.25">
      <c r="A16" s="18" t="s">
        <v>58</v>
      </c>
      <c r="B16" s="18"/>
      <c r="C16" s="18"/>
      <c r="D16" s="18"/>
      <c r="E16" s="11">
        <f>AVERAGE(F3:F13)</f>
        <v>5.5454545454545459</v>
      </c>
      <c r="F16" s="13" t="s">
        <v>66</v>
      </c>
      <c r="G16" s="13" t="s">
        <v>1</v>
      </c>
    </row>
    <row r="17" spans="1:7" x14ac:dyDescent="0.25">
      <c r="A17" s="18" t="s">
        <v>59</v>
      </c>
      <c r="B17" s="18"/>
      <c r="C17" s="18"/>
      <c r="D17" s="18"/>
      <c r="E17" s="12">
        <f>MAX(E3:E13)</f>
        <v>100000</v>
      </c>
      <c r="F17" s="13" t="s">
        <v>9</v>
      </c>
      <c r="G17" s="13" t="str">
        <f>VLOOKUP(F17,A3:C13,3,0)</f>
        <v>IT</v>
      </c>
    </row>
    <row r="18" spans="1:7" x14ac:dyDescent="0.25">
      <c r="A18" s="18" t="s">
        <v>60</v>
      </c>
      <c r="B18" s="18"/>
      <c r="C18" s="18"/>
      <c r="D18" s="18"/>
      <c r="E18">
        <f>COUNTIF(C3:C13,"IT")</f>
        <v>3</v>
      </c>
    </row>
    <row r="19" spans="1:7" x14ac:dyDescent="0.25">
      <c r="A19" s="20" t="s">
        <v>67</v>
      </c>
      <c r="B19" s="18"/>
      <c r="C19" s="18"/>
      <c r="D19" s="18"/>
      <c r="E19" s="22"/>
    </row>
    <row r="20" spans="1:7" x14ac:dyDescent="0.25">
      <c r="A20" s="18" t="s">
        <v>68</v>
      </c>
      <c r="B20" s="18"/>
      <c r="C20" s="18"/>
      <c r="D20" s="18"/>
      <c r="E20" s="22"/>
    </row>
    <row r="21" spans="1:7" x14ac:dyDescent="0.25">
      <c r="A21" s="14" t="s">
        <v>69</v>
      </c>
      <c r="B21" s="14" t="s">
        <v>70</v>
      </c>
      <c r="C21" s="14" t="s">
        <v>71</v>
      </c>
      <c r="D21" s="14" t="s">
        <v>72</v>
      </c>
      <c r="E21" s="14" t="s">
        <v>87</v>
      </c>
      <c r="F21" s="14" t="s">
        <v>88</v>
      </c>
    </row>
    <row r="22" spans="1:7" x14ac:dyDescent="0.25">
      <c r="A22" t="s">
        <v>24</v>
      </c>
      <c r="B22">
        <f>VLOOKUP(A22,B2:E13,4,FALSE)</f>
        <v>80000</v>
      </c>
      <c r="C22">
        <f>VLOOKUP(A22,B3:L13,5,0)</f>
        <v>4</v>
      </c>
      <c r="D22" t="str">
        <f>VLOOKUP(A22,B3:G13,6,FALSE)</f>
        <v>New York</v>
      </c>
      <c r="E22" t="str">
        <f>VLOOKUP(A22,B3:C13,2,0)</f>
        <v>IT</v>
      </c>
    </row>
    <row r="24" spans="1:7" x14ac:dyDescent="0.25">
      <c r="A24" s="22"/>
      <c r="B24" s="22"/>
      <c r="C24" s="22"/>
      <c r="D24" s="22"/>
      <c r="E24" s="22"/>
    </row>
    <row r="25" spans="1:7" x14ac:dyDescent="0.25">
      <c r="A25" s="23" t="s">
        <v>66</v>
      </c>
      <c r="B25" s="23">
        <v>101</v>
      </c>
      <c r="C25" s="23">
        <v>102</v>
      </c>
      <c r="D25" s="23">
        <v>103</v>
      </c>
      <c r="E25" s="23">
        <v>104</v>
      </c>
    </row>
    <row r="26" spans="1:7" x14ac:dyDescent="0.25">
      <c r="A26" s="29" t="s">
        <v>75</v>
      </c>
      <c r="B26" s="25" t="s">
        <v>84</v>
      </c>
      <c r="C26" s="25" t="s">
        <v>83</v>
      </c>
      <c r="D26" s="25" t="s">
        <v>83</v>
      </c>
      <c r="E26" s="25" t="s">
        <v>82</v>
      </c>
    </row>
    <row r="27" spans="1:7" x14ac:dyDescent="0.25">
      <c r="A27" s="29" t="s">
        <v>76</v>
      </c>
      <c r="B27" s="25" t="s">
        <v>80</v>
      </c>
      <c r="C27" s="25" t="s">
        <v>85</v>
      </c>
      <c r="D27" s="25" t="s">
        <v>86</v>
      </c>
      <c r="E27" s="25" t="s">
        <v>81</v>
      </c>
    </row>
    <row r="28" spans="1:7" x14ac:dyDescent="0.25">
      <c r="A28" s="29" t="s">
        <v>77</v>
      </c>
      <c r="B28" s="30">
        <v>70000</v>
      </c>
      <c r="C28" s="30">
        <v>55000</v>
      </c>
      <c r="D28" s="30">
        <v>60000</v>
      </c>
      <c r="E28" s="30">
        <v>65000</v>
      </c>
    </row>
    <row r="29" spans="1:7" x14ac:dyDescent="0.25">
      <c r="A29" s="29" t="s">
        <v>78</v>
      </c>
      <c r="B29" s="25">
        <v>70</v>
      </c>
      <c r="C29" s="25">
        <v>40</v>
      </c>
      <c r="D29" s="25">
        <v>30</v>
      </c>
      <c r="E29" s="25">
        <v>10</v>
      </c>
    </row>
    <row r="30" spans="1:7" x14ac:dyDescent="0.25">
      <c r="A30" s="29" t="s">
        <v>79</v>
      </c>
      <c r="B30" s="25">
        <v>4.7</v>
      </c>
      <c r="C30" s="25">
        <v>3.8</v>
      </c>
      <c r="D30" s="25">
        <v>5</v>
      </c>
      <c r="E30" s="25">
        <v>2.7</v>
      </c>
    </row>
    <row r="32" spans="1:7" x14ac:dyDescent="0.25">
      <c r="A32" s="27" t="s">
        <v>90</v>
      </c>
      <c r="B32" s="27"/>
      <c r="C32" s="27"/>
      <c r="D32" s="22"/>
    </row>
    <row r="33" spans="1:3" x14ac:dyDescent="0.25">
      <c r="A33" s="26" t="s">
        <v>66</v>
      </c>
      <c r="B33" s="26" t="s">
        <v>89</v>
      </c>
      <c r="C33" s="26" t="s">
        <v>78</v>
      </c>
    </row>
    <row r="34" spans="1:3" x14ac:dyDescent="0.25">
      <c r="A34" s="25">
        <v>101</v>
      </c>
      <c r="B34" s="25">
        <f>HLOOKUP(A34,A25:E30,4,FALSE)</f>
        <v>70000</v>
      </c>
      <c r="C34" s="25">
        <f>HLOOKUP(A34,A25:E30,5,FALSE)</f>
        <v>70</v>
      </c>
    </row>
    <row r="36" spans="1:3" x14ac:dyDescent="0.25">
      <c r="A36" s="18" t="s">
        <v>91</v>
      </c>
      <c r="B36" s="18"/>
      <c r="C36" s="18"/>
    </row>
    <row r="37" spans="1:3" x14ac:dyDescent="0.25">
      <c r="A37" s="28" t="s">
        <v>76</v>
      </c>
      <c r="B37" s="28" t="s">
        <v>92</v>
      </c>
      <c r="C37" s="28" t="s">
        <v>77</v>
      </c>
    </row>
    <row r="38" spans="1:3" x14ac:dyDescent="0.25">
      <c r="A38" s="25" t="s">
        <v>80</v>
      </c>
      <c r="B38" s="25">
        <f>HLOOKUP(A38,A27:E30,4,FALSE)</f>
        <v>4.7</v>
      </c>
      <c r="C38" s="25">
        <f>HLOOKUP(A38,A27:E30,2,FALSE)</f>
        <v>70000</v>
      </c>
    </row>
  </sheetData>
  <mergeCells count="8">
    <mergeCell ref="A36:C36"/>
    <mergeCell ref="A32:C32"/>
    <mergeCell ref="A19:D19"/>
    <mergeCell ref="A20:D20"/>
    <mergeCell ref="A16:D16"/>
    <mergeCell ref="A17:D17"/>
    <mergeCell ref="A18:D18"/>
    <mergeCell ref="A1:O1"/>
  </mergeCells>
  <conditionalFormatting sqref="F3:F13">
    <cfRule type="cellIs" dxfId="3" priority="1" operator="greaterThan">
      <formula>3</formula>
    </cfRule>
    <cfRule type="cellIs" dxfId="2" priority="2" operator="greaterThan">
      <formula>3</formula>
    </cfRule>
  </conditionalFormatting>
  <dataValidations count="3">
    <dataValidation type="decimal" allowBlank="1" showInputMessage="1" showErrorMessage="1" sqref="E3:E13">
      <formula1>10000</formula1>
      <formula2>200000</formula2>
    </dataValidation>
    <dataValidation type="decimal" operator="greaterThan" allowBlank="1" showInputMessage="1" showErrorMessage="1" sqref="F3:F13">
      <formula1>3</formula1>
    </dataValidation>
    <dataValidation type="list" allowBlank="1" showInputMessage="1" showErrorMessage="1" sqref="A22">
      <formula1>$B$3:$B$13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R33" sqref="R33"/>
    </sheetView>
  </sheetViews>
  <sheetFormatPr defaultRowHeight="15" x14ac:dyDescent="0.25"/>
  <cols>
    <col min="2" max="2" width="14.7109375" bestFit="1" customWidth="1"/>
    <col min="3" max="3" width="15.28515625" bestFit="1" customWidth="1"/>
    <col min="4" max="4" width="22.140625" bestFit="1" customWidth="1"/>
    <col min="5" max="5" width="9.5703125" bestFit="1" customWidth="1"/>
    <col min="6" max="6" width="14" bestFit="1" customWidth="1"/>
    <col min="7" max="7" width="13.7109375" bestFit="1" customWidth="1"/>
    <col min="8" max="8" width="5.7109375" bestFit="1" customWidth="1"/>
    <col min="9" max="9" width="15" bestFit="1" customWidth="1"/>
    <col min="10" max="10" width="24.140625" bestFit="1" customWidth="1"/>
    <col min="11" max="11" width="12" bestFit="1" customWidth="1"/>
    <col min="12" max="12" width="7.5703125" bestFit="1" customWidth="1"/>
    <col min="13" max="13" width="10.28515625" bestFit="1" customWidth="1"/>
    <col min="14" max="14" width="32.28515625" bestFit="1" customWidth="1"/>
  </cols>
  <sheetData>
    <row r="1" spans="1:18" ht="18.75" x14ac:dyDescent="0.3">
      <c r="A1" s="36" t="s">
        <v>74</v>
      </c>
      <c r="B1" s="32" t="s">
        <v>0</v>
      </c>
      <c r="C1" s="36" t="s">
        <v>1</v>
      </c>
      <c r="D1" s="37" t="s">
        <v>2</v>
      </c>
      <c r="E1" s="36" t="s">
        <v>3</v>
      </c>
      <c r="F1" s="36" t="s">
        <v>4</v>
      </c>
      <c r="G1" s="32" t="s">
        <v>5</v>
      </c>
      <c r="H1" s="32" t="s">
        <v>6</v>
      </c>
      <c r="I1" s="36" t="s">
        <v>7</v>
      </c>
      <c r="J1" s="32" t="s">
        <v>8</v>
      </c>
      <c r="K1" s="33" t="s">
        <v>62</v>
      </c>
      <c r="L1" s="33" t="s">
        <v>63</v>
      </c>
      <c r="M1" s="33" t="s">
        <v>64</v>
      </c>
      <c r="N1" s="33" t="s">
        <v>65</v>
      </c>
      <c r="O1" s="33" t="s">
        <v>73</v>
      </c>
      <c r="P1" s="33" t="s">
        <v>94</v>
      </c>
      <c r="Q1" s="33" t="s">
        <v>93</v>
      </c>
      <c r="R1" s="33" t="s">
        <v>95</v>
      </c>
    </row>
    <row r="2" spans="1:18" ht="15.75" x14ac:dyDescent="0.25">
      <c r="A2" s="38" t="s">
        <v>9</v>
      </c>
      <c r="B2" s="39" t="s">
        <v>10</v>
      </c>
      <c r="C2" s="38" t="s">
        <v>11</v>
      </c>
      <c r="D2" s="38" t="s">
        <v>12</v>
      </c>
      <c r="E2" s="40">
        <v>95000</v>
      </c>
      <c r="F2" s="41">
        <v>5</v>
      </c>
      <c r="G2" s="38" t="s">
        <v>13</v>
      </c>
      <c r="H2" s="38">
        <v>28</v>
      </c>
      <c r="I2" s="41">
        <v>2020</v>
      </c>
      <c r="J2" s="34">
        <v>4.7</v>
      </c>
      <c r="K2" s="24" t="str">
        <f>IF(E2&gt;80000,"High Earners","Low Earners")</f>
        <v>High Earners</v>
      </c>
      <c r="L2" s="24" t="str">
        <f>IF(AND(E2&gt;90000,F2&gt;7),"SENIOR","JUNIER")</f>
        <v>JUNIER</v>
      </c>
      <c r="M2" s="24">
        <f>LEN(B2)</f>
        <v>11</v>
      </c>
      <c r="N2" s="24" t="str">
        <f>CONCATENATE(B2,D2)</f>
        <v>Alice SmithSoftware Engineer</v>
      </c>
      <c r="O2" s="24" t="str">
        <f>IF(E2&gt;80000,"A",IF(E2&gt;60000,"B","C"))</f>
        <v>A</v>
      </c>
      <c r="P2" s="24">
        <v>457</v>
      </c>
      <c r="Q2" s="24">
        <v>789</v>
      </c>
      <c r="R2" s="24">
        <v>546</v>
      </c>
    </row>
    <row r="3" spans="1:18" ht="15.75" x14ac:dyDescent="0.25">
      <c r="A3" s="42" t="s">
        <v>14</v>
      </c>
      <c r="B3" s="43" t="s">
        <v>15</v>
      </c>
      <c r="C3" s="42" t="s">
        <v>11</v>
      </c>
      <c r="D3" s="42" t="s">
        <v>16</v>
      </c>
      <c r="E3" s="44">
        <v>80000</v>
      </c>
      <c r="F3" s="45">
        <v>4</v>
      </c>
      <c r="G3" s="42" t="s">
        <v>17</v>
      </c>
      <c r="H3" s="42">
        <v>27</v>
      </c>
      <c r="I3" s="45">
        <v>2019</v>
      </c>
      <c r="J3" s="35">
        <v>4.3</v>
      </c>
      <c r="K3" s="24" t="str">
        <f t="shared" ref="K3:K12" si="0">IF(E3&gt;80000,"High Earners","Low Earners")</f>
        <v>Low Earners</v>
      </c>
      <c r="L3" s="24" t="str">
        <f t="shared" ref="L3:L12" si="1">IF(AND(E3&gt;90000,F3&gt;7),"SENIOR","JUNIER")</f>
        <v>JUNIER</v>
      </c>
      <c r="M3" s="24">
        <f t="shared" ref="M3:M12" si="2">LEN(B3)</f>
        <v>9</v>
      </c>
      <c r="N3" s="24" t="str">
        <f t="shared" ref="N3:N12" si="3">CONCATENATE(B3,D3)</f>
        <v>David LeeSystem Analyst</v>
      </c>
      <c r="O3" s="46" t="str">
        <f t="shared" ref="O3:O12" si="4">IF(E3&gt;80000,"A",IF(E3&gt;60000,"B","C"))</f>
        <v>B</v>
      </c>
      <c r="P3" s="24">
        <v>784</v>
      </c>
      <c r="Q3" s="24">
        <v>879</v>
      </c>
      <c r="R3" s="24">
        <v>795</v>
      </c>
    </row>
    <row r="4" spans="1:18" ht="15.75" x14ac:dyDescent="0.25">
      <c r="A4" s="38" t="s">
        <v>18</v>
      </c>
      <c r="B4" s="39" t="s">
        <v>19</v>
      </c>
      <c r="C4" s="38" t="s">
        <v>20</v>
      </c>
      <c r="D4" s="38" t="s">
        <v>21</v>
      </c>
      <c r="E4" s="40">
        <v>75000</v>
      </c>
      <c r="F4" s="41">
        <v>8</v>
      </c>
      <c r="G4" s="38" t="s">
        <v>22</v>
      </c>
      <c r="H4" s="38">
        <v>32</v>
      </c>
      <c r="I4" s="41">
        <v>2017</v>
      </c>
      <c r="J4" s="34">
        <v>4.5</v>
      </c>
      <c r="K4" s="24" t="str">
        <f t="shared" si="0"/>
        <v>Low Earners</v>
      </c>
      <c r="L4" s="24" t="str">
        <f t="shared" si="1"/>
        <v>JUNIER</v>
      </c>
      <c r="M4" s="24">
        <f t="shared" si="2"/>
        <v>8</v>
      </c>
      <c r="N4" s="24" t="str">
        <f t="shared" si="3"/>
        <v>John DoeManager</v>
      </c>
      <c r="O4" s="24" t="str">
        <f t="shared" si="4"/>
        <v>B</v>
      </c>
      <c r="P4" s="24">
        <v>654</v>
      </c>
      <c r="Q4" s="24">
        <v>865</v>
      </c>
      <c r="R4" s="24">
        <v>516</v>
      </c>
    </row>
    <row r="5" spans="1:18" ht="15.75" x14ac:dyDescent="0.25">
      <c r="A5" s="42" t="s">
        <v>23</v>
      </c>
      <c r="B5" s="43" t="s">
        <v>24</v>
      </c>
      <c r="C5" s="42" t="s">
        <v>11</v>
      </c>
      <c r="D5" s="42" t="s">
        <v>25</v>
      </c>
      <c r="E5" s="44">
        <v>80000</v>
      </c>
      <c r="F5" s="45">
        <v>4</v>
      </c>
      <c r="G5" s="42" t="s">
        <v>22</v>
      </c>
      <c r="H5" s="42">
        <v>31</v>
      </c>
      <c r="I5" s="45">
        <v>2019</v>
      </c>
      <c r="J5" s="35">
        <v>4.3</v>
      </c>
      <c r="K5" s="24" t="str">
        <f t="shared" si="0"/>
        <v>Low Earners</v>
      </c>
      <c r="L5" s="24" t="str">
        <f t="shared" si="1"/>
        <v>JUNIER</v>
      </c>
      <c r="M5" s="46">
        <f t="shared" si="2"/>
        <v>12</v>
      </c>
      <c r="N5" s="24" t="str">
        <f t="shared" si="3"/>
        <v>Sarah WalkerWeb Developer</v>
      </c>
      <c r="O5" s="24" t="str">
        <f t="shared" si="4"/>
        <v>B</v>
      </c>
      <c r="P5" s="24">
        <v>845</v>
      </c>
      <c r="Q5" s="24">
        <v>453</v>
      </c>
      <c r="R5" s="24">
        <v>878</v>
      </c>
    </row>
    <row r="6" spans="1:18" ht="15.75" x14ac:dyDescent="0.25">
      <c r="A6" s="38" t="s">
        <v>26</v>
      </c>
      <c r="B6" s="39" t="s">
        <v>27</v>
      </c>
      <c r="C6" s="38" t="s">
        <v>28</v>
      </c>
      <c r="D6" s="38" t="s">
        <v>29</v>
      </c>
      <c r="E6" s="40">
        <v>78000</v>
      </c>
      <c r="F6" s="41">
        <v>3</v>
      </c>
      <c r="G6" s="38" t="s">
        <v>30</v>
      </c>
      <c r="H6" s="38">
        <v>29</v>
      </c>
      <c r="I6" s="41">
        <v>2020</v>
      </c>
      <c r="J6" s="34">
        <v>4.4000000000000004</v>
      </c>
      <c r="K6" s="24" t="str">
        <f t="shared" si="0"/>
        <v>Low Earners</v>
      </c>
      <c r="L6" s="24" t="str">
        <f t="shared" si="1"/>
        <v>JUNIER</v>
      </c>
      <c r="M6" s="24">
        <f t="shared" si="2"/>
        <v>12</v>
      </c>
      <c r="N6" s="24" t="str">
        <f t="shared" si="3"/>
        <v>Laura WilsonFinancial Analyst</v>
      </c>
      <c r="O6" s="24" t="str">
        <f t="shared" si="4"/>
        <v>B</v>
      </c>
      <c r="P6" s="24">
        <v>324</v>
      </c>
      <c r="Q6" s="24">
        <v>837</v>
      </c>
      <c r="R6" s="24">
        <v>567</v>
      </c>
    </row>
    <row r="7" spans="1:18" ht="15.75" x14ac:dyDescent="0.25">
      <c r="A7" s="42" t="s">
        <v>31</v>
      </c>
      <c r="B7" s="43" t="s">
        <v>32</v>
      </c>
      <c r="C7" s="42" t="s">
        <v>33</v>
      </c>
      <c r="D7" s="42" t="s">
        <v>34</v>
      </c>
      <c r="E7" s="44">
        <v>95000</v>
      </c>
      <c r="F7" s="45">
        <v>7</v>
      </c>
      <c r="G7" s="42" t="s">
        <v>35</v>
      </c>
      <c r="H7" s="42">
        <v>34</v>
      </c>
      <c r="I7" s="45">
        <v>2016</v>
      </c>
      <c r="J7" s="35">
        <v>4.8</v>
      </c>
      <c r="K7" s="24" t="str">
        <f t="shared" si="0"/>
        <v>High Earners</v>
      </c>
      <c r="L7" s="24" t="str">
        <f t="shared" si="1"/>
        <v>JUNIER</v>
      </c>
      <c r="M7" s="24">
        <f t="shared" si="2"/>
        <v>12</v>
      </c>
      <c r="N7" s="24" t="str">
        <f t="shared" si="3"/>
        <v>James TaylorOperations Lead</v>
      </c>
      <c r="O7" s="24" t="str">
        <f t="shared" si="4"/>
        <v>A</v>
      </c>
      <c r="P7" s="24">
        <v>845</v>
      </c>
      <c r="Q7" s="24">
        <v>657</v>
      </c>
      <c r="R7" s="24">
        <v>892</v>
      </c>
    </row>
    <row r="8" spans="1:18" ht="15.75" x14ac:dyDescent="0.25">
      <c r="A8" s="38" t="s">
        <v>36</v>
      </c>
      <c r="B8" s="39" t="s">
        <v>37</v>
      </c>
      <c r="C8" s="38" t="s">
        <v>38</v>
      </c>
      <c r="D8" s="38" t="s">
        <v>39</v>
      </c>
      <c r="E8" s="40">
        <v>78000</v>
      </c>
      <c r="F8" s="41">
        <v>3</v>
      </c>
      <c r="G8" s="38" t="s">
        <v>40</v>
      </c>
      <c r="H8" s="38">
        <v>28</v>
      </c>
      <c r="I8" s="41">
        <v>2020</v>
      </c>
      <c r="J8" s="34">
        <v>4.2</v>
      </c>
      <c r="K8" s="24" t="str">
        <f t="shared" si="0"/>
        <v>Low Earners</v>
      </c>
      <c r="L8" s="24" t="str">
        <f t="shared" si="1"/>
        <v>JUNIER</v>
      </c>
      <c r="M8" s="24">
        <f t="shared" si="2"/>
        <v>13</v>
      </c>
      <c r="N8" s="24" t="str">
        <f t="shared" si="3"/>
        <v>Jessica ClarkDigital Strategist</v>
      </c>
      <c r="O8" s="24" t="str">
        <f t="shared" si="4"/>
        <v>B</v>
      </c>
      <c r="P8" s="24">
        <v>658</v>
      </c>
      <c r="Q8" s="24">
        <v>943</v>
      </c>
      <c r="R8" s="24">
        <v>772</v>
      </c>
    </row>
    <row r="9" spans="1:18" ht="15.75" x14ac:dyDescent="0.25">
      <c r="A9" s="42" t="s">
        <v>41</v>
      </c>
      <c r="B9" s="43" t="s">
        <v>42</v>
      </c>
      <c r="C9" s="42" t="s">
        <v>28</v>
      </c>
      <c r="D9" s="42" t="s">
        <v>43</v>
      </c>
      <c r="E9" s="44">
        <v>90000</v>
      </c>
      <c r="F9" s="45">
        <v>5</v>
      </c>
      <c r="G9" s="42" t="s">
        <v>44</v>
      </c>
      <c r="H9" s="42">
        <v>32</v>
      </c>
      <c r="I9" s="45">
        <v>2018</v>
      </c>
      <c r="J9" s="35">
        <v>4.5999999999999996</v>
      </c>
      <c r="K9" s="24" t="str">
        <f t="shared" si="0"/>
        <v>High Earners</v>
      </c>
      <c r="L9" s="24" t="str">
        <f t="shared" si="1"/>
        <v>JUNIER</v>
      </c>
      <c r="M9" s="24">
        <f t="shared" si="2"/>
        <v>14</v>
      </c>
      <c r="N9" s="24" t="str">
        <f t="shared" si="3"/>
        <v>Michael HarrisFinancial Planner</v>
      </c>
      <c r="O9" s="24" t="str">
        <f t="shared" si="4"/>
        <v>A</v>
      </c>
      <c r="P9" s="24">
        <v>659</v>
      </c>
      <c r="Q9" s="24">
        <v>957</v>
      </c>
      <c r="R9" s="24">
        <v>545</v>
      </c>
    </row>
    <row r="10" spans="1:18" ht="15.75" x14ac:dyDescent="0.25">
      <c r="A10" s="38" t="s">
        <v>45</v>
      </c>
      <c r="B10" s="39" t="s">
        <v>46</v>
      </c>
      <c r="C10" s="38" t="s">
        <v>33</v>
      </c>
      <c r="D10" s="38" t="s">
        <v>47</v>
      </c>
      <c r="E10" s="40">
        <v>95000</v>
      </c>
      <c r="F10" s="41">
        <v>6</v>
      </c>
      <c r="G10" s="38" t="s">
        <v>48</v>
      </c>
      <c r="H10" s="38">
        <v>33</v>
      </c>
      <c r="I10" s="41">
        <v>2017</v>
      </c>
      <c r="J10" s="34">
        <v>4.7</v>
      </c>
      <c r="K10" s="24" t="str">
        <f t="shared" si="0"/>
        <v>High Earners</v>
      </c>
      <c r="L10" s="24" t="str">
        <f t="shared" si="1"/>
        <v>JUNIER</v>
      </c>
      <c r="M10" s="24">
        <f t="shared" si="2"/>
        <v>12</v>
      </c>
      <c r="N10" s="24" t="str">
        <f t="shared" si="3"/>
        <v>Olivia WhiteSupply Chain Manager</v>
      </c>
      <c r="O10" s="24" t="str">
        <f t="shared" si="4"/>
        <v>A</v>
      </c>
      <c r="P10" s="24">
        <v>957</v>
      </c>
      <c r="Q10" s="24">
        <v>986</v>
      </c>
      <c r="R10" s="24">
        <v>626</v>
      </c>
    </row>
    <row r="11" spans="1:18" ht="15.75" x14ac:dyDescent="0.25">
      <c r="A11" s="42" t="s">
        <v>49</v>
      </c>
      <c r="B11" s="43" t="s">
        <v>50</v>
      </c>
      <c r="C11" s="42" t="s">
        <v>38</v>
      </c>
      <c r="D11" s="42" t="s">
        <v>51</v>
      </c>
      <c r="E11" s="44">
        <v>85000</v>
      </c>
      <c r="F11" s="45">
        <v>6</v>
      </c>
      <c r="G11" s="42" t="s">
        <v>52</v>
      </c>
      <c r="H11" s="42">
        <v>35</v>
      </c>
      <c r="I11" s="45">
        <v>2018</v>
      </c>
      <c r="J11" s="35">
        <v>4.5999999999999996</v>
      </c>
      <c r="K11" s="24" t="str">
        <f t="shared" si="0"/>
        <v>High Earners</v>
      </c>
      <c r="L11" s="24" t="str">
        <f t="shared" si="1"/>
        <v>JUNIER</v>
      </c>
      <c r="M11" s="24">
        <f t="shared" si="2"/>
        <v>10</v>
      </c>
      <c r="N11" s="24" t="str">
        <f t="shared" si="3"/>
        <v>Mary BrownMarketing Lead</v>
      </c>
      <c r="O11" s="24" t="str">
        <f t="shared" si="4"/>
        <v>A</v>
      </c>
      <c r="P11" s="24">
        <v>624</v>
      </c>
      <c r="Q11" s="24">
        <v>875</v>
      </c>
      <c r="R11" s="24">
        <v>782</v>
      </c>
    </row>
    <row r="12" spans="1:18" ht="15.75" x14ac:dyDescent="0.25">
      <c r="A12" s="38" t="s">
        <v>53</v>
      </c>
      <c r="B12" s="39" t="s">
        <v>54</v>
      </c>
      <c r="C12" s="38" t="s">
        <v>55</v>
      </c>
      <c r="D12" s="38" t="s">
        <v>56</v>
      </c>
      <c r="E12" s="40">
        <v>100000</v>
      </c>
      <c r="F12" s="41">
        <v>10</v>
      </c>
      <c r="G12" s="38" t="s">
        <v>57</v>
      </c>
      <c r="H12" s="38">
        <v>38</v>
      </c>
      <c r="I12" s="41">
        <v>2015</v>
      </c>
      <c r="J12" s="34">
        <v>4.9000000000000004</v>
      </c>
      <c r="K12" s="24" t="str">
        <f t="shared" si="0"/>
        <v>High Earners</v>
      </c>
      <c r="L12" s="24" t="str">
        <f t="shared" si="1"/>
        <v>SENIOR</v>
      </c>
      <c r="M12" s="24">
        <f t="shared" si="2"/>
        <v>13</v>
      </c>
      <c r="N12" s="24" t="str">
        <f t="shared" si="3"/>
        <v>William LewisRegional Manager</v>
      </c>
      <c r="O12" s="24" t="str">
        <f t="shared" si="4"/>
        <v>A</v>
      </c>
      <c r="P12" s="24">
        <v>782</v>
      </c>
      <c r="Q12" s="24">
        <v>457</v>
      </c>
      <c r="R12" s="24">
        <v>888</v>
      </c>
    </row>
    <row r="19" spans="6:11" x14ac:dyDescent="0.25">
      <c r="F19" s="31"/>
      <c r="K19" s="31"/>
    </row>
    <row r="35" spans="13:13" x14ac:dyDescent="0.25">
      <c r="M35" s="31"/>
    </row>
  </sheetData>
  <conditionalFormatting sqref="F2:F12">
    <cfRule type="cellIs" dxfId="1" priority="1" operator="greaterThan">
      <formula>3</formula>
    </cfRule>
    <cfRule type="cellIs" dxfId="0" priority="2" operator="greaterThan">
      <formula>3</formula>
    </cfRule>
  </conditionalFormatting>
  <dataValidations count="2">
    <dataValidation type="decimal" operator="greaterThan" allowBlank="1" showInputMessage="1" showErrorMessage="1" sqref="F2:F12">
      <formula1>3</formula1>
    </dataValidation>
    <dataValidation type="decimal" allowBlank="1" showInputMessage="1" showErrorMessage="1" sqref="E2:E12">
      <formula1>10000</formula1>
      <formula2>200000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2025-02-12T03:44:29Z</dcterms:created>
  <dcterms:modified xsi:type="dcterms:W3CDTF">2025-02-19T07:13:57Z</dcterms:modified>
</cp:coreProperties>
</file>