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3995" windowHeight="7155"/>
  </bookViews>
  <sheets>
    <sheet name="賭けの仕様" sheetId="2" r:id="rId1"/>
    <sheet name="オッズの計算" sheetId="1" r:id="rId2"/>
  </sheets>
  <calcPr calcId="145621"/>
</workbook>
</file>

<file path=xl/calcChain.xml><?xml version="1.0" encoding="utf-8"?>
<calcChain xmlns="http://schemas.openxmlformats.org/spreadsheetml/2006/main">
  <c r="E29" i="2" l="1"/>
  <c r="F25" i="2" s="1"/>
  <c r="H25" i="2" s="1"/>
  <c r="D47" i="1"/>
  <c r="D46" i="1"/>
  <c r="D45" i="1"/>
  <c r="D44" i="1"/>
  <c r="D43" i="1"/>
  <c r="D42" i="1"/>
  <c r="D38" i="1"/>
  <c r="D37" i="1"/>
  <c r="D36" i="1"/>
  <c r="C31" i="1"/>
  <c r="C30" i="1"/>
  <c r="C29" i="1"/>
  <c r="D27" i="1"/>
  <c r="D31" i="1"/>
  <c r="E38" i="1" s="1"/>
  <c r="E44" i="1" s="1"/>
  <c r="D30" i="1"/>
  <c r="E37" i="1" s="1"/>
  <c r="E43" i="1" s="1"/>
  <c r="D29" i="1"/>
  <c r="I25" i="2" l="1"/>
  <c r="J25" i="2"/>
  <c r="F26" i="2"/>
  <c r="F27" i="2"/>
  <c r="F28" i="2"/>
  <c r="G47" i="1"/>
  <c r="G46" i="1"/>
  <c r="G44" i="1"/>
  <c r="G43" i="1"/>
  <c r="F47" i="1"/>
  <c r="F46" i="1"/>
  <c r="F44" i="1"/>
  <c r="F43" i="1"/>
  <c r="E47" i="1"/>
  <c r="E46" i="1"/>
  <c r="E36" i="1"/>
  <c r="I28" i="2" l="1"/>
  <c r="J28" i="2"/>
  <c r="H28" i="2"/>
  <c r="I27" i="2"/>
  <c r="J27" i="2"/>
  <c r="H27" i="2"/>
  <c r="I26" i="2"/>
  <c r="J26" i="2"/>
  <c r="H26" i="2"/>
  <c r="G42" i="1"/>
  <c r="G45" i="1"/>
  <c r="F42" i="1"/>
  <c r="F45" i="1"/>
  <c r="E42" i="1"/>
  <c r="E45" i="1"/>
</calcChain>
</file>

<file path=xl/sharedStrings.xml><?xml version="1.0" encoding="utf-8"?>
<sst xmlns="http://schemas.openxmlformats.org/spreadsheetml/2006/main" count="66" uniqueCount="57">
  <si>
    <t>オッズの計算方法</t>
    <rPh sb="4" eb="6">
      <t>ケイサン</t>
    </rPh>
    <rPh sb="6" eb="8">
      <t>ホウホウ</t>
    </rPh>
    <phoneticPr fontId="1"/>
  </si>
  <si>
    <t>票数</t>
    <rPh sb="0" eb="2">
      <t>ヒョウスウ</t>
    </rPh>
    <phoneticPr fontId="1"/>
  </si>
  <si>
    <t>オッズ（賭け倍率）は総票数に対する票数の占有率から算出する。</t>
    <rPh sb="4" eb="5">
      <t>カ</t>
    </rPh>
    <rPh sb="6" eb="8">
      <t>バイリツ</t>
    </rPh>
    <rPh sb="10" eb="11">
      <t>ソウ</t>
    </rPh>
    <rPh sb="11" eb="13">
      <t>ヒョウスウ</t>
    </rPh>
    <rPh sb="14" eb="15">
      <t>タイ</t>
    </rPh>
    <rPh sb="17" eb="18">
      <t>ヒョウ</t>
    </rPh>
    <rPh sb="18" eb="19">
      <t>スウ</t>
    </rPh>
    <rPh sb="20" eb="22">
      <t>センユウ</t>
    </rPh>
    <rPh sb="22" eb="23">
      <t>リツ</t>
    </rPh>
    <rPh sb="25" eb="27">
      <t>サンシュツ</t>
    </rPh>
    <phoneticPr fontId="1"/>
  </si>
  <si>
    <t>総票数</t>
    <rPh sb="0" eb="1">
      <t>ソウ</t>
    </rPh>
    <rPh sb="1" eb="3">
      <t>ヒョウスウ</t>
    </rPh>
    <phoneticPr fontId="1"/>
  </si>
  <si>
    <t>全体の票数</t>
    <rPh sb="0" eb="2">
      <t>ゼンタイ</t>
    </rPh>
    <rPh sb="3" eb="5">
      <t>ヒョウスウ</t>
    </rPh>
    <phoneticPr fontId="1"/>
  </si>
  <si>
    <t>対象に対する票数</t>
    <rPh sb="0" eb="2">
      <t>タイショウ</t>
    </rPh>
    <rPh sb="3" eb="4">
      <t>タイ</t>
    </rPh>
    <rPh sb="6" eb="7">
      <t>ヒョウ</t>
    </rPh>
    <rPh sb="7" eb="8">
      <t>スウ</t>
    </rPh>
    <phoneticPr fontId="1"/>
  </si>
  <si>
    <t>占有率</t>
    <rPh sb="0" eb="2">
      <t>センユウ</t>
    </rPh>
    <rPh sb="2" eb="3">
      <t>リツ</t>
    </rPh>
    <phoneticPr fontId="1"/>
  </si>
  <si>
    <t>票数 / 総票数</t>
    <rPh sb="0" eb="2">
      <t>ヒョウスウ</t>
    </rPh>
    <rPh sb="5" eb="6">
      <t>ソウ</t>
    </rPh>
    <rPh sb="6" eb="8">
      <t>ヒョウスウ</t>
    </rPh>
    <phoneticPr fontId="1"/>
  </si>
  <si>
    <t>オッズ</t>
    <phoneticPr fontId="1"/>
  </si>
  <si>
    <t>1 / 占有率</t>
    <rPh sb="4" eb="6">
      <t>センユウ</t>
    </rPh>
    <rPh sb="6" eb="7">
      <t>リツ</t>
    </rPh>
    <phoneticPr fontId="1"/>
  </si>
  <si>
    <t>賭けの仕様</t>
    <rPh sb="0" eb="1">
      <t>カ</t>
    </rPh>
    <rPh sb="3" eb="5">
      <t>シヨウ</t>
    </rPh>
    <phoneticPr fontId="1"/>
  </si>
  <si>
    <t>例）</t>
    <rPh sb="0" eb="1">
      <t>レイ</t>
    </rPh>
    <phoneticPr fontId="1"/>
  </si>
  <si>
    <t>例</t>
    <rPh sb="0" eb="1">
      <t>レイ</t>
    </rPh>
    <phoneticPr fontId="1"/>
  </si>
  <si>
    <t>則元</t>
    <rPh sb="0" eb="2">
      <t>ノリモト</t>
    </rPh>
    <phoneticPr fontId="1"/>
  </si>
  <si>
    <t>助村</t>
    <rPh sb="0" eb="1">
      <t>スケ</t>
    </rPh>
    <rPh sb="1" eb="2">
      <t>ムラ</t>
    </rPh>
    <phoneticPr fontId="1"/>
  </si>
  <si>
    <t>小澤</t>
    <rPh sb="0" eb="2">
      <t>オザワ</t>
    </rPh>
    <phoneticPr fontId="1"/>
  </si>
  <si>
    <t>がいたとして</t>
    <phoneticPr fontId="1"/>
  </si>
  <si>
    <t>猪尻さんが</t>
    <rPh sb="0" eb="1">
      <t>イノシシ</t>
    </rPh>
    <rPh sb="1" eb="2">
      <t>シリ</t>
    </rPh>
    <phoneticPr fontId="1"/>
  </si>
  <si>
    <t>賭けの対象者として</t>
    <rPh sb="0" eb="1">
      <t>カ</t>
    </rPh>
    <rPh sb="3" eb="5">
      <t>タイショウ</t>
    </rPh>
    <rPh sb="5" eb="6">
      <t>シャ</t>
    </rPh>
    <phoneticPr fontId="1"/>
  </si>
  <si>
    <t>對馬さんが</t>
    <rPh sb="0" eb="2">
      <t>ツシマ</t>
    </rPh>
    <phoneticPr fontId="1"/>
  </si>
  <si>
    <t>に賭けたとする。</t>
    <rPh sb="1" eb="2">
      <t>カ</t>
    </rPh>
    <phoneticPr fontId="1"/>
  </si>
  <si>
    <t>この場合、</t>
    <rPh sb="2" eb="4">
      <t>バアイ</t>
    </rPh>
    <phoneticPr fontId="1"/>
  </si>
  <si>
    <t>対象者</t>
    <rPh sb="0" eb="3">
      <t>タイショウシャ</t>
    </rPh>
    <phoneticPr fontId="1"/>
  </si>
  <si>
    <t>となる。</t>
    <phoneticPr fontId="1"/>
  </si>
  <si>
    <t>結果、オッズは下記になる</t>
    <rPh sb="0" eb="2">
      <t>ケッカ</t>
    </rPh>
    <rPh sb="7" eb="9">
      <t>カキ</t>
    </rPh>
    <phoneticPr fontId="1"/>
  </si>
  <si>
    <t>全体は</t>
    <phoneticPr fontId="1"/>
  </si>
  <si>
    <t>払い戻し金は下記になる</t>
    <rPh sb="0" eb="1">
      <t>ハラ</t>
    </rPh>
    <rPh sb="2" eb="3">
      <t>モド</t>
    </rPh>
    <rPh sb="4" eb="5">
      <t>キン</t>
    </rPh>
    <rPh sb="6" eb="8">
      <t>カキ</t>
    </rPh>
    <phoneticPr fontId="1"/>
  </si>
  <si>
    <t>猪尻</t>
    <rPh sb="0" eb="1">
      <t>イノシシ</t>
    </rPh>
    <rPh sb="1" eb="2">
      <t>シリ</t>
    </rPh>
    <phoneticPr fontId="1"/>
  </si>
  <si>
    <t>對馬</t>
    <rPh sb="0" eb="2">
      <t>ツシマ</t>
    </rPh>
    <phoneticPr fontId="1"/>
  </si>
  <si>
    <t>1位</t>
    <rPh sb="1" eb="2">
      <t>イ</t>
    </rPh>
    <phoneticPr fontId="1"/>
  </si>
  <si>
    <t>2位</t>
    <rPh sb="1" eb="2">
      <t>イ</t>
    </rPh>
    <phoneticPr fontId="1"/>
  </si>
  <si>
    <t>3位</t>
    <rPh sb="1" eb="2">
      <t>イ</t>
    </rPh>
    <phoneticPr fontId="1"/>
  </si>
  <si>
    <t>1位(0.6)</t>
    <rPh sb="1" eb="2">
      <t>イ</t>
    </rPh>
    <phoneticPr fontId="1"/>
  </si>
  <si>
    <t>2位(0.3)</t>
    <rPh sb="1" eb="2">
      <t>イ</t>
    </rPh>
    <phoneticPr fontId="1"/>
  </si>
  <si>
    <t>3位(0.1)</t>
    <rPh sb="1" eb="2">
      <t>イ</t>
    </rPh>
    <phoneticPr fontId="1"/>
  </si>
  <si>
    <t>「誰が何位になるか」は考慮しない（いわゆる3連単などは考慮しない）</t>
    <rPh sb="1" eb="2">
      <t>ダレ</t>
    </rPh>
    <rPh sb="3" eb="5">
      <t>ナンイ</t>
    </rPh>
    <rPh sb="11" eb="13">
      <t>コウリョ</t>
    </rPh>
    <rPh sb="21" eb="24">
      <t>サンレンタン</t>
    </rPh>
    <rPh sb="27" eb="29">
      <t>コウリョ</t>
    </rPh>
    <phoneticPr fontId="1"/>
  </si>
  <si>
    <t>■予測オッズ</t>
    <rPh sb="1" eb="3">
      <t>ヨソク</t>
    </rPh>
    <phoneticPr fontId="1"/>
  </si>
  <si>
    <t>競馬などにおける予測オッズと同様ではなく、戦闘力の占有率で計算する。</t>
    <rPh sb="0" eb="2">
      <t>ケイバ</t>
    </rPh>
    <rPh sb="8" eb="10">
      <t>ヨソク</t>
    </rPh>
    <rPh sb="14" eb="16">
      <t>ドウヨウ</t>
    </rPh>
    <rPh sb="21" eb="24">
      <t>セントウリョク</t>
    </rPh>
    <rPh sb="25" eb="27">
      <t>センユウ</t>
    </rPh>
    <rPh sb="27" eb="28">
      <t>リツ</t>
    </rPh>
    <rPh sb="29" eb="31">
      <t>ケイサン</t>
    </rPh>
    <phoneticPr fontId="1"/>
  </si>
  <si>
    <t>計算の仕方としては、金額を戦闘力に置き換えて計算する。</t>
    <rPh sb="0" eb="2">
      <t>ケイサン</t>
    </rPh>
    <rPh sb="3" eb="5">
      <t>シカタ</t>
    </rPh>
    <rPh sb="10" eb="12">
      <t>キンガク</t>
    </rPh>
    <rPh sb="13" eb="16">
      <t>セントウリョク</t>
    </rPh>
    <rPh sb="17" eb="18">
      <t>オ</t>
    </rPh>
    <rPh sb="19" eb="20">
      <t>カ</t>
    </rPh>
    <rPh sb="22" eb="24">
      <t>ケイサン</t>
    </rPh>
    <phoneticPr fontId="1"/>
  </si>
  <si>
    <t>戦闘力</t>
    <rPh sb="0" eb="3">
      <t>セントウリョク</t>
    </rPh>
    <phoneticPr fontId="1"/>
  </si>
  <si>
    <t>名前</t>
    <rPh sb="0" eb="2">
      <t>ナマエ</t>
    </rPh>
    <phoneticPr fontId="1"/>
  </si>
  <si>
    <t>高田</t>
    <rPh sb="0" eb="2">
      <t>タカダ</t>
    </rPh>
    <phoneticPr fontId="1"/>
  </si>
  <si>
    <t>早川</t>
    <rPh sb="0" eb="2">
      <t>ハヤカワ</t>
    </rPh>
    <phoneticPr fontId="1"/>
  </si>
  <si>
    <t>関</t>
    <rPh sb="0" eb="1">
      <t>セキ</t>
    </rPh>
    <phoneticPr fontId="1"/>
  </si>
  <si>
    <t>岩本</t>
    <rPh sb="0" eb="2">
      <t>イワモト</t>
    </rPh>
    <phoneticPr fontId="1"/>
  </si>
  <si>
    <t>全体</t>
    <rPh sb="0" eb="2">
      <t>ゼンタイ</t>
    </rPh>
    <phoneticPr fontId="1"/>
  </si>
  <si>
    <t>オッズ</t>
    <phoneticPr fontId="1"/>
  </si>
  <si>
    <t>そのオッズに対して賭け金を入力すると払い戻し金が算出される。</t>
    <rPh sb="6" eb="7">
      <t>タイ</t>
    </rPh>
    <rPh sb="9" eb="10">
      <t>カ</t>
    </rPh>
    <rPh sb="11" eb="12">
      <t>キン</t>
    </rPh>
    <rPh sb="13" eb="15">
      <t>ニュウリョク</t>
    </rPh>
    <rPh sb="18" eb="19">
      <t>ハラ</t>
    </rPh>
    <rPh sb="20" eb="21">
      <t>モド</t>
    </rPh>
    <rPh sb="22" eb="23">
      <t>キン</t>
    </rPh>
    <rPh sb="24" eb="26">
      <t>サンシュツ</t>
    </rPh>
    <phoneticPr fontId="1"/>
  </si>
  <si>
    <t>賭け金</t>
    <rPh sb="0" eb="1">
      <t>カ</t>
    </rPh>
    <rPh sb="2" eb="3">
      <t>キン</t>
    </rPh>
    <phoneticPr fontId="1"/>
  </si>
  <si>
    <t>■確定オッズ</t>
    <rPh sb="1" eb="3">
      <t>カクテイ</t>
    </rPh>
    <phoneticPr fontId="1"/>
  </si>
  <si>
    <t>■払い戻し率</t>
    <rPh sb="1" eb="2">
      <t>ハラ</t>
    </rPh>
    <rPh sb="3" eb="4">
      <t>モド</t>
    </rPh>
    <rPh sb="5" eb="6">
      <t>リツ</t>
    </rPh>
    <phoneticPr fontId="1"/>
  </si>
  <si>
    <t>■払い戻し金</t>
    <rPh sb="1" eb="2">
      <t>ハラ</t>
    </rPh>
    <rPh sb="3" eb="4">
      <t>モド</t>
    </rPh>
    <rPh sb="5" eb="6">
      <t>キン</t>
    </rPh>
    <phoneticPr fontId="1"/>
  </si>
  <si>
    <t>払い戻し金 = 賭け金 * オッズ * 払い戻し率</t>
    <rPh sb="0" eb="1">
      <t>ハラ</t>
    </rPh>
    <rPh sb="2" eb="3">
      <t>モド</t>
    </rPh>
    <rPh sb="4" eb="5">
      <t>キン</t>
    </rPh>
    <rPh sb="8" eb="9">
      <t>カ</t>
    </rPh>
    <rPh sb="10" eb="11">
      <t>キン</t>
    </rPh>
    <rPh sb="20" eb="21">
      <t>ハラ</t>
    </rPh>
    <rPh sb="22" eb="23">
      <t>モド</t>
    </rPh>
    <rPh sb="24" eb="25">
      <t>リツ</t>
    </rPh>
    <phoneticPr fontId="1"/>
  </si>
  <si>
    <t>払い戻し率は下記とする</t>
    <rPh sb="0" eb="1">
      <t>ハラ</t>
    </rPh>
    <rPh sb="2" eb="3">
      <t>モド</t>
    </rPh>
    <rPh sb="4" eb="5">
      <t>リツ</t>
    </rPh>
    <rPh sb="6" eb="8">
      <t>カキ</t>
    </rPh>
    <phoneticPr fontId="1"/>
  </si>
  <si>
    <t>入力された賭け金に基づき、計算されたオッズを表示する。</t>
    <rPh sb="0" eb="2">
      <t>ニュウリョク</t>
    </rPh>
    <rPh sb="5" eb="6">
      <t>カ</t>
    </rPh>
    <rPh sb="7" eb="8">
      <t>キン</t>
    </rPh>
    <rPh sb="9" eb="10">
      <t>モト</t>
    </rPh>
    <rPh sb="13" eb="15">
      <t>ケイサン</t>
    </rPh>
    <rPh sb="22" eb="24">
      <t>ヒョウジ</t>
    </rPh>
    <phoneticPr fontId="1"/>
  </si>
  <si>
    <t>オッズの計算についてはシート「オッズの計算」参照</t>
    <rPh sb="4" eb="6">
      <t>ケイサン</t>
    </rPh>
    <phoneticPr fontId="1"/>
  </si>
  <si>
    <t>賭け方は「誰が勝つか」のみを予想する形とし、</t>
    <rPh sb="0" eb="1">
      <t>カ</t>
    </rPh>
    <rPh sb="2" eb="3">
      <t>カタ</t>
    </rPh>
    <rPh sb="5" eb="6">
      <t>ダレ</t>
    </rPh>
    <rPh sb="7" eb="8">
      <t>カ</t>
    </rPh>
    <rPh sb="14" eb="16">
      <t>ヨソウ</t>
    </rPh>
    <rPh sb="18" eb="19">
      <t>カタチ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</si>
</sst>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2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tabSelected="1" workbookViewId="0">
      <pane ySplit="1" topLeftCell="A20" activePane="bottomLeft" state="frozen"/>
      <selection pane="bottomLeft" activeCell="A2" sqref="A2"/>
    </sheetView>
  </sheetViews>
  <sheetFormatPr defaultRowHeight="13.5" x14ac:dyDescent="0.15"/>
  <cols>
    <col min="1" max="2" width="3.375" customWidth="1"/>
  </cols>
  <sheetData>
    <row r="1" spans="1:4" s="5" customFormat="1" x14ac:dyDescent="0.15">
      <c r="A1" s="6" t="s">
        <v>10</v>
      </c>
    </row>
    <row r="3" spans="1:4" x14ac:dyDescent="0.15">
      <c r="B3" t="s">
        <v>56</v>
      </c>
    </row>
    <row r="4" spans="1:4" x14ac:dyDescent="0.15">
      <c r="B4" t="s">
        <v>35</v>
      </c>
    </row>
    <row r="6" spans="1:4" x14ac:dyDescent="0.15">
      <c r="B6" s="13" t="s">
        <v>51</v>
      </c>
    </row>
    <row r="8" spans="1:4" x14ac:dyDescent="0.15">
      <c r="C8" t="s">
        <v>52</v>
      </c>
    </row>
    <row r="10" spans="1:4" x14ac:dyDescent="0.15">
      <c r="B10" s="13" t="s">
        <v>50</v>
      </c>
    </row>
    <row r="12" spans="1:4" x14ac:dyDescent="0.15">
      <c r="C12" t="s">
        <v>53</v>
      </c>
    </row>
    <row r="13" spans="1:4" x14ac:dyDescent="0.15">
      <c r="C13" t="s">
        <v>29</v>
      </c>
      <c r="D13">
        <v>0.6</v>
      </c>
    </row>
    <row r="14" spans="1:4" x14ac:dyDescent="0.15">
      <c r="C14" t="s">
        <v>30</v>
      </c>
      <c r="D14">
        <v>0.3</v>
      </c>
    </row>
    <row r="15" spans="1:4" x14ac:dyDescent="0.15">
      <c r="C15" t="s">
        <v>31</v>
      </c>
      <c r="D15">
        <v>0.1</v>
      </c>
    </row>
    <row r="17" spans="2:10" x14ac:dyDescent="0.15">
      <c r="B17" s="13" t="s">
        <v>36</v>
      </c>
    </row>
    <row r="19" spans="2:10" x14ac:dyDescent="0.15">
      <c r="C19" t="s">
        <v>37</v>
      </c>
    </row>
    <row r="20" spans="2:10" x14ac:dyDescent="0.15">
      <c r="C20" t="s">
        <v>38</v>
      </c>
    </row>
    <row r="21" spans="2:10" x14ac:dyDescent="0.15">
      <c r="C21" t="s">
        <v>47</v>
      </c>
    </row>
    <row r="24" spans="2:10" x14ac:dyDescent="0.15">
      <c r="C24" t="s">
        <v>11</v>
      </c>
      <c r="D24" s="3" t="s">
        <v>40</v>
      </c>
      <c r="E24" s="3" t="s">
        <v>39</v>
      </c>
      <c r="F24" s="3" t="s">
        <v>46</v>
      </c>
      <c r="G24" s="3" t="s">
        <v>48</v>
      </c>
      <c r="H24" s="3" t="s">
        <v>29</v>
      </c>
      <c r="I24" s="3" t="s">
        <v>30</v>
      </c>
      <c r="J24" s="3" t="s">
        <v>31</v>
      </c>
    </row>
    <row r="25" spans="2:10" x14ac:dyDescent="0.15">
      <c r="D25" s="3" t="s">
        <v>41</v>
      </c>
      <c r="E25" s="2">
        <v>1500</v>
      </c>
      <c r="F25" s="14">
        <f>E25/$E$29</f>
        <v>0.46875</v>
      </c>
      <c r="G25" s="2">
        <v>1000</v>
      </c>
      <c r="H25" s="2">
        <f>ROUNDDOWN($G25*$F25*0.6,0)</f>
        <v>281</v>
      </c>
      <c r="I25" s="2">
        <f>ROUNDDOWN($G25*$F25*0.3,0)</f>
        <v>140</v>
      </c>
      <c r="J25" s="2">
        <f>ROUNDDOWN($G25*$F25*0.1,0)</f>
        <v>46</v>
      </c>
    </row>
    <row r="26" spans="2:10" x14ac:dyDescent="0.15">
      <c r="D26" s="3" t="s">
        <v>42</v>
      </c>
      <c r="E26" s="2">
        <v>1000</v>
      </c>
      <c r="F26" s="14">
        <f>E26/$E$29</f>
        <v>0.3125</v>
      </c>
      <c r="G26" s="2">
        <v>1000</v>
      </c>
      <c r="H26" s="2">
        <f>ROUNDDOWN($G26*$F26*0.6,0)</f>
        <v>187</v>
      </c>
      <c r="I26" s="2">
        <f t="shared" ref="I26:I28" si="0">ROUNDDOWN($G26*$F26*0.3,0)</f>
        <v>93</v>
      </c>
      <c r="J26" s="2">
        <f t="shared" ref="J26:J28" si="1">ROUNDDOWN($G26*$F26*0.1,0)</f>
        <v>31</v>
      </c>
    </row>
    <row r="27" spans="2:10" x14ac:dyDescent="0.15">
      <c r="D27" s="3" t="s">
        <v>43</v>
      </c>
      <c r="E27" s="2">
        <v>500</v>
      </c>
      <c r="F27" s="14">
        <f>E27/$E$29</f>
        <v>0.15625</v>
      </c>
      <c r="G27" s="2">
        <v>1000</v>
      </c>
      <c r="H27" s="2">
        <f>ROUNDDOWN($G27*$F27*0.6,0)</f>
        <v>93</v>
      </c>
      <c r="I27" s="2">
        <f t="shared" si="0"/>
        <v>46</v>
      </c>
      <c r="J27" s="2">
        <f t="shared" si="1"/>
        <v>15</v>
      </c>
    </row>
    <row r="28" spans="2:10" x14ac:dyDescent="0.15">
      <c r="D28" s="3" t="s">
        <v>44</v>
      </c>
      <c r="E28" s="2">
        <v>200</v>
      </c>
      <c r="F28" s="14">
        <f>E28/$E$29</f>
        <v>6.25E-2</v>
      </c>
      <c r="G28" s="2">
        <v>1000</v>
      </c>
      <c r="H28" s="2">
        <f>ROUNDDOWN($G28*$F28*0.6,0)</f>
        <v>37</v>
      </c>
      <c r="I28" s="2">
        <f t="shared" si="0"/>
        <v>18</v>
      </c>
      <c r="J28" s="2">
        <f t="shared" si="1"/>
        <v>6</v>
      </c>
    </row>
    <row r="29" spans="2:10" x14ac:dyDescent="0.15">
      <c r="D29" t="s">
        <v>45</v>
      </c>
      <c r="E29">
        <f>SUM(E25:E28)</f>
        <v>3200</v>
      </c>
    </row>
    <row r="32" spans="2:10" x14ac:dyDescent="0.15">
      <c r="B32" s="13" t="s">
        <v>49</v>
      </c>
    </row>
    <row r="34" spans="3:3" x14ac:dyDescent="0.15">
      <c r="C34" t="s">
        <v>54</v>
      </c>
    </row>
    <row r="35" spans="3:3" x14ac:dyDescent="0.15">
      <c r="C35" t="s">
        <v>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showGridLines="0" workbookViewId="0">
      <pane ySplit="1" topLeftCell="A5" activePane="bottomLeft" state="frozen"/>
      <selection pane="bottomLeft" activeCell="A2" sqref="A2"/>
    </sheetView>
  </sheetViews>
  <sheetFormatPr defaultRowHeight="13.5" x14ac:dyDescent="0.15"/>
  <cols>
    <col min="1" max="1" width="3.5" customWidth="1"/>
    <col min="2" max="2" width="3.875" customWidth="1"/>
    <col min="4" max="4" width="16.25" customWidth="1"/>
  </cols>
  <sheetData>
    <row r="1" spans="1:14" s="1" customFormat="1" x14ac:dyDescent="0.15">
      <c r="A1" s="4" t="s">
        <v>0</v>
      </c>
    </row>
    <row r="3" spans="1:14" x14ac:dyDescent="0.15">
      <c r="B3" t="s">
        <v>2</v>
      </c>
    </row>
    <row r="6" spans="1:14" x14ac:dyDescent="0.15">
      <c r="C6" s="3" t="s">
        <v>3</v>
      </c>
      <c r="D6" s="2" t="s">
        <v>4</v>
      </c>
    </row>
    <row r="7" spans="1:14" x14ac:dyDescent="0.15">
      <c r="C7" s="3" t="s">
        <v>1</v>
      </c>
      <c r="D7" s="2" t="s">
        <v>5</v>
      </c>
    </row>
    <row r="8" spans="1:14" x14ac:dyDescent="0.15">
      <c r="C8" s="3" t="s">
        <v>6</v>
      </c>
      <c r="D8" s="2" t="s">
        <v>7</v>
      </c>
    </row>
    <row r="9" spans="1:14" x14ac:dyDescent="0.15">
      <c r="C9" s="3" t="s">
        <v>8</v>
      </c>
      <c r="D9" s="2" t="s">
        <v>9</v>
      </c>
    </row>
    <row r="11" spans="1:14" x14ac:dyDescent="0.15">
      <c r="B11" s="8" t="s">
        <v>12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15">
      <c r="B12" s="8"/>
      <c r="C12" s="7" t="s">
        <v>18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B13" s="8"/>
      <c r="D13" s="7" t="s">
        <v>13</v>
      </c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B14" s="8"/>
      <c r="D14" s="7" t="s">
        <v>14</v>
      </c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B15" s="8"/>
      <c r="D15" s="8" t="s">
        <v>15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15">
      <c r="B16" s="8"/>
      <c r="C16" s="8" t="s">
        <v>16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4" x14ac:dyDescent="0.15">
      <c r="B17" s="8"/>
      <c r="C17" s="8" t="s">
        <v>17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2:14" x14ac:dyDescent="0.15">
      <c r="B18" s="8"/>
      <c r="D18" s="7" t="s">
        <v>13</v>
      </c>
      <c r="E18" s="8">
        <v>10</v>
      </c>
      <c r="F18" s="8"/>
      <c r="G18" s="8"/>
      <c r="H18" s="8"/>
      <c r="I18" s="8"/>
      <c r="J18" s="8"/>
      <c r="K18" s="8"/>
      <c r="L18" s="8"/>
      <c r="M18" s="8"/>
      <c r="N18" s="8"/>
    </row>
    <row r="19" spans="2:14" x14ac:dyDescent="0.15">
      <c r="B19" s="8"/>
      <c r="D19" s="7" t="s">
        <v>14</v>
      </c>
      <c r="E19" s="8">
        <v>20</v>
      </c>
      <c r="F19" s="8"/>
      <c r="G19" s="8"/>
      <c r="H19" s="8"/>
      <c r="I19" s="8"/>
      <c r="J19" s="8"/>
      <c r="K19" s="8"/>
      <c r="L19" s="8"/>
      <c r="M19" s="8"/>
      <c r="N19" s="8"/>
    </row>
    <row r="20" spans="2:14" x14ac:dyDescent="0.15">
      <c r="B20" s="8"/>
      <c r="D20" s="8" t="s">
        <v>15</v>
      </c>
      <c r="E20" s="8">
        <v>30</v>
      </c>
      <c r="F20" s="8"/>
      <c r="G20" s="8"/>
      <c r="H20" s="8"/>
      <c r="I20" s="8"/>
      <c r="J20" s="8"/>
      <c r="K20" s="8"/>
      <c r="L20" s="8"/>
      <c r="M20" s="8"/>
      <c r="N20" s="8"/>
    </row>
    <row r="21" spans="2:14" x14ac:dyDescent="0.15">
      <c r="B21" s="8"/>
      <c r="C21" s="8" t="s">
        <v>19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2:14" x14ac:dyDescent="0.15">
      <c r="B22" s="8"/>
      <c r="C22" s="8"/>
      <c r="D22" s="7" t="s">
        <v>13</v>
      </c>
      <c r="E22" s="8">
        <v>100</v>
      </c>
      <c r="F22" s="8"/>
      <c r="G22" s="8"/>
      <c r="H22" s="8"/>
      <c r="I22" s="8"/>
      <c r="J22" s="8"/>
      <c r="K22" s="8"/>
      <c r="L22" s="8"/>
      <c r="M22" s="8"/>
      <c r="N22" s="8"/>
    </row>
    <row r="23" spans="2:14" x14ac:dyDescent="0.15">
      <c r="B23" s="8"/>
      <c r="C23" s="8"/>
      <c r="D23" s="7" t="s">
        <v>14</v>
      </c>
      <c r="E23" s="8">
        <v>0</v>
      </c>
      <c r="F23" s="8"/>
      <c r="G23" s="8"/>
      <c r="H23" s="8"/>
      <c r="I23" s="8"/>
      <c r="J23" s="8"/>
      <c r="K23" s="8"/>
      <c r="L23" s="8"/>
      <c r="M23" s="8"/>
      <c r="N23" s="8"/>
    </row>
    <row r="24" spans="2:14" x14ac:dyDescent="0.15">
      <c r="B24" s="8"/>
      <c r="C24" s="8"/>
      <c r="D24" s="8" t="s">
        <v>15</v>
      </c>
      <c r="E24" s="8">
        <v>200</v>
      </c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15">
      <c r="B25" s="8"/>
      <c r="C25" s="8" t="s">
        <v>20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2:14" x14ac:dyDescent="0.15">
      <c r="B26" s="8"/>
      <c r="C26" s="8" t="s">
        <v>21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2:14" x14ac:dyDescent="0.15">
      <c r="B27" s="8"/>
      <c r="C27" s="7" t="s">
        <v>25</v>
      </c>
      <c r="D27" s="8">
        <f>SUM(E18:E24)</f>
        <v>360</v>
      </c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2:14" x14ac:dyDescent="0.15">
      <c r="B28" s="8"/>
      <c r="C28" s="7" t="s">
        <v>22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2:14" x14ac:dyDescent="0.15">
      <c r="B29" s="8"/>
      <c r="C29" t="str">
        <f>D13</f>
        <v>則元</v>
      </c>
      <c r="D29" s="7">
        <f ca="1">SUMIF($D$18:$E$24,D13,$E$18:$E$24)</f>
        <v>110</v>
      </c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2:14" x14ac:dyDescent="0.15">
      <c r="B30" s="8"/>
      <c r="C30" t="str">
        <f>D14</f>
        <v>助村</v>
      </c>
      <c r="D30" s="7">
        <f ca="1">SUMIF($D$18:$E$24,D14,$E$18:$E$24)</f>
        <v>20</v>
      </c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2:14" x14ac:dyDescent="0.15">
      <c r="C31" t="str">
        <f>D15</f>
        <v>小澤</v>
      </c>
      <c r="D31" s="7">
        <f ca="1">SUMIF($D$18:$E$24,D15,$E$18:$E$24)</f>
        <v>230</v>
      </c>
      <c r="E31" s="8"/>
    </row>
    <row r="32" spans="2:14" x14ac:dyDescent="0.15">
      <c r="C32" s="8" t="s">
        <v>23</v>
      </c>
    </row>
    <row r="33" spans="3:7" x14ac:dyDescent="0.15">
      <c r="C33" s="8"/>
    </row>
    <row r="34" spans="3:7" x14ac:dyDescent="0.15">
      <c r="C34" s="8" t="s">
        <v>24</v>
      </c>
    </row>
    <row r="35" spans="3:7" x14ac:dyDescent="0.15">
      <c r="C35" s="8"/>
    </row>
    <row r="36" spans="3:7" x14ac:dyDescent="0.15">
      <c r="D36" s="8" t="str">
        <f>$D$13</f>
        <v>則元</v>
      </c>
      <c r="E36" s="9">
        <f ca="1">1/(D29/$D$27)</f>
        <v>3.2727272727272725</v>
      </c>
    </row>
    <row r="37" spans="3:7" x14ac:dyDescent="0.15">
      <c r="C37" s="8"/>
      <c r="D37" s="8" t="str">
        <f>$D$14</f>
        <v>助村</v>
      </c>
      <c r="E37" s="9">
        <f ca="1">1/(D30/$D$27)</f>
        <v>18</v>
      </c>
    </row>
    <row r="38" spans="3:7" x14ac:dyDescent="0.15">
      <c r="C38" s="8"/>
      <c r="D38" s="8" t="str">
        <f>$D$15</f>
        <v>小澤</v>
      </c>
      <c r="E38" s="9">
        <f ca="1">1/(D31/$D$27)</f>
        <v>1.5652173913043479</v>
      </c>
    </row>
    <row r="39" spans="3:7" x14ac:dyDescent="0.15">
      <c r="C39" s="8"/>
      <c r="D39" s="8"/>
      <c r="E39" s="9"/>
    </row>
    <row r="40" spans="3:7" x14ac:dyDescent="0.15">
      <c r="C40" s="8" t="s">
        <v>26</v>
      </c>
    </row>
    <row r="41" spans="3:7" x14ac:dyDescent="0.15">
      <c r="C41" s="8"/>
      <c r="E41" s="3" t="s">
        <v>32</v>
      </c>
      <c r="F41" s="3" t="s">
        <v>33</v>
      </c>
      <c r="G41" s="3" t="s">
        <v>34</v>
      </c>
    </row>
    <row r="42" spans="3:7" x14ac:dyDescent="0.15">
      <c r="C42" s="10" t="s">
        <v>27</v>
      </c>
      <c r="D42" s="3" t="str">
        <f>$D$13</f>
        <v>則元</v>
      </c>
      <c r="E42" s="2">
        <f ca="1">ROUNDDOWN($E$18*$E$36*0.6,0)</f>
        <v>19</v>
      </c>
      <c r="F42" s="2">
        <f ca="1">ROUNDDOWN($E$18*$E$36*0.3,0)</f>
        <v>9</v>
      </c>
      <c r="G42" s="2">
        <f ca="1">ROUNDDOWN($E$18*$E$36*0.1,0)</f>
        <v>3</v>
      </c>
    </row>
    <row r="43" spans="3:7" x14ac:dyDescent="0.15">
      <c r="C43" s="12"/>
      <c r="D43" s="3" t="str">
        <f>$D$14</f>
        <v>助村</v>
      </c>
      <c r="E43" s="2">
        <f ca="1">ROUNDDOWN($E$19*$E$37*0.6,0)</f>
        <v>216</v>
      </c>
      <c r="F43" s="2">
        <f ca="1">ROUNDDOWN($E$19*$E$37*0.3,0)</f>
        <v>108</v>
      </c>
      <c r="G43" s="2">
        <f ca="1">ROUNDDOWN($E$19*$E$37*0.1,0)</f>
        <v>36</v>
      </c>
    </row>
    <row r="44" spans="3:7" x14ac:dyDescent="0.15">
      <c r="C44" s="11"/>
      <c r="D44" s="3" t="str">
        <f>$D$15</f>
        <v>小澤</v>
      </c>
      <c r="E44" s="2">
        <f ca="1">ROUNDDOWN($E$20*$E$38*0.6,0)</f>
        <v>28</v>
      </c>
      <c r="F44" s="2">
        <f ca="1">ROUNDDOWN($E$20*$E$38*0.3,0)</f>
        <v>14</v>
      </c>
      <c r="G44" s="2">
        <f ca="1">ROUNDDOWN($E$20*$E$38*0.1,0)</f>
        <v>4</v>
      </c>
    </row>
    <row r="45" spans="3:7" x14ac:dyDescent="0.15">
      <c r="C45" s="10" t="s">
        <v>28</v>
      </c>
      <c r="D45" s="3" t="str">
        <f>$D$13</f>
        <v>則元</v>
      </c>
      <c r="E45" s="2">
        <f ca="1">ROUNDDOWN($E$22*$E$36*0.6,0)</f>
        <v>196</v>
      </c>
      <c r="F45" s="2">
        <f ca="1">ROUNDDOWN($E$22*$E$36*0.3,0)</f>
        <v>98</v>
      </c>
      <c r="G45" s="2">
        <f ca="1">ROUNDDOWN($E$22*$E$36*0.1,0)</f>
        <v>32</v>
      </c>
    </row>
    <row r="46" spans="3:7" x14ac:dyDescent="0.15">
      <c r="C46" s="12"/>
      <c r="D46" s="3" t="str">
        <f>$D$14</f>
        <v>助村</v>
      </c>
      <c r="E46" s="2">
        <f ca="1">ROUNDDOWN($E$23*$E$37*0.6,0)</f>
        <v>0</v>
      </c>
      <c r="F46" s="2">
        <f ca="1">ROUNDDOWN($E$23*$E$37*0.3,0)</f>
        <v>0</v>
      </c>
      <c r="G46" s="2">
        <f ca="1">ROUNDDOWN($E$23*$E$37*0.1,0)</f>
        <v>0</v>
      </c>
    </row>
    <row r="47" spans="3:7" x14ac:dyDescent="0.15">
      <c r="C47" s="11"/>
      <c r="D47" s="3" t="str">
        <f>$D$15</f>
        <v>小澤</v>
      </c>
      <c r="E47" s="2">
        <f ca="1">ROUNDDOWN($E$24*$E$38*0.6,0)</f>
        <v>187</v>
      </c>
      <c r="F47" s="2">
        <f ca="1">ROUNDDOWN($E$24*$E$38*0.3,0)</f>
        <v>93</v>
      </c>
      <c r="G47" s="2">
        <f ca="1">ROUNDDOWN($E$24*$E$38*0.1,0)</f>
        <v>31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賭けの仕様</vt:lpstr>
      <vt:lpstr>オッズの計算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助村 優</dc:creator>
  <cp:lastModifiedBy>助村 優</cp:lastModifiedBy>
  <dcterms:created xsi:type="dcterms:W3CDTF">2015-06-27T01:52:45Z</dcterms:created>
  <dcterms:modified xsi:type="dcterms:W3CDTF">2015-06-27T03:21:32Z</dcterms:modified>
</cp:coreProperties>
</file>