
<file path=[Content_Types].xml><?xml version="1.0" encoding="utf-8"?>
<Types xmlns="http://schemas.openxmlformats.org/package/2006/content-types"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xl/worksheets/sheet19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811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xuhan/Desktop/GPT-DSA/Transformer-Roofline/"/>
    </mc:Choice>
  </mc:AlternateContent>
  <xr:revisionPtr revIDLastSave="0" documentId="13_ncr:1_{115665AD-8220-0048-A75A-D96E640CDEBC}" xr6:coauthVersionLast="47" xr6:coauthVersionMax="47" xr10:uidLastSave="{00000000-0000-0000-0000-000000000000}"/>
  <bookViews>
    <workbookView xWindow="-11640" yWindow="-28800" windowWidth="51200" windowHeight="28800" activeTab="18" xr2:uid="{704779A6-6946-F843-8D32-3F869AFA8D70}"/>
  </bookViews>
  <sheets>
    <sheet name="8" sheetId="1" r:id="rId1"/>
    <sheet name="4" sheetId="3" r:id="rId2"/>
    <sheet name="2" sheetId="4" r:id="rId3"/>
    <sheet name="DDR" sheetId="5" r:id="rId4"/>
    <sheet name="RoCE" sheetId="6" r:id="rId5"/>
    <sheet name="FPGA-8Card" sheetId="7" r:id="rId6"/>
    <sheet name="FPGA-4Card" sheetId="8" r:id="rId7"/>
    <sheet name="FPGA-2Card" sheetId="9" r:id="rId8"/>
    <sheet name="DDR-12.5" sheetId="11" r:id="rId9"/>
    <sheet name="DDR-20" sheetId="21" r:id="rId10"/>
    <sheet name="DDR-25" sheetId="12" r:id="rId11"/>
    <sheet name="DDR-50" sheetId="13" r:id="rId12"/>
    <sheet name="DDR-75" sheetId="14" r:id="rId13"/>
    <sheet name="DDR-100" sheetId="15" r:id="rId14"/>
    <sheet name="FPGA-8Card-12.5" sheetId="16" r:id="rId15"/>
    <sheet name="FPGA-8Card-25" sheetId="17" r:id="rId16"/>
    <sheet name="FPGA-8Card-50" sheetId="18" r:id="rId17"/>
    <sheet name="FPGA-8Card-100" sheetId="19" r:id="rId18"/>
    <sheet name="FPGA-8Card-150" sheetId="20" r:id="rId19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M38" i="21" l="1"/>
  <c r="AB31" i="21"/>
  <c r="Y31" i="21" s="1"/>
  <c r="M31" i="21"/>
  <c r="AL31" i="21" s="1"/>
  <c r="AI31" i="21" s="1"/>
  <c r="H31" i="21"/>
  <c r="AL30" i="21"/>
  <c r="AI30" i="21" s="1"/>
  <c r="R30" i="21"/>
  <c r="O30" i="21" s="1"/>
  <c r="M30" i="21"/>
  <c r="W30" i="21" s="1"/>
  <c r="T30" i="21" s="1"/>
  <c r="H30" i="21"/>
  <c r="AB29" i="21"/>
  <c r="Y29" i="21" s="1"/>
  <c r="W29" i="21"/>
  <c r="T29" i="21" s="1"/>
  <c r="M29" i="21"/>
  <c r="AL29" i="21" s="1"/>
  <c r="AI29" i="21" s="1"/>
  <c r="H29" i="21"/>
  <c r="AL28" i="21"/>
  <c r="AI28" i="21" s="1"/>
  <c r="R28" i="21"/>
  <c r="O28" i="21" s="1"/>
  <c r="M28" i="21"/>
  <c r="AB28" i="21" s="1"/>
  <c r="Y28" i="21" s="1"/>
  <c r="H28" i="21"/>
  <c r="AB27" i="21"/>
  <c r="Y27" i="21" s="1"/>
  <c r="W27" i="21"/>
  <c r="T27" i="21" s="1"/>
  <c r="M27" i="21"/>
  <c r="AL27" i="21" s="1"/>
  <c r="AI27" i="21" s="1"/>
  <c r="H27" i="21"/>
  <c r="AL26" i="21"/>
  <c r="AI26" i="21" s="1"/>
  <c r="R26" i="21"/>
  <c r="O26" i="21" s="1"/>
  <c r="M26" i="21"/>
  <c r="AB26" i="21" s="1"/>
  <c r="Y26" i="21" s="1"/>
  <c r="H26" i="21"/>
  <c r="AB25" i="21"/>
  <c r="Y25" i="21" s="1"/>
  <c r="W25" i="21"/>
  <c r="T25" i="21" s="1"/>
  <c r="M25" i="21"/>
  <c r="AL25" i="21" s="1"/>
  <c r="AI25" i="21" s="1"/>
  <c r="H25" i="21"/>
  <c r="AL24" i="21"/>
  <c r="AI24" i="21" s="1"/>
  <c r="R24" i="21"/>
  <c r="O24" i="21" s="1"/>
  <c r="M24" i="21"/>
  <c r="AB24" i="21" s="1"/>
  <c r="Y24" i="21" s="1"/>
  <c r="H24" i="21"/>
  <c r="AB23" i="21"/>
  <c r="Y23" i="21" s="1"/>
  <c r="W23" i="21"/>
  <c r="T23" i="21" s="1"/>
  <c r="M23" i="21"/>
  <c r="AL23" i="21" s="1"/>
  <c r="AI23" i="21" s="1"/>
  <c r="H23" i="21"/>
  <c r="AL22" i="21"/>
  <c r="AI22" i="21" s="1"/>
  <c r="R22" i="21"/>
  <c r="O22" i="21" s="1"/>
  <c r="M22" i="21"/>
  <c r="AB22" i="21" s="1"/>
  <c r="Y22" i="21" s="1"/>
  <c r="H22" i="21"/>
  <c r="AB21" i="21"/>
  <c r="Y21" i="21" s="1"/>
  <c r="W21" i="21"/>
  <c r="T21" i="21" s="1"/>
  <c r="M21" i="21"/>
  <c r="AL21" i="21" s="1"/>
  <c r="AI21" i="21" s="1"/>
  <c r="H21" i="21"/>
  <c r="AL20" i="21"/>
  <c r="AI20" i="21" s="1"/>
  <c r="R20" i="21"/>
  <c r="O20" i="21" s="1"/>
  <c r="M20" i="21"/>
  <c r="AB20" i="21" s="1"/>
  <c r="Y20" i="21" s="1"/>
  <c r="H20" i="21"/>
  <c r="AB19" i="21"/>
  <c r="Y19" i="21" s="1"/>
  <c r="W19" i="21"/>
  <c r="T19" i="21" s="1"/>
  <c r="M19" i="21"/>
  <c r="AL19" i="21" s="1"/>
  <c r="AI19" i="21" s="1"/>
  <c r="H19" i="21"/>
  <c r="AL18" i="21"/>
  <c r="AI18" i="21" s="1"/>
  <c r="R18" i="21"/>
  <c r="O18" i="21" s="1"/>
  <c r="M18" i="21"/>
  <c r="AB18" i="21" s="1"/>
  <c r="Y18" i="21" s="1"/>
  <c r="H18" i="21"/>
  <c r="AB17" i="21"/>
  <c r="Y17" i="21" s="1"/>
  <c r="W17" i="21"/>
  <c r="T17" i="21" s="1"/>
  <c r="M17" i="21"/>
  <c r="AL17" i="21" s="1"/>
  <c r="AI17" i="21" s="1"/>
  <c r="H17" i="21"/>
  <c r="AL16" i="21"/>
  <c r="AI16" i="21" s="1"/>
  <c r="R16" i="21"/>
  <c r="O16" i="21" s="1"/>
  <c r="M16" i="21"/>
  <c r="AB16" i="21" s="1"/>
  <c r="Y16" i="21" s="1"/>
  <c r="H16" i="21"/>
  <c r="AB15" i="21"/>
  <c r="Y15" i="21" s="1"/>
  <c r="W15" i="21"/>
  <c r="T15" i="21" s="1"/>
  <c r="M15" i="21"/>
  <c r="AL15" i="21" s="1"/>
  <c r="AI15" i="21" s="1"/>
  <c r="H15" i="21"/>
  <c r="AL14" i="21"/>
  <c r="AI14" i="21" s="1"/>
  <c r="R14" i="21"/>
  <c r="O14" i="21" s="1"/>
  <c r="M14" i="21"/>
  <c r="AB14" i="21" s="1"/>
  <c r="Y14" i="21" s="1"/>
  <c r="H14" i="21"/>
  <c r="AB13" i="21"/>
  <c r="Y13" i="21" s="1"/>
  <c r="W13" i="21"/>
  <c r="T13" i="21" s="1"/>
  <c r="M13" i="21"/>
  <c r="AL13" i="21" s="1"/>
  <c r="AI13" i="21" s="1"/>
  <c r="H13" i="21"/>
  <c r="AL12" i="21"/>
  <c r="AI12" i="21" s="1"/>
  <c r="R12" i="21"/>
  <c r="O12" i="21" s="1"/>
  <c r="M12" i="21"/>
  <c r="AB12" i="21" s="1"/>
  <c r="Y12" i="21" s="1"/>
  <c r="H12" i="21"/>
  <c r="AB11" i="21"/>
  <c r="Y11" i="21" s="1"/>
  <c r="W11" i="21"/>
  <c r="T11" i="21" s="1"/>
  <c r="M11" i="21"/>
  <c r="AL11" i="21" s="1"/>
  <c r="AI11" i="21" s="1"/>
  <c r="H11" i="21"/>
  <c r="AL10" i="21"/>
  <c r="AI10" i="21" s="1"/>
  <c r="R10" i="21"/>
  <c r="O10" i="21" s="1"/>
  <c r="M10" i="21"/>
  <c r="AB10" i="21" s="1"/>
  <c r="Y10" i="21" s="1"/>
  <c r="H10" i="21"/>
  <c r="AB9" i="21"/>
  <c r="Y9" i="21" s="1"/>
  <c r="W9" i="21"/>
  <c r="T9" i="21" s="1"/>
  <c r="M9" i="21"/>
  <c r="AL9" i="21" s="1"/>
  <c r="AI9" i="21" s="1"/>
  <c r="H9" i="21"/>
  <c r="AL8" i="21"/>
  <c r="AI8" i="21" s="1"/>
  <c r="R8" i="21"/>
  <c r="O8" i="21" s="1"/>
  <c r="M8" i="21"/>
  <c r="AB8" i="21" s="1"/>
  <c r="Y8" i="21" s="1"/>
  <c r="H8" i="21"/>
  <c r="AB7" i="21"/>
  <c r="Y7" i="21" s="1"/>
  <c r="W7" i="21"/>
  <c r="T7" i="21" s="1"/>
  <c r="M7" i="21"/>
  <c r="AL7" i="21" s="1"/>
  <c r="AI7" i="21" s="1"/>
  <c r="H7" i="21"/>
  <c r="AL6" i="21"/>
  <c r="AI6" i="21" s="1"/>
  <c r="R6" i="21"/>
  <c r="O6" i="21" s="1"/>
  <c r="M6" i="21"/>
  <c r="AB6" i="21" s="1"/>
  <c r="Y6" i="21" s="1"/>
  <c r="H6" i="21"/>
  <c r="H5" i="21"/>
  <c r="H4" i="21"/>
  <c r="H3" i="21"/>
  <c r="AH31" i="20"/>
  <c r="AD31" i="20" s="1"/>
  <c r="V31" i="20"/>
  <c r="AT31" i="20" s="1"/>
  <c r="AP31" i="20" s="1"/>
  <c r="AN30" i="20"/>
  <c r="AJ30" i="20"/>
  <c r="AH30" i="20"/>
  <c r="AD30" i="20" s="1"/>
  <c r="V30" i="20"/>
  <c r="AT30" i="20" s="1"/>
  <c r="AP30" i="20" s="1"/>
  <c r="AN29" i="20"/>
  <c r="AJ29" i="20"/>
  <c r="V29" i="20"/>
  <c r="AB29" i="20" s="1"/>
  <c r="X29" i="20" s="1"/>
  <c r="AN28" i="20"/>
  <c r="AJ28" i="20" s="1"/>
  <c r="V28" i="20"/>
  <c r="AB28" i="20" s="1"/>
  <c r="X28" i="20" s="1"/>
  <c r="V27" i="20"/>
  <c r="AH27" i="20" s="1"/>
  <c r="AD27" i="20" s="1"/>
  <c r="V26" i="20"/>
  <c r="AH26" i="20" s="1"/>
  <c r="AD26" i="20" s="1"/>
  <c r="AH25" i="20"/>
  <c r="AD25" i="20" s="1"/>
  <c r="AB25" i="20"/>
  <c r="X25" i="20"/>
  <c r="V25" i="20"/>
  <c r="AN25" i="20" s="1"/>
  <c r="AJ25" i="20" s="1"/>
  <c r="AH24" i="20"/>
  <c r="AD24" i="20"/>
  <c r="AB24" i="20"/>
  <c r="X24" i="20" s="1"/>
  <c r="V24" i="20"/>
  <c r="AN24" i="20" s="1"/>
  <c r="AJ24" i="20" s="1"/>
  <c r="AN23" i="20"/>
  <c r="AJ23" i="20" s="1"/>
  <c r="AH23" i="20"/>
  <c r="AD23" i="20"/>
  <c r="AB23" i="20"/>
  <c r="X23" i="20"/>
  <c r="V23" i="20"/>
  <c r="AT23" i="20" s="1"/>
  <c r="AP23" i="20" s="1"/>
  <c r="AN22" i="20"/>
  <c r="AJ22" i="20"/>
  <c r="AH22" i="20"/>
  <c r="AD22" i="20" s="1"/>
  <c r="AB22" i="20"/>
  <c r="X22" i="20" s="1"/>
  <c r="V22" i="20"/>
  <c r="AT22" i="20" s="1"/>
  <c r="AP22" i="20" s="1"/>
  <c r="AN21" i="20"/>
  <c r="AJ21" i="20"/>
  <c r="V21" i="20"/>
  <c r="AB21" i="20" s="1"/>
  <c r="X21" i="20" s="1"/>
  <c r="AN20" i="20"/>
  <c r="AJ20" i="20" s="1"/>
  <c r="AH20" i="20"/>
  <c r="AD20" i="20" s="1"/>
  <c r="V20" i="20"/>
  <c r="AB20" i="20" s="1"/>
  <c r="X20" i="20" s="1"/>
  <c r="V19" i="20"/>
  <c r="AH19" i="20" s="1"/>
  <c r="AD19" i="20" s="1"/>
  <c r="V18" i="20"/>
  <c r="AH18" i="20" s="1"/>
  <c r="AD18" i="20" s="1"/>
  <c r="AH17" i="20"/>
  <c r="AD17" i="20" s="1"/>
  <c r="AB17" i="20"/>
  <c r="X17" i="20"/>
  <c r="V17" i="20"/>
  <c r="AN17" i="20" s="1"/>
  <c r="AJ17" i="20" s="1"/>
  <c r="AB16" i="20"/>
  <c r="X16" i="20" s="1"/>
  <c r="V16" i="20"/>
  <c r="AN16" i="20" s="1"/>
  <c r="AJ16" i="20" s="1"/>
  <c r="AN15" i="20"/>
  <c r="AJ15" i="20" s="1"/>
  <c r="AH15" i="20"/>
  <c r="AD15" i="20"/>
  <c r="AB15" i="20"/>
  <c r="X15" i="20"/>
  <c r="V15" i="20"/>
  <c r="AT15" i="20" s="1"/>
  <c r="AP15" i="20" s="1"/>
  <c r="AN14" i="20"/>
  <c r="AJ14" i="20"/>
  <c r="AH14" i="20"/>
  <c r="AD14" i="20" s="1"/>
  <c r="AB14" i="20"/>
  <c r="X14" i="20" s="1"/>
  <c r="V14" i="20"/>
  <c r="AT14" i="20" s="1"/>
  <c r="AP14" i="20" s="1"/>
  <c r="AN13" i="20"/>
  <c r="AJ13" i="20"/>
  <c r="V13" i="20"/>
  <c r="AB13" i="20" s="1"/>
  <c r="X13" i="20" s="1"/>
  <c r="AN12" i="20"/>
  <c r="AJ12" i="20" s="1"/>
  <c r="AH12" i="20"/>
  <c r="AD12" i="20" s="1"/>
  <c r="V12" i="20"/>
  <c r="AB12" i="20" s="1"/>
  <c r="X12" i="20" s="1"/>
  <c r="V11" i="20"/>
  <c r="AH11" i="20" s="1"/>
  <c r="AD11" i="20" s="1"/>
  <c r="V10" i="20"/>
  <c r="AH10" i="20" s="1"/>
  <c r="AD10" i="20" s="1"/>
  <c r="AH9" i="20"/>
  <c r="AD9" i="20" s="1"/>
  <c r="AB9" i="20"/>
  <c r="X9" i="20"/>
  <c r="V9" i="20"/>
  <c r="AN9" i="20" s="1"/>
  <c r="AJ9" i="20" s="1"/>
  <c r="AB8" i="20"/>
  <c r="X8" i="20" s="1"/>
  <c r="V8" i="20"/>
  <c r="AN8" i="20" s="1"/>
  <c r="AJ8" i="20" s="1"/>
  <c r="AN31" i="19"/>
  <c r="AJ31" i="19"/>
  <c r="AH31" i="19"/>
  <c r="AD31" i="19" s="1"/>
  <c r="AB31" i="19"/>
  <c r="X31" i="19"/>
  <c r="V31" i="19"/>
  <c r="AT31" i="19" s="1"/>
  <c r="AP31" i="19" s="1"/>
  <c r="AN30" i="19"/>
  <c r="AJ30" i="19" s="1"/>
  <c r="AB30" i="19"/>
  <c r="X30" i="19" s="1"/>
  <c r="V30" i="19"/>
  <c r="AT30" i="19" s="1"/>
  <c r="AP30" i="19" s="1"/>
  <c r="AT29" i="19"/>
  <c r="AP29" i="19"/>
  <c r="AN29" i="19"/>
  <c r="AJ29" i="19" s="1"/>
  <c r="AH29" i="19"/>
  <c r="AD29" i="19"/>
  <c r="V29" i="19"/>
  <c r="AB29" i="19" s="1"/>
  <c r="X29" i="19" s="1"/>
  <c r="AH28" i="19"/>
  <c r="AD28" i="19" s="1"/>
  <c r="V28" i="19"/>
  <c r="AB28" i="19" s="1"/>
  <c r="X28" i="19" s="1"/>
  <c r="V27" i="19"/>
  <c r="AH27" i="19" s="1"/>
  <c r="AD27" i="19" s="1"/>
  <c r="AN26" i="19"/>
  <c r="AJ26" i="19" s="1"/>
  <c r="AB26" i="19"/>
  <c r="X26" i="19" s="1"/>
  <c r="V26" i="19"/>
  <c r="AH26" i="19" s="1"/>
  <c r="AD26" i="19" s="1"/>
  <c r="AB25" i="19"/>
  <c r="X25" i="19" s="1"/>
  <c r="V25" i="19"/>
  <c r="AN25" i="19" s="1"/>
  <c r="AJ25" i="19" s="1"/>
  <c r="V24" i="19"/>
  <c r="AN24" i="19" s="1"/>
  <c r="AJ24" i="19" s="1"/>
  <c r="AN23" i="19"/>
  <c r="AJ23" i="19"/>
  <c r="AH23" i="19"/>
  <c r="AD23" i="19" s="1"/>
  <c r="AB23" i="19"/>
  <c r="X23" i="19"/>
  <c r="V23" i="19"/>
  <c r="AT23" i="19" s="1"/>
  <c r="AP23" i="19" s="1"/>
  <c r="AN22" i="19"/>
  <c r="AJ22" i="19" s="1"/>
  <c r="AB22" i="19"/>
  <c r="X22" i="19" s="1"/>
  <c r="V22" i="19"/>
  <c r="AT22" i="19" s="1"/>
  <c r="AP22" i="19" s="1"/>
  <c r="AN21" i="19"/>
  <c r="AJ21" i="19" s="1"/>
  <c r="AH21" i="19"/>
  <c r="AD21" i="19"/>
  <c r="V21" i="19"/>
  <c r="AB21" i="19" s="1"/>
  <c r="X21" i="19" s="1"/>
  <c r="AH20" i="19"/>
  <c r="AD20" i="19" s="1"/>
  <c r="V20" i="19"/>
  <c r="AB20" i="19" s="1"/>
  <c r="X20" i="19" s="1"/>
  <c r="V19" i="19"/>
  <c r="AH19" i="19" s="1"/>
  <c r="AD19" i="19" s="1"/>
  <c r="AN18" i="19"/>
  <c r="AJ18" i="19" s="1"/>
  <c r="AB18" i="19"/>
  <c r="X18" i="19"/>
  <c r="V18" i="19"/>
  <c r="AH18" i="19" s="1"/>
  <c r="AD18" i="19" s="1"/>
  <c r="AB17" i="19"/>
  <c r="X17" i="19" s="1"/>
  <c r="V17" i="19"/>
  <c r="AN17" i="19" s="1"/>
  <c r="AJ17" i="19" s="1"/>
  <c r="V16" i="19"/>
  <c r="AN16" i="19" s="1"/>
  <c r="AJ16" i="19" s="1"/>
  <c r="AN15" i="19"/>
  <c r="AJ15" i="19"/>
  <c r="AH15" i="19"/>
  <c r="AD15" i="19" s="1"/>
  <c r="AB15" i="19"/>
  <c r="X15" i="19"/>
  <c r="V15" i="19"/>
  <c r="AT15" i="19" s="1"/>
  <c r="AP15" i="19" s="1"/>
  <c r="AN14" i="19"/>
  <c r="AJ14" i="19"/>
  <c r="AB14" i="19"/>
  <c r="X14" i="19" s="1"/>
  <c r="V14" i="19"/>
  <c r="AT14" i="19" s="1"/>
  <c r="AP14" i="19" s="1"/>
  <c r="AN13" i="19"/>
  <c r="AJ13" i="19" s="1"/>
  <c r="AH13" i="19"/>
  <c r="AD13" i="19"/>
  <c r="V13" i="19"/>
  <c r="AB13" i="19" s="1"/>
  <c r="X13" i="19" s="1"/>
  <c r="AH12" i="19"/>
  <c r="AD12" i="19" s="1"/>
  <c r="V12" i="19"/>
  <c r="AT12" i="19" s="1"/>
  <c r="AP12" i="19" s="1"/>
  <c r="V11" i="19"/>
  <c r="AH11" i="19" s="1"/>
  <c r="AD11" i="19" s="1"/>
  <c r="AN10" i="19"/>
  <c r="AJ10" i="19" s="1"/>
  <c r="AB10" i="19"/>
  <c r="X10" i="19"/>
  <c r="V10" i="19"/>
  <c r="AH10" i="19" s="1"/>
  <c r="AD10" i="19" s="1"/>
  <c r="AB9" i="19"/>
  <c r="X9" i="19" s="1"/>
  <c r="V9" i="19"/>
  <c r="AN9" i="19" s="1"/>
  <c r="AJ9" i="19" s="1"/>
  <c r="V8" i="19"/>
  <c r="AH8" i="19" s="1"/>
  <c r="AD8" i="19" s="1"/>
  <c r="AH31" i="18"/>
  <c r="AD31" i="18" s="1"/>
  <c r="AB31" i="18"/>
  <c r="X31" i="18" s="1"/>
  <c r="V31" i="18"/>
  <c r="AT31" i="18" s="1"/>
  <c r="AP31" i="18" s="1"/>
  <c r="AN30" i="18"/>
  <c r="AJ30" i="18" s="1"/>
  <c r="AH30" i="18"/>
  <c r="AD30" i="18" s="1"/>
  <c r="AB30" i="18"/>
  <c r="X30" i="18" s="1"/>
  <c r="V30" i="18"/>
  <c r="AT30" i="18" s="1"/>
  <c r="AP30" i="18" s="1"/>
  <c r="AN29" i="18"/>
  <c r="AJ29" i="18" s="1"/>
  <c r="AH29" i="18"/>
  <c r="AD29" i="18" s="1"/>
  <c r="AB29" i="18"/>
  <c r="X29" i="18" s="1"/>
  <c r="V29" i="18"/>
  <c r="AT29" i="18" s="1"/>
  <c r="AP29" i="18" s="1"/>
  <c r="V28" i="18"/>
  <c r="AB28" i="18" s="1"/>
  <c r="X28" i="18" s="1"/>
  <c r="V27" i="18"/>
  <c r="AH27" i="18" s="1"/>
  <c r="AD27" i="18" s="1"/>
  <c r="V26" i="18"/>
  <c r="AH26" i="18" s="1"/>
  <c r="AD26" i="18" s="1"/>
  <c r="AB25" i="18"/>
  <c r="X25" i="18" s="1"/>
  <c r="V25" i="18"/>
  <c r="AN25" i="18" s="1"/>
  <c r="AJ25" i="18" s="1"/>
  <c r="AH24" i="18"/>
  <c r="AD24" i="18"/>
  <c r="AB24" i="18"/>
  <c r="X24" i="18" s="1"/>
  <c r="V24" i="18"/>
  <c r="AN24" i="18" s="1"/>
  <c r="AJ24" i="18" s="1"/>
  <c r="AH23" i="18"/>
  <c r="AD23" i="18" s="1"/>
  <c r="AB23" i="18"/>
  <c r="X23" i="18" s="1"/>
  <c r="V23" i="18"/>
  <c r="AT23" i="18" s="1"/>
  <c r="AP23" i="18" s="1"/>
  <c r="AN22" i="18"/>
  <c r="AJ22" i="18"/>
  <c r="AH22" i="18"/>
  <c r="AD22" i="18" s="1"/>
  <c r="AB22" i="18"/>
  <c r="X22" i="18" s="1"/>
  <c r="V22" i="18"/>
  <c r="AT22" i="18" s="1"/>
  <c r="AP22" i="18" s="1"/>
  <c r="AN21" i="18"/>
  <c r="AJ21" i="18" s="1"/>
  <c r="AH21" i="18"/>
  <c r="AD21" i="18" s="1"/>
  <c r="AB21" i="18"/>
  <c r="X21" i="18" s="1"/>
  <c r="V21" i="18"/>
  <c r="AT21" i="18" s="1"/>
  <c r="AP21" i="18" s="1"/>
  <c r="AN20" i="18"/>
  <c r="AJ20" i="18"/>
  <c r="V20" i="18"/>
  <c r="AT20" i="18" s="1"/>
  <c r="AP20" i="18" s="1"/>
  <c r="V19" i="18"/>
  <c r="AH19" i="18" s="1"/>
  <c r="AD19" i="18" s="1"/>
  <c r="V18" i="18"/>
  <c r="AH18" i="18" s="1"/>
  <c r="AD18" i="18" s="1"/>
  <c r="V17" i="18"/>
  <c r="AN17" i="18" s="1"/>
  <c r="AJ17" i="18" s="1"/>
  <c r="AH16" i="18"/>
  <c r="AD16" i="18"/>
  <c r="AB16" i="18"/>
  <c r="X16" i="18"/>
  <c r="V16" i="18"/>
  <c r="AN16" i="18" s="1"/>
  <c r="AJ16" i="18" s="1"/>
  <c r="AH15" i="18"/>
  <c r="AD15" i="18" s="1"/>
  <c r="AB15" i="18"/>
  <c r="X15" i="18" s="1"/>
  <c r="V15" i="18"/>
  <c r="AT15" i="18" s="1"/>
  <c r="AP15" i="18" s="1"/>
  <c r="AN14" i="18"/>
  <c r="AJ14" i="18"/>
  <c r="AH14" i="18"/>
  <c r="AD14" i="18"/>
  <c r="AB14" i="18"/>
  <c r="X14" i="18" s="1"/>
  <c r="V14" i="18"/>
  <c r="AT14" i="18" s="1"/>
  <c r="AP14" i="18" s="1"/>
  <c r="AN13" i="18"/>
  <c r="AJ13" i="18" s="1"/>
  <c r="AH13" i="18"/>
  <c r="AD13" i="18" s="1"/>
  <c r="AB13" i="18"/>
  <c r="X13" i="18"/>
  <c r="V13" i="18"/>
  <c r="AT13" i="18" s="1"/>
  <c r="AP13" i="18" s="1"/>
  <c r="AT12" i="18"/>
  <c r="AP12" i="18"/>
  <c r="AN12" i="18"/>
  <c r="AJ12" i="18"/>
  <c r="V12" i="18"/>
  <c r="AB12" i="18" s="1"/>
  <c r="X12" i="18" s="1"/>
  <c r="V11" i="18"/>
  <c r="AH11" i="18" s="1"/>
  <c r="AD11" i="18" s="1"/>
  <c r="V10" i="18"/>
  <c r="AB10" i="18" s="1"/>
  <c r="X10" i="18" s="1"/>
  <c r="V9" i="18"/>
  <c r="AN9" i="18" s="1"/>
  <c r="AJ9" i="18" s="1"/>
  <c r="AH8" i="18"/>
  <c r="AD8" i="18"/>
  <c r="AB8" i="18"/>
  <c r="X8" i="18"/>
  <c r="V8" i="18"/>
  <c r="AN8" i="18" s="1"/>
  <c r="AJ8" i="18" s="1"/>
  <c r="V31" i="17"/>
  <c r="AT31" i="17" s="1"/>
  <c r="AP31" i="17" s="1"/>
  <c r="V30" i="17"/>
  <c r="AT30" i="17" s="1"/>
  <c r="AP30" i="17" s="1"/>
  <c r="AN29" i="17"/>
  <c r="AJ29" i="17" s="1"/>
  <c r="AH29" i="17"/>
  <c r="AD29" i="17"/>
  <c r="AB29" i="17"/>
  <c r="X29" i="17"/>
  <c r="V29" i="17"/>
  <c r="AT29" i="17" s="1"/>
  <c r="AP29" i="17" s="1"/>
  <c r="V28" i="17"/>
  <c r="AB28" i="17" s="1"/>
  <c r="X28" i="17" s="1"/>
  <c r="V27" i="17"/>
  <c r="AH27" i="17" s="1"/>
  <c r="AD27" i="17" s="1"/>
  <c r="AN26" i="17"/>
  <c r="AJ26" i="17" s="1"/>
  <c r="AH26" i="17"/>
  <c r="AD26" i="17" s="1"/>
  <c r="AB26" i="17"/>
  <c r="X26" i="17" s="1"/>
  <c r="V26" i="17"/>
  <c r="AT26" i="17" s="1"/>
  <c r="AP26" i="17" s="1"/>
  <c r="AN25" i="17"/>
  <c r="AJ25" i="17"/>
  <c r="AB25" i="17"/>
  <c r="X25" i="17" s="1"/>
  <c r="V25" i="17"/>
  <c r="AH25" i="17" s="1"/>
  <c r="AD25" i="17" s="1"/>
  <c r="AN24" i="17"/>
  <c r="AJ24" i="17" s="1"/>
  <c r="AH24" i="17"/>
  <c r="AD24" i="17" s="1"/>
  <c r="V24" i="17"/>
  <c r="AB24" i="17" s="1"/>
  <c r="X24" i="17" s="1"/>
  <c r="V23" i="17"/>
  <c r="AT23" i="17" s="1"/>
  <c r="AP23" i="17" s="1"/>
  <c r="V22" i="17"/>
  <c r="AT22" i="17" s="1"/>
  <c r="AP22" i="17" s="1"/>
  <c r="AN21" i="17"/>
  <c r="AJ21" i="17" s="1"/>
  <c r="AH21" i="17"/>
  <c r="AD21" i="17"/>
  <c r="AB21" i="17"/>
  <c r="X21" i="17"/>
  <c r="V21" i="17"/>
  <c r="AT21" i="17" s="1"/>
  <c r="AP21" i="17" s="1"/>
  <c r="AB20" i="17"/>
  <c r="X20" i="17" s="1"/>
  <c r="V20" i="17"/>
  <c r="AT20" i="17" s="1"/>
  <c r="AP20" i="17" s="1"/>
  <c r="AH19" i="17"/>
  <c r="AD19" i="17"/>
  <c r="V19" i="17"/>
  <c r="AB19" i="17" s="1"/>
  <c r="X19" i="17" s="1"/>
  <c r="AN18" i="17"/>
  <c r="AJ18" i="17" s="1"/>
  <c r="AH18" i="17"/>
  <c r="AD18" i="17" s="1"/>
  <c r="AB18" i="17"/>
  <c r="X18" i="17" s="1"/>
  <c r="V18" i="17"/>
  <c r="AT18" i="17" s="1"/>
  <c r="AP18" i="17" s="1"/>
  <c r="AN17" i="17"/>
  <c r="AJ17" i="17"/>
  <c r="AB17" i="17"/>
  <c r="X17" i="17" s="1"/>
  <c r="V17" i="17"/>
  <c r="AH17" i="17" s="1"/>
  <c r="AD17" i="17" s="1"/>
  <c r="AN16" i="17"/>
  <c r="AJ16" i="17" s="1"/>
  <c r="V16" i="17"/>
  <c r="AH16" i="17" s="1"/>
  <c r="AD16" i="17" s="1"/>
  <c r="V15" i="17"/>
  <c r="AT15" i="17" s="1"/>
  <c r="AP15" i="17" s="1"/>
  <c r="V14" i="17"/>
  <c r="AT14" i="17" s="1"/>
  <c r="AP14" i="17" s="1"/>
  <c r="AN13" i="17"/>
  <c r="AJ13" i="17" s="1"/>
  <c r="AH13" i="17"/>
  <c r="AD13" i="17"/>
  <c r="AB13" i="17"/>
  <c r="X13" i="17"/>
  <c r="V13" i="17"/>
  <c r="AT13" i="17" s="1"/>
  <c r="AP13" i="17" s="1"/>
  <c r="AH12" i="17"/>
  <c r="AD12" i="17" s="1"/>
  <c r="AB12" i="17"/>
  <c r="X12" i="17" s="1"/>
  <c r="V12" i="17"/>
  <c r="AT12" i="17" s="1"/>
  <c r="AP12" i="17" s="1"/>
  <c r="AH11" i="17"/>
  <c r="AD11" i="17"/>
  <c r="V11" i="17"/>
  <c r="AB11" i="17" s="1"/>
  <c r="X11" i="17" s="1"/>
  <c r="AN10" i="17"/>
  <c r="AJ10" i="17"/>
  <c r="AH10" i="17"/>
  <c r="AD10" i="17" s="1"/>
  <c r="AB10" i="17"/>
  <c r="X10" i="17" s="1"/>
  <c r="V10" i="17"/>
  <c r="AT10" i="17" s="1"/>
  <c r="AP10" i="17" s="1"/>
  <c r="AN9" i="17"/>
  <c r="AJ9" i="17"/>
  <c r="AB9" i="17"/>
  <c r="X9" i="17" s="1"/>
  <c r="V9" i="17"/>
  <c r="AH9" i="17" s="1"/>
  <c r="AD9" i="17" s="1"/>
  <c r="AN8" i="17"/>
  <c r="AJ8" i="17" s="1"/>
  <c r="V8" i="17"/>
  <c r="AH8" i="17" s="1"/>
  <c r="AD8" i="17" s="1"/>
  <c r="AN31" i="16"/>
  <c r="AJ31" i="16"/>
  <c r="AH31" i="16"/>
  <c r="AD31" i="16"/>
  <c r="AB31" i="16"/>
  <c r="X31" i="16" s="1"/>
  <c r="V31" i="16"/>
  <c r="AT31" i="16" s="1"/>
  <c r="AP31" i="16" s="1"/>
  <c r="AN30" i="16"/>
  <c r="AJ30" i="16" s="1"/>
  <c r="AH30" i="16"/>
  <c r="AD30" i="16"/>
  <c r="AB30" i="16"/>
  <c r="X30" i="16" s="1"/>
  <c r="V30" i="16"/>
  <c r="AT30" i="16" s="1"/>
  <c r="AP30" i="16" s="1"/>
  <c r="AH29" i="16"/>
  <c r="AD29" i="16"/>
  <c r="V29" i="16"/>
  <c r="AB29" i="16" s="1"/>
  <c r="X29" i="16" s="1"/>
  <c r="AH28" i="16"/>
  <c r="AD28" i="16" s="1"/>
  <c r="V28" i="16"/>
  <c r="AT28" i="16" s="1"/>
  <c r="AP28" i="16" s="1"/>
  <c r="AN27" i="16"/>
  <c r="AJ27" i="16"/>
  <c r="AB27" i="16"/>
  <c r="X27" i="16"/>
  <c r="V27" i="16"/>
  <c r="AH27" i="16" s="1"/>
  <c r="AD27" i="16" s="1"/>
  <c r="AN26" i="16"/>
  <c r="AJ26" i="16" s="1"/>
  <c r="AB26" i="16"/>
  <c r="X26" i="16" s="1"/>
  <c r="V26" i="16"/>
  <c r="AH26" i="16" s="1"/>
  <c r="AD26" i="16" s="1"/>
  <c r="V25" i="16"/>
  <c r="AN25" i="16" s="1"/>
  <c r="AJ25" i="16" s="1"/>
  <c r="V24" i="16"/>
  <c r="AN24" i="16" s="1"/>
  <c r="AJ24" i="16" s="1"/>
  <c r="AN23" i="16"/>
  <c r="AJ23" i="16"/>
  <c r="AH23" i="16"/>
  <c r="AD23" i="16"/>
  <c r="AB23" i="16"/>
  <c r="X23" i="16"/>
  <c r="V23" i="16"/>
  <c r="AT23" i="16" s="1"/>
  <c r="AP23" i="16" s="1"/>
  <c r="AN22" i="16"/>
  <c r="AJ22" i="16" s="1"/>
  <c r="AH22" i="16"/>
  <c r="AD22" i="16"/>
  <c r="AB22" i="16"/>
  <c r="X22" i="16" s="1"/>
  <c r="V22" i="16"/>
  <c r="AT22" i="16" s="1"/>
  <c r="AP22" i="16" s="1"/>
  <c r="AH21" i="16"/>
  <c r="AD21" i="16"/>
  <c r="V21" i="16"/>
  <c r="AB21" i="16" s="1"/>
  <c r="X21" i="16" s="1"/>
  <c r="AH20" i="16"/>
  <c r="AD20" i="16" s="1"/>
  <c r="V20" i="16"/>
  <c r="AT20" i="16" s="1"/>
  <c r="AP20" i="16" s="1"/>
  <c r="AN19" i="16"/>
  <c r="AJ19" i="16"/>
  <c r="AB19" i="16"/>
  <c r="X19" i="16"/>
  <c r="V19" i="16"/>
  <c r="AH19" i="16" s="1"/>
  <c r="AD19" i="16" s="1"/>
  <c r="AN18" i="16"/>
  <c r="AJ18" i="16" s="1"/>
  <c r="AB18" i="16"/>
  <c r="X18" i="16" s="1"/>
  <c r="V18" i="16"/>
  <c r="AH18" i="16" s="1"/>
  <c r="AD18" i="16" s="1"/>
  <c r="V17" i="16"/>
  <c r="AN17" i="16" s="1"/>
  <c r="AJ17" i="16" s="1"/>
  <c r="V16" i="16"/>
  <c r="AN16" i="16" s="1"/>
  <c r="AJ16" i="16" s="1"/>
  <c r="AN15" i="16"/>
  <c r="AJ15" i="16"/>
  <c r="AH15" i="16"/>
  <c r="AD15" i="16"/>
  <c r="AB15" i="16"/>
  <c r="X15" i="16"/>
  <c r="V15" i="16"/>
  <c r="AT15" i="16" s="1"/>
  <c r="AP15" i="16" s="1"/>
  <c r="AN14" i="16"/>
  <c r="AJ14" i="16" s="1"/>
  <c r="AH14" i="16"/>
  <c r="AD14" i="16"/>
  <c r="AB14" i="16"/>
  <c r="X14" i="16" s="1"/>
  <c r="V14" i="16"/>
  <c r="AT14" i="16" s="1"/>
  <c r="AP14" i="16" s="1"/>
  <c r="AH13" i="16"/>
  <c r="AD13" i="16"/>
  <c r="V13" i="16"/>
  <c r="AB13" i="16" s="1"/>
  <c r="X13" i="16" s="1"/>
  <c r="AH12" i="16"/>
  <c r="AD12" i="16" s="1"/>
  <c r="V12" i="16"/>
  <c r="AB12" i="16" s="1"/>
  <c r="X12" i="16" s="1"/>
  <c r="AN11" i="16"/>
  <c r="AJ11" i="16"/>
  <c r="AB11" i="16"/>
  <c r="X11" i="16"/>
  <c r="V11" i="16"/>
  <c r="AH11" i="16" s="1"/>
  <c r="AD11" i="16" s="1"/>
  <c r="AN10" i="16"/>
  <c r="AJ10" i="16" s="1"/>
  <c r="AB10" i="16"/>
  <c r="X10" i="16" s="1"/>
  <c r="V10" i="16"/>
  <c r="AH10" i="16" s="1"/>
  <c r="AD10" i="16" s="1"/>
  <c r="V9" i="16"/>
  <c r="AN9" i="16" s="1"/>
  <c r="AJ9" i="16" s="1"/>
  <c r="V8" i="16"/>
  <c r="AH8" i="16" s="1"/>
  <c r="AD8" i="16" s="1"/>
  <c r="M38" i="15"/>
  <c r="AB31" i="15"/>
  <c r="Y31" i="15" s="1"/>
  <c r="M31" i="15"/>
  <c r="AL31" i="15" s="1"/>
  <c r="AI31" i="15" s="1"/>
  <c r="H31" i="15"/>
  <c r="AL30" i="15"/>
  <c r="AI30" i="15" s="1"/>
  <c r="W30" i="15"/>
  <c r="T30" i="15"/>
  <c r="R30" i="15"/>
  <c r="O30" i="15" s="1"/>
  <c r="M30" i="15"/>
  <c r="AB30" i="15" s="1"/>
  <c r="Y30" i="15" s="1"/>
  <c r="H30" i="15"/>
  <c r="AB29" i="15"/>
  <c r="Y29" i="15" s="1"/>
  <c r="M29" i="15"/>
  <c r="AL29" i="15" s="1"/>
  <c r="AI29" i="15" s="1"/>
  <c r="H29" i="15"/>
  <c r="AL28" i="15"/>
  <c r="AI28" i="15" s="1"/>
  <c r="W28" i="15"/>
  <c r="T28" i="15"/>
  <c r="R28" i="15"/>
  <c r="O28" i="15" s="1"/>
  <c r="M28" i="15"/>
  <c r="AB28" i="15" s="1"/>
  <c r="Y28" i="15" s="1"/>
  <c r="H28" i="15"/>
  <c r="AB27" i="15"/>
  <c r="Y27" i="15" s="1"/>
  <c r="M27" i="15"/>
  <c r="AL27" i="15" s="1"/>
  <c r="AI27" i="15" s="1"/>
  <c r="H27" i="15"/>
  <c r="AL26" i="15"/>
  <c r="AI26" i="15" s="1"/>
  <c r="W26" i="15"/>
  <c r="T26" i="15"/>
  <c r="R26" i="15"/>
  <c r="O26" i="15" s="1"/>
  <c r="M26" i="15"/>
  <c r="AB26" i="15" s="1"/>
  <c r="Y26" i="15" s="1"/>
  <c r="H26" i="15"/>
  <c r="AB25" i="15"/>
  <c r="Y25" i="15" s="1"/>
  <c r="M25" i="15"/>
  <c r="AG25" i="15" s="1"/>
  <c r="AD25" i="15" s="1"/>
  <c r="H25" i="15"/>
  <c r="AL24" i="15"/>
  <c r="AI24" i="15" s="1"/>
  <c r="W24" i="15"/>
  <c r="T24" i="15"/>
  <c r="R24" i="15"/>
  <c r="O24" i="15" s="1"/>
  <c r="M24" i="15"/>
  <c r="AB24" i="15" s="1"/>
  <c r="Y24" i="15" s="1"/>
  <c r="H24" i="15"/>
  <c r="AB23" i="15"/>
  <c r="Y23" i="15" s="1"/>
  <c r="M23" i="15"/>
  <c r="AG23" i="15" s="1"/>
  <c r="AD23" i="15" s="1"/>
  <c r="H23" i="15"/>
  <c r="AL22" i="15"/>
  <c r="AI22" i="15" s="1"/>
  <c r="W22" i="15"/>
  <c r="T22" i="15"/>
  <c r="R22" i="15"/>
  <c r="O22" i="15" s="1"/>
  <c r="M22" i="15"/>
  <c r="AB22" i="15" s="1"/>
  <c r="Y22" i="15" s="1"/>
  <c r="H22" i="15"/>
  <c r="AB21" i="15"/>
  <c r="Y21" i="15" s="1"/>
  <c r="M21" i="15"/>
  <c r="AG21" i="15" s="1"/>
  <c r="AD21" i="15" s="1"/>
  <c r="H21" i="15"/>
  <c r="AL20" i="15"/>
  <c r="AI20" i="15" s="1"/>
  <c r="W20" i="15"/>
  <c r="T20" i="15"/>
  <c r="R20" i="15"/>
  <c r="O20" i="15" s="1"/>
  <c r="M20" i="15"/>
  <c r="AB20" i="15" s="1"/>
  <c r="Y20" i="15" s="1"/>
  <c r="H20" i="15"/>
  <c r="AB19" i="15"/>
  <c r="Y19" i="15" s="1"/>
  <c r="M19" i="15"/>
  <c r="AG19" i="15" s="1"/>
  <c r="AD19" i="15" s="1"/>
  <c r="H19" i="15"/>
  <c r="AL18" i="15"/>
  <c r="AI18" i="15" s="1"/>
  <c r="W18" i="15"/>
  <c r="T18" i="15"/>
  <c r="R18" i="15"/>
  <c r="O18" i="15" s="1"/>
  <c r="M18" i="15"/>
  <c r="AB18" i="15" s="1"/>
  <c r="Y18" i="15" s="1"/>
  <c r="H18" i="15"/>
  <c r="AB17" i="15"/>
  <c r="Y17" i="15" s="1"/>
  <c r="M17" i="15"/>
  <c r="AL17" i="15" s="1"/>
  <c r="AI17" i="15" s="1"/>
  <c r="H17" i="15"/>
  <c r="AL16" i="15"/>
  <c r="AI16" i="15" s="1"/>
  <c r="W16" i="15"/>
  <c r="T16" i="15"/>
  <c r="R16" i="15"/>
  <c r="O16" i="15" s="1"/>
  <c r="M16" i="15"/>
  <c r="AB16" i="15" s="1"/>
  <c r="Y16" i="15" s="1"/>
  <c r="H16" i="15"/>
  <c r="AB15" i="15"/>
  <c r="Y15" i="15" s="1"/>
  <c r="M15" i="15"/>
  <c r="AL15" i="15" s="1"/>
  <c r="AI15" i="15" s="1"/>
  <c r="H15" i="15"/>
  <c r="AL14" i="15"/>
  <c r="AI14" i="15" s="1"/>
  <c r="W14" i="15"/>
  <c r="T14" i="15"/>
  <c r="R14" i="15"/>
  <c r="O14" i="15" s="1"/>
  <c r="M14" i="15"/>
  <c r="AB14" i="15" s="1"/>
  <c r="Y14" i="15" s="1"/>
  <c r="H14" i="15"/>
  <c r="AB13" i="15"/>
  <c r="Y13" i="15" s="1"/>
  <c r="M13" i="15"/>
  <c r="AL13" i="15" s="1"/>
  <c r="AI13" i="15" s="1"/>
  <c r="H13" i="15"/>
  <c r="AL12" i="15"/>
  <c r="AI12" i="15" s="1"/>
  <c r="W12" i="15"/>
  <c r="T12" i="15"/>
  <c r="R12" i="15"/>
  <c r="O12" i="15" s="1"/>
  <c r="M12" i="15"/>
  <c r="AB12" i="15" s="1"/>
  <c r="Y12" i="15" s="1"/>
  <c r="H12" i="15"/>
  <c r="AB11" i="15"/>
  <c r="Y11" i="15" s="1"/>
  <c r="M11" i="15"/>
  <c r="AL11" i="15" s="1"/>
  <c r="AI11" i="15" s="1"/>
  <c r="H11" i="15"/>
  <c r="AL10" i="15"/>
  <c r="AI10" i="15" s="1"/>
  <c r="W10" i="15"/>
  <c r="T10" i="15"/>
  <c r="R10" i="15"/>
  <c r="O10" i="15" s="1"/>
  <c r="M10" i="15"/>
  <c r="AB10" i="15" s="1"/>
  <c r="Y10" i="15" s="1"/>
  <c r="H10" i="15"/>
  <c r="AB9" i="15"/>
  <c r="Y9" i="15" s="1"/>
  <c r="M9" i="15"/>
  <c r="AL9" i="15" s="1"/>
  <c r="AI9" i="15" s="1"/>
  <c r="H9" i="15"/>
  <c r="AL8" i="15"/>
  <c r="AI8" i="15" s="1"/>
  <c r="W8" i="15"/>
  <c r="T8" i="15"/>
  <c r="R8" i="15"/>
  <c r="O8" i="15" s="1"/>
  <c r="M8" i="15"/>
  <c r="AB8" i="15" s="1"/>
  <c r="Y8" i="15" s="1"/>
  <c r="H8" i="15"/>
  <c r="AB7" i="15"/>
  <c r="Y7" i="15" s="1"/>
  <c r="M7" i="15"/>
  <c r="AL7" i="15" s="1"/>
  <c r="AI7" i="15" s="1"/>
  <c r="H7" i="15"/>
  <c r="AL6" i="15"/>
  <c r="AI6" i="15" s="1"/>
  <c r="W6" i="15"/>
  <c r="T6" i="15"/>
  <c r="R6" i="15"/>
  <c r="O6" i="15" s="1"/>
  <c r="M6" i="15"/>
  <c r="AB6" i="15" s="1"/>
  <c r="Y6" i="15" s="1"/>
  <c r="H6" i="15"/>
  <c r="H5" i="15"/>
  <c r="H4" i="15"/>
  <c r="H3" i="15"/>
  <c r="M38" i="14"/>
  <c r="AB31" i="14"/>
  <c r="Y31" i="14" s="1"/>
  <c r="M31" i="14"/>
  <c r="AL31" i="14" s="1"/>
  <c r="AI31" i="14" s="1"/>
  <c r="H31" i="14"/>
  <c r="AL30" i="14"/>
  <c r="AI30" i="14" s="1"/>
  <c r="W30" i="14"/>
  <c r="T30" i="14"/>
  <c r="R30" i="14"/>
  <c r="O30" i="14" s="1"/>
  <c r="M30" i="14"/>
  <c r="AB30" i="14" s="1"/>
  <c r="Y30" i="14" s="1"/>
  <c r="H30" i="14"/>
  <c r="AB29" i="14"/>
  <c r="Y29" i="14" s="1"/>
  <c r="M29" i="14"/>
  <c r="AL29" i="14" s="1"/>
  <c r="AI29" i="14" s="1"/>
  <c r="H29" i="14"/>
  <c r="AL28" i="14"/>
  <c r="AI28" i="14" s="1"/>
  <c r="W28" i="14"/>
  <c r="T28" i="14"/>
  <c r="R28" i="14"/>
  <c r="O28" i="14" s="1"/>
  <c r="M28" i="14"/>
  <c r="AB28" i="14" s="1"/>
  <c r="Y28" i="14" s="1"/>
  <c r="H28" i="14"/>
  <c r="AB27" i="14"/>
  <c r="Y27" i="14" s="1"/>
  <c r="M27" i="14"/>
  <c r="AL27" i="14" s="1"/>
  <c r="AI27" i="14" s="1"/>
  <c r="H27" i="14"/>
  <c r="AL26" i="14"/>
  <c r="AI26" i="14" s="1"/>
  <c r="W26" i="14"/>
  <c r="T26" i="14"/>
  <c r="R26" i="14"/>
  <c r="O26" i="14" s="1"/>
  <c r="M26" i="14"/>
  <c r="AB26" i="14" s="1"/>
  <c r="Y26" i="14" s="1"/>
  <c r="H26" i="14"/>
  <c r="AB25" i="14"/>
  <c r="Y25" i="14" s="1"/>
  <c r="M25" i="14"/>
  <c r="AL25" i="14" s="1"/>
  <c r="AI25" i="14" s="1"/>
  <c r="H25" i="14"/>
  <c r="AL24" i="14"/>
  <c r="AI24" i="14" s="1"/>
  <c r="W24" i="14"/>
  <c r="T24" i="14"/>
  <c r="R24" i="14"/>
  <c r="O24" i="14" s="1"/>
  <c r="M24" i="14"/>
  <c r="AB24" i="14" s="1"/>
  <c r="Y24" i="14" s="1"/>
  <c r="H24" i="14"/>
  <c r="AB23" i="14"/>
  <c r="Y23" i="14" s="1"/>
  <c r="M23" i="14"/>
  <c r="AL23" i="14" s="1"/>
  <c r="AI23" i="14" s="1"/>
  <c r="H23" i="14"/>
  <c r="AL22" i="14"/>
  <c r="AI22" i="14" s="1"/>
  <c r="W22" i="14"/>
  <c r="T22" i="14"/>
  <c r="R22" i="14"/>
  <c r="O22" i="14" s="1"/>
  <c r="M22" i="14"/>
  <c r="AB22" i="14" s="1"/>
  <c r="Y22" i="14" s="1"/>
  <c r="H22" i="14"/>
  <c r="AB21" i="14"/>
  <c r="Y21" i="14" s="1"/>
  <c r="M21" i="14"/>
  <c r="AL21" i="14" s="1"/>
  <c r="AI21" i="14" s="1"/>
  <c r="H21" i="14"/>
  <c r="AL20" i="14"/>
  <c r="AI20" i="14" s="1"/>
  <c r="W20" i="14"/>
  <c r="T20" i="14"/>
  <c r="R20" i="14"/>
  <c r="O20" i="14" s="1"/>
  <c r="M20" i="14"/>
  <c r="AB20" i="14" s="1"/>
  <c r="Y20" i="14" s="1"/>
  <c r="H20" i="14"/>
  <c r="AB19" i="14"/>
  <c r="Y19" i="14" s="1"/>
  <c r="M19" i="14"/>
  <c r="AL19" i="14" s="1"/>
  <c r="AI19" i="14" s="1"/>
  <c r="H19" i="14"/>
  <c r="AL18" i="14"/>
  <c r="AI18" i="14" s="1"/>
  <c r="W18" i="14"/>
  <c r="T18" i="14"/>
  <c r="R18" i="14"/>
  <c r="O18" i="14" s="1"/>
  <c r="M18" i="14"/>
  <c r="AB18" i="14" s="1"/>
  <c r="Y18" i="14" s="1"/>
  <c r="H18" i="14"/>
  <c r="AB17" i="14"/>
  <c r="Y17" i="14" s="1"/>
  <c r="M17" i="14"/>
  <c r="AL17" i="14" s="1"/>
  <c r="AI17" i="14" s="1"/>
  <c r="H17" i="14"/>
  <c r="AL16" i="14"/>
  <c r="AI16" i="14" s="1"/>
  <c r="W16" i="14"/>
  <c r="T16" i="14"/>
  <c r="R16" i="14"/>
  <c r="O16" i="14" s="1"/>
  <c r="M16" i="14"/>
  <c r="AB16" i="14" s="1"/>
  <c r="Y16" i="14" s="1"/>
  <c r="H16" i="14"/>
  <c r="AB15" i="14"/>
  <c r="Y15" i="14" s="1"/>
  <c r="M15" i="14"/>
  <c r="AL15" i="14" s="1"/>
  <c r="AI15" i="14" s="1"/>
  <c r="H15" i="14"/>
  <c r="AL14" i="14"/>
  <c r="AI14" i="14" s="1"/>
  <c r="W14" i="14"/>
  <c r="T14" i="14"/>
  <c r="R14" i="14"/>
  <c r="O14" i="14" s="1"/>
  <c r="M14" i="14"/>
  <c r="AB14" i="14" s="1"/>
  <c r="Y14" i="14" s="1"/>
  <c r="H14" i="14"/>
  <c r="AG13" i="14"/>
  <c r="AD13" i="14"/>
  <c r="AB13" i="14"/>
  <c r="Y13" i="14" s="1"/>
  <c r="M13" i="14"/>
  <c r="AL13" i="14" s="1"/>
  <c r="AI13" i="14" s="1"/>
  <c r="H13" i="14"/>
  <c r="AL12" i="14"/>
  <c r="AI12" i="14" s="1"/>
  <c r="W12" i="14"/>
  <c r="T12" i="14"/>
  <c r="R12" i="14"/>
  <c r="O12" i="14" s="1"/>
  <c r="M12" i="14"/>
  <c r="AB12" i="14" s="1"/>
  <c r="Y12" i="14" s="1"/>
  <c r="H12" i="14"/>
  <c r="AB11" i="14"/>
  <c r="Y11" i="14" s="1"/>
  <c r="M11" i="14"/>
  <c r="AL11" i="14" s="1"/>
  <c r="AI11" i="14" s="1"/>
  <c r="H11" i="14"/>
  <c r="AL10" i="14"/>
  <c r="AI10" i="14" s="1"/>
  <c r="W10" i="14"/>
  <c r="T10" i="14"/>
  <c r="R10" i="14"/>
  <c r="O10" i="14" s="1"/>
  <c r="M10" i="14"/>
  <c r="AB10" i="14" s="1"/>
  <c r="Y10" i="14" s="1"/>
  <c r="H10" i="14"/>
  <c r="AB9" i="14"/>
  <c r="Y9" i="14" s="1"/>
  <c r="M9" i="14"/>
  <c r="AL9" i="14" s="1"/>
  <c r="AI9" i="14" s="1"/>
  <c r="H9" i="14"/>
  <c r="AL8" i="14"/>
  <c r="AI8" i="14" s="1"/>
  <c r="W8" i="14"/>
  <c r="T8" i="14"/>
  <c r="R8" i="14"/>
  <c r="O8" i="14" s="1"/>
  <c r="M8" i="14"/>
  <c r="AB8" i="14" s="1"/>
  <c r="Y8" i="14" s="1"/>
  <c r="H8" i="14"/>
  <c r="AB7" i="14"/>
  <c r="Y7" i="14" s="1"/>
  <c r="M7" i="14"/>
  <c r="AL7" i="14" s="1"/>
  <c r="AI7" i="14" s="1"/>
  <c r="H7" i="14"/>
  <c r="AL6" i="14"/>
  <c r="AI6" i="14" s="1"/>
  <c r="W6" i="14"/>
  <c r="T6" i="14"/>
  <c r="R6" i="14"/>
  <c r="O6" i="14" s="1"/>
  <c r="M6" i="14"/>
  <c r="AB6" i="14" s="1"/>
  <c r="Y6" i="14" s="1"/>
  <c r="H6" i="14"/>
  <c r="H5" i="14"/>
  <c r="H4" i="14"/>
  <c r="H3" i="14"/>
  <c r="M38" i="13"/>
  <c r="AG31" i="13"/>
  <c r="AD31" i="13"/>
  <c r="AB31" i="13"/>
  <c r="Y31" i="13" s="1"/>
  <c r="M31" i="13"/>
  <c r="AL31" i="13" s="1"/>
  <c r="AI31" i="13" s="1"/>
  <c r="H31" i="13"/>
  <c r="AL30" i="13"/>
  <c r="AI30" i="13" s="1"/>
  <c r="R30" i="13"/>
  <c r="O30" i="13" s="1"/>
  <c r="M30" i="13"/>
  <c r="W30" i="13" s="1"/>
  <c r="T30" i="13" s="1"/>
  <c r="H30" i="13"/>
  <c r="AB29" i="13"/>
  <c r="Y29" i="13" s="1"/>
  <c r="W29" i="13"/>
  <c r="T29" i="13" s="1"/>
  <c r="M29" i="13"/>
  <c r="AL29" i="13" s="1"/>
  <c r="AI29" i="13" s="1"/>
  <c r="H29" i="13"/>
  <c r="AL28" i="13"/>
  <c r="AI28" i="13" s="1"/>
  <c r="R28" i="13"/>
  <c r="O28" i="13" s="1"/>
  <c r="M28" i="13"/>
  <c r="AB28" i="13" s="1"/>
  <c r="Y28" i="13" s="1"/>
  <c r="H28" i="13"/>
  <c r="AB27" i="13"/>
  <c r="Y27" i="13" s="1"/>
  <c r="W27" i="13"/>
  <c r="T27" i="13" s="1"/>
  <c r="M27" i="13"/>
  <c r="AG27" i="13" s="1"/>
  <c r="AD27" i="13" s="1"/>
  <c r="H27" i="13"/>
  <c r="AL26" i="13"/>
  <c r="AI26" i="13" s="1"/>
  <c r="R26" i="13"/>
  <c r="O26" i="13" s="1"/>
  <c r="M26" i="13"/>
  <c r="AB26" i="13" s="1"/>
  <c r="Y26" i="13" s="1"/>
  <c r="H26" i="13"/>
  <c r="AB25" i="13"/>
  <c r="Y25" i="13" s="1"/>
  <c r="W25" i="13"/>
  <c r="T25" i="13" s="1"/>
  <c r="M25" i="13"/>
  <c r="AG25" i="13" s="1"/>
  <c r="AD25" i="13" s="1"/>
  <c r="H25" i="13"/>
  <c r="AL24" i="13"/>
  <c r="AI24" i="13" s="1"/>
  <c r="R24" i="13"/>
  <c r="O24" i="13" s="1"/>
  <c r="M24" i="13"/>
  <c r="W24" i="13" s="1"/>
  <c r="T24" i="13" s="1"/>
  <c r="H24" i="13"/>
  <c r="AB23" i="13"/>
  <c r="Y23" i="13" s="1"/>
  <c r="W23" i="13"/>
  <c r="T23" i="13" s="1"/>
  <c r="M23" i="13"/>
  <c r="AL23" i="13" s="1"/>
  <c r="AI23" i="13" s="1"/>
  <c r="H23" i="13"/>
  <c r="AL22" i="13"/>
  <c r="AI22" i="13" s="1"/>
  <c r="R22" i="13"/>
  <c r="O22" i="13" s="1"/>
  <c r="M22" i="13"/>
  <c r="AB22" i="13" s="1"/>
  <c r="Y22" i="13" s="1"/>
  <c r="H22" i="13"/>
  <c r="AB21" i="13"/>
  <c r="Y21" i="13" s="1"/>
  <c r="W21" i="13"/>
  <c r="T21" i="13" s="1"/>
  <c r="M21" i="13"/>
  <c r="AL21" i="13" s="1"/>
  <c r="AI21" i="13" s="1"/>
  <c r="H21" i="13"/>
  <c r="AL20" i="13"/>
  <c r="AI20" i="13" s="1"/>
  <c r="R20" i="13"/>
  <c r="O20" i="13" s="1"/>
  <c r="M20" i="13"/>
  <c r="W20" i="13" s="1"/>
  <c r="T20" i="13" s="1"/>
  <c r="H20" i="13"/>
  <c r="AG19" i="13"/>
  <c r="AD19" i="13"/>
  <c r="AB19" i="13"/>
  <c r="Y19" i="13" s="1"/>
  <c r="W19" i="13"/>
  <c r="T19" i="13" s="1"/>
  <c r="M19" i="13"/>
  <c r="AL19" i="13" s="1"/>
  <c r="AI19" i="13" s="1"/>
  <c r="H19" i="13"/>
  <c r="AL18" i="13"/>
  <c r="AI18" i="13" s="1"/>
  <c r="R18" i="13"/>
  <c r="O18" i="13" s="1"/>
  <c r="M18" i="13"/>
  <c r="AB18" i="13" s="1"/>
  <c r="Y18" i="13" s="1"/>
  <c r="H18" i="13"/>
  <c r="AB17" i="13"/>
  <c r="Y17" i="13" s="1"/>
  <c r="W17" i="13"/>
  <c r="T17" i="13" s="1"/>
  <c r="M17" i="13"/>
  <c r="AG17" i="13" s="1"/>
  <c r="AD17" i="13" s="1"/>
  <c r="H17" i="13"/>
  <c r="AL16" i="13"/>
  <c r="AI16" i="13" s="1"/>
  <c r="R16" i="13"/>
  <c r="O16" i="13" s="1"/>
  <c r="M16" i="13"/>
  <c r="AB16" i="13" s="1"/>
  <c r="Y16" i="13" s="1"/>
  <c r="H16" i="13"/>
  <c r="AB15" i="13"/>
  <c r="Y15" i="13" s="1"/>
  <c r="W15" i="13"/>
  <c r="T15" i="13" s="1"/>
  <c r="M15" i="13"/>
  <c r="AL15" i="13" s="1"/>
  <c r="AI15" i="13" s="1"/>
  <c r="H15" i="13"/>
  <c r="AL14" i="13"/>
  <c r="AI14" i="13" s="1"/>
  <c r="R14" i="13"/>
  <c r="O14" i="13" s="1"/>
  <c r="M14" i="13"/>
  <c r="W14" i="13" s="1"/>
  <c r="T14" i="13" s="1"/>
  <c r="H14" i="13"/>
  <c r="AB13" i="13"/>
  <c r="Y13" i="13" s="1"/>
  <c r="W13" i="13"/>
  <c r="T13" i="13" s="1"/>
  <c r="M13" i="13"/>
  <c r="AL13" i="13" s="1"/>
  <c r="AI13" i="13" s="1"/>
  <c r="H13" i="13"/>
  <c r="AL12" i="13"/>
  <c r="AI12" i="13" s="1"/>
  <c r="R12" i="13"/>
  <c r="O12" i="13" s="1"/>
  <c r="M12" i="13"/>
  <c r="W12" i="13" s="1"/>
  <c r="T12" i="13" s="1"/>
  <c r="H12" i="13"/>
  <c r="AB11" i="13"/>
  <c r="Y11" i="13" s="1"/>
  <c r="W11" i="13"/>
  <c r="T11" i="13" s="1"/>
  <c r="M11" i="13"/>
  <c r="AL11" i="13" s="1"/>
  <c r="AI11" i="13" s="1"/>
  <c r="H11" i="13"/>
  <c r="AL10" i="13"/>
  <c r="AI10" i="13" s="1"/>
  <c r="R10" i="13"/>
  <c r="O10" i="13" s="1"/>
  <c r="M10" i="13"/>
  <c r="W10" i="13" s="1"/>
  <c r="T10" i="13" s="1"/>
  <c r="H10" i="13"/>
  <c r="AB9" i="13"/>
  <c r="Y9" i="13" s="1"/>
  <c r="W9" i="13"/>
  <c r="T9" i="13" s="1"/>
  <c r="M9" i="13"/>
  <c r="AG9" i="13" s="1"/>
  <c r="AD9" i="13" s="1"/>
  <c r="H9" i="13"/>
  <c r="AL8" i="13"/>
  <c r="AI8" i="13" s="1"/>
  <c r="R8" i="13"/>
  <c r="O8" i="13" s="1"/>
  <c r="M8" i="13"/>
  <c r="W8" i="13" s="1"/>
  <c r="T8" i="13" s="1"/>
  <c r="H8" i="13"/>
  <c r="AB7" i="13"/>
  <c r="Y7" i="13" s="1"/>
  <c r="W7" i="13"/>
  <c r="T7" i="13" s="1"/>
  <c r="M7" i="13"/>
  <c r="AG7" i="13" s="1"/>
  <c r="AD7" i="13" s="1"/>
  <c r="H7" i="13"/>
  <c r="AL6" i="13"/>
  <c r="AI6" i="13" s="1"/>
  <c r="R6" i="13"/>
  <c r="O6" i="13" s="1"/>
  <c r="M6" i="13"/>
  <c r="W6" i="13" s="1"/>
  <c r="T6" i="13" s="1"/>
  <c r="H6" i="13"/>
  <c r="H5" i="13"/>
  <c r="H4" i="13"/>
  <c r="H3" i="13"/>
  <c r="M38" i="12"/>
  <c r="AB31" i="12"/>
  <c r="Y31" i="12"/>
  <c r="M31" i="12"/>
  <c r="AL31" i="12" s="1"/>
  <c r="AI31" i="12" s="1"/>
  <c r="H31" i="12"/>
  <c r="AL30" i="12"/>
  <c r="AI30" i="12"/>
  <c r="W30" i="12"/>
  <c r="T30" i="12"/>
  <c r="R30" i="12"/>
  <c r="O30" i="12"/>
  <c r="M30" i="12"/>
  <c r="AB30" i="12" s="1"/>
  <c r="Y30" i="12" s="1"/>
  <c r="H30" i="12"/>
  <c r="AB29" i="12"/>
  <c r="Y29" i="12"/>
  <c r="M29" i="12"/>
  <c r="AL29" i="12" s="1"/>
  <c r="AI29" i="12" s="1"/>
  <c r="H29" i="12"/>
  <c r="AL28" i="12"/>
  <c r="AI28" i="12"/>
  <c r="W28" i="12"/>
  <c r="T28" i="12"/>
  <c r="R28" i="12"/>
  <c r="O28" i="12"/>
  <c r="M28" i="12"/>
  <c r="AB28" i="12" s="1"/>
  <c r="Y28" i="12" s="1"/>
  <c r="H28" i="12"/>
  <c r="AB27" i="12"/>
  <c r="Y27" i="12"/>
  <c r="M27" i="12"/>
  <c r="AL27" i="12" s="1"/>
  <c r="AI27" i="12" s="1"/>
  <c r="H27" i="12"/>
  <c r="AL26" i="12"/>
  <c r="AI26" i="12"/>
  <c r="W26" i="12"/>
  <c r="T26" i="12"/>
  <c r="R26" i="12"/>
  <c r="O26" i="12"/>
  <c r="M26" i="12"/>
  <c r="AB26" i="12" s="1"/>
  <c r="Y26" i="12" s="1"/>
  <c r="H26" i="12"/>
  <c r="AB25" i="12"/>
  <c r="Y25" i="12"/>
  <c r="M25" i="12"/>
  <c r="AL25" i="12" s="1"/>
  <c r="AI25" i="12" s="1"/>
  <c r="H25" i="12"/>
  <c r="AL24" i="12"/>
  <c r="AI24" i="12"/>
  <c r="W24" i="12"/>
  <c r="T24" i="12"/>
  <c r="R24" i="12"/>
  <c r="O24" i="12"/>
  <c r="M24" i="12"/>
  <c r="AB24" i="12" s="1"/>
  <c r="Y24" i="12" s="1"/>
  <c r="H24" i="12"/>
  <c r="AB23" i="12"/>
  <c r="Y23" i="12"/>
  <c r="M23" i="12"/>
  <c r="AL23" i="12" s="1"/>
  <c r="AI23" i="12" s="1"/>
  <c r="H23" i="12"/>
  <c r="AL22" i="12"/>
  <c r="AI22" i="12" s="1"/>
  <c r="W22" i="12"/>
  <c r="T22" i="12"/>
  <c r="R22" i="12"/>
  <c r="O22" i="12"/>
  <c r="M22" i="12"/>
  <c r="AB22" i="12" s="1"/>
  <c r="Y22" i="12" s="1"/>
  <c r="H22" i="12"/>
  <c r="AG21" i="12"/>
  <c r="AD21" i="12"/>
  <c r="AB21" i="12"/>
  <c r="Y21" i="12"/>
  <c r="M21" i="12"/>
  <c r="AL21" i="12" s="1"/>
  <c r="AI21" i="12" s="1"/>
  <c r="H21" i="12"/>
  <c r="AL20" i="12"/>
  <c r="AI20" i="12" s="1"/>
  <c r="W20" i="12"/>
  <c r="T20" i="12"/>
  <c r="R20" i="12"/>
  <c r="O20" i="12" s="1"/>
  <c r="M20" i="12"/>
  <c r="AB20" i="12" s="1"/>
  <c r="Y20" i="12" s="1"/>
  <c r="H20" i="12"/>
  <c r="AB19" i="12"/>
  <c r="Y19" i="12" s="1"/>
  <c r="M19" i="12"/>
  <c r="AL19" i="12" s="1"/>
  <c r="AI19" i="12" s="1"/>
  <c r="H19" i="12"/>
  <c r="AL18" i="12"/>
  <c r="AI18" i="12" s="1"/>
  <c r="W18" i="12"/>
  <c r="T18" i="12"/>
  <c r="R18" i="12"/>
  <c r="O18" i="12"/>
  <c r="M18" i="12"/>
  <c r="AB18" i="12" s="1"/>
  <c r="Y18" i="12" s="1"/>
  <c r="H18" i="12"/>
  <c r="AB17" i="12"/>
  <c r="Y17" i="12"/>
  <c r="M17" i="12"/>
  <c r="AL17" i="12" s="1"/>
  <c r="AI17" i="12" s="1"/>
  <c r="H17" i="12"/>
  <c r="AL16" i="12"/>
  <c r="AI16" i="12"/>
  <c r="W16" i="12"/>
  <c r="T16" i="12"/>
  <c r="R16" i="12"/>
  <c r="O16" i="12"/>
  <c r="M16" i="12"/>
  <c r="AB16" i="12" s="1"/>
  <c r="Y16" i="12" s="1"/>
  <c r="H16" i="12"/>
  <c r="AB15" i="12"/>
  <c r="Y15" i="12"/>
  <c r="M15" i="12"/>
  <c r="AL15" i="12" s="1"/>
  <c r="AI15" i="12" s="1"/>
  <c r="H15" i="12"/>
  <c r="AL14" i="12"/>
  <c r="AI14" i="12"/>
  <c r="W14" i="12"/>
  <c r="T14" i="12"/>
  <c r="R14" i="12"/>
  <c r="O14" i="12"/>
  <c r="M14" i="12"/>
  <c r="AB14" i="12" s="1"/>
  <c r="Y14" i="12" s="1"/>
  <c r="H14" i="12"/>
  <c r="AB13" i="12"/>
  <c r="Y13" i="12"/>
  <c r="M13" i="12"/>
  <c r="AL13" i="12" s="1"/>
  <c r="AI13" i="12" s="1"/>
  <c r="H13" i="12"/>
  <c r="AL12" i="12"/>
  <c r="AI12" i="12"/>
  <c r="W12" i="12"/>
  <c r="T12" i="12"/>
  <c r="R12" i="12"/>
  <c r="O12" i="12"/>
  <c r="M12" i="12"/>
  <c r="AB12" i="12" s="1"/>
  <c r="Y12" i="12" s="1"/>
  <c r="H12" i="12"/>
  <c r="AB11" i="12"/>
  <c r="Y11" i="12"/>
  <c r="M11" i="12"/>
  <c r="AL11" i="12" s="1"/>
  <c r="AI11" i="12" s="1"/>
  <c r="H11" i="12"/>
  <c r="AL10" i="12"/>
  <c r="AI10" i="12"/>
  <c r="W10" i="12"/>
  <c r="T10" i="12"/>
  <c r="R10" i="12"/>
  <c r="O10" i="12"/>
  <c r="M10" i="12"/>
  <c r="AB10" i="12" s="1"/>
  <c r="Y10" i="12" s="1"/>
  <c r="H10" i="12"/>
  <c r="AB9" i="12"/>
  <c r="Y9" i="12"/>
  <c r="M9" i="12"/>
  <c r="AL9" i="12" s="1"/>
  <c r="AI9" i="12" s="1"/>
  <c r="H9" i="12"/>
  <c r="AL8" i="12"/>
  <c r="AI8" i="12"/>
  <c r="W8" i="12"/>
  <c r="T8" i="12"/>
  <c r="R8" i="12"/>
  <c r="O8" i="12"/>
  <c r="M8" i="12"/>
  <c r="AB8" i="12" s="1"/>
  <c r="Y8" i="12" s="1"/>
  <c r="H8" i="12"/>
  <c r="AB7" i="12"/>
  <c r="Y7" i="12"/>
  <c r="M7" i="12"/>
  <c r="AL7" i="12" s="1"/>
  <c r="AI7" i="12" s="1"/>
  <c r="H7" i="12"/>
  <c r="AL6" i="12"/>
  <c r="AI6" i="12"/>
  <c r="W6" i="12"/>
  <c r="T6" i="12"/>
  <c r="R6" i="12"/>
  <c r="O6" i="12"/>
  <c r="M6" i="12"/>
  <c r="AB6" i="12" s="1"/>
  <c r="Y6" i="12" s="1"/>
  <c r="H6" i="12"/>
  <c r="H5" i="12"/>
  <c r="H4" i="12"/>
  <c r="H3" i="12"/>
  <c r="M38" i="11"/>
  <c r="AB31" i="11"/>
  <c r="Y31" i="11"/>
  <c r="M31" i="11"/>
  <c r="AL31" i="11" s="1"/>
  <c r="AI31" i="11" s="1"/>
  <c r="H31" i="11"/>
  <c r="AL30" i="11"/>
  <c r="AI30" i="11"/>
  <c r="W30" i="11"/>
  <c r="T30" i="11"/>
  <c r="R30" i="11"/>
  <c r="O30" i="11"/>
  <c r="M30" i="11"/>
  <c r="AB30" i="11" s="1"/>
  <c r="Y30" i="11" s="1"/>
  <c r="H30" i="11"/>
  <c r="AB29" i="11"/>
  <c r="Y29" i="11"/>
  <c r="M29" i="11"/>
  <c r="AG29" i="11" s="1"/>
  <c r="AD29" i="11" s="1"/>
  <c r="H29" i="11"/>
  <c r="AL28" i="11"/>
  <c r="AI28" i="11"/>
  <c r="W28" i="11"/>
  <c r="T28" i="11"/>
  <c r="R28" i="11"/>
  <c r="O28" i="11"/>
  <c r="M28" i="11"/>
  <c r="AB28" i="11" s="1"/>
  <c r="Y28" i="11" s="1"/>
  <c r="H28" i="11"/>
  <c r="AB27" i="11"/>
  <c r="Y27" i="11"/>
  <c r="M27" i="11"/>
  <c r="AL27" i="11" s="1"/>
  <c r="AI27" i="11" s="1"/>
  <c r="H27" i="11"/>
  <c r="AL26" i="11"/>
  <c r="AI26" i="11" s="1"/>
  <c r="W26" i="11"/>
  <c r="T26" i="11"/>
  <c r="R26" i="11"/>
  <c r="O26" i="11"/>
  <c r="M26" i="11"/>
  <c r="AB26" i="11" s="1"/>
  <c r="Y26" i="11" s="1"/>
  <c r="H26" i="11"/>
  <c r="AB25" i="11"/>
  <c r="Y25" i="11"/>
  <c r="M25" i="11"/>
  <c r="AG25" i="11" s="1"/>
  <c r="AD25" i="11" s="1"/>
  <c r="H25" i="11"/>
  <c r="AL24" i="11"/>
  <c r="AI24" i="11"/>
  <c r="W24" i="11"/>
  <c r="T24" i="11"/>
  <c r="R24" i="11"/>
  <c r="O24" i="11"/>
  <c r="M24" i="11"/>
  <c r="AB24" i="11" s="1"/>
  <c r="Y24" i="11" s="1"/>
  <c r="H24" i="11"/>
  <c r="AB23" i="11"/>
  <c r="Y23" i="11"/>
  <c r="M23" i="11"/>
  <c r="AG23" i="11" s="1"/>
  <c r="AD23" i="11" s="1"/>
  <c r="H23" i="11"/>
  <c r="AL22" i="11"/>
  <c r="AI22" i="11"/>
  <c r="W22" i="11"/>
  <c r="T22" i="11"/>
  <c r="R22" i="11"/>
  <c r="O22" i="11"/>
  <c r="M22" i="11"/>
  <c r="AB22" i="11" s="1"/>
  <c r="Y22" i="11" s="1"/>
  <c r="H22" i="11"/>
  <c r="AB21" i="11"/>
  <c r="Y21" i="11"/>
  <c r="M21" i="11"/>
  <c r="AG21" i="11" s="1"/>
  <c r="AD21" i="11" s="1"/>
  <c r="H21" i="11"/>
  <c r="AL20" i="11"/>
  <c r="AI20" i="11"/>
  <c r="W20" i="11"/>
  <c r="T20" i="11"/>
  <c r="R20" i="11"/>
  <c r="O20" i="11"/>
  <c r="M20" i="11"/>
  <c r="AB20" i="11" s="1"/>
  <c r="Y20" i="11" s="1"/>
  <c r="H20" i="11"/>
  <c r="AB19" i="11"/>
  <c r="Y19" i="11"/>
  <c r="M19" i="11"/>
  <c r="AG19" i="11" s="1"/>
  <c r="AD19" i="11" s="1"/>
  <c r="H19" i="11"/>
  <c r="AL18" i="11"/>
  <c r="AI18" i="11"/>
  <c r="W18" i="11"/>
  <c r="T18" i="11"/>
  <c r="R18" i="11"/>
  <c r="O18" i="11"/>
  <c r="M18" i="11"/>
  <c r="AB18" i="11" s="1"/>
  <c r="Y18" i="11" s="1"/>
  <c r="H18" i="11"/>
  <c r="AB17" i="11"/>
  <c r="Y17" i="11"/>
  <c r="M17" i="11"/>
  <c r="AG17" i="11" s="1"/>
  <c r="AD17" i="11" s="1"/>
  <c r="H17" i="11"/>
  <c r="AL16" i="11"/>
  <c r="AI16" i="11"/>
  <c r="W16" i="11"/>
  <c r="T16" i="11"/>
  <c r="R16" i="11"/>
  <c r="O16" i="11"/>
  <c r="M16" i="11"/>
  <c r="AB16" i="11" s="1"/>
  <c r="Y16" i="11" s="1"/>
  <c r="H16" i="11"/>
  <c r="AB15" i="11"/>
  <c r="Y15" i="11"/>
  <c r="M15" i="11"/>
  <c r="AG15" i="11" s="1"/>
  <c r="AD15" i="11" s="1"/>
  <c r="H15" i="11"/>
  <c r="AL14" i="11"/>
  <c r="AI14" i="11"/>
  <c r="W14" i="11"/>
  <c r="T14" i="11"/>
  <c r="R14" i="11"/>
  <c r="O14" i="11"/>
  <c r="M14" i="11"/>
  <c r="AB14" i="11" s="1"/>
  <c r="Y14" i="11" s="1"/>
  <c r="H14" i="11"/>
  <c r="AB13" i="11"/>
  <c r="Y13" i="11"/>
  <c r="M13" i="11"/>
  <c r="AL13" i="11" s="1"/>
  <c r="AI13" i="11" s="1"/>
  <c r="H13" i="11"/>
  <c r="AL12" i="11"/>
  <c r="AI12" i="11"/>
  <c r="W12" i="11"/>
  <c r="T12" i="11"/>
  <c r="R12" i="11"/>
  <c r="O12" i="11"/>
  <c r="M12" i="11"/>
  <c r="AB12" i="11" s="1"/>
  <c r="Y12" i="11" s="1"/>
  <c r="H12" i="11"/>
  <c r="AB11" i="11"/>
  <c r="Y11" i="11"/>
  <c r="M11" i="11"/>
  <c r="AG11" i="11" s="1"/>
  <c r="AD11" i="11" s="1"/>
  <c r="H11" i="11"/>
  <c r="AL10" i="11"/>
  <c r="AI10" i="11"/>
  <c r="W10" i="11"/>
  <c r="T10" i="11"/>
  <c r="R10" i="11"/>
  <c r="O10" i="11"/>
  <c r="M10" i="11"/>
  <c r="AB10" i="11" s="1"/>
  <c r="Y10" i="11" s="1"/>
  <c r="H10" i="11"/>
  <c r="AB9" i="11"/>
  <c r="Y9" i="11"/>
  <c r="M9" i="11"/>
  <c r="AG9" i="11" s="1"/>
  <c r="AD9" i="11" s="1"/>
  <c r="H9" i="11"/>
  <c r="AL8" i="11"/>
  <c r="AI8" i="11"/>
  <c r="W8" i="11"/>
  <c r="T8" i="11"/>
  <c r="R8" i="11"/>
  <c r="O8" i="11"/>
  <c r="M8" i="11"/>
  <c r="AB8" i="11" s="1"/>
  <c r="Y8" i="11" s="1"/>
  <c r="H8" i="11"/>
  <c r="AB7" i="11"/>
  <c r="Y7" i="11"/>
  <c r="M7" i="11"/>
  <c r="AL7" i="11" s="1"/>
  <c r="AI7" i="11" s="1"/>
  <c r="H7" i="11"/>
  <c r="AL6" i="11"/>
  <c r="AI6" i="11"/>
  <c r="W6" i="11"/>
  <c r="T6" i="11"/>
  <c r="R6" i="11"/>
  <c r="O6" i="11"/>
  <c r="M6" i="11"/>
  <c r="AB6" i="11" s="1"/>
  <c r="Y6" i="11" s="1"/>
  <c r="H6" i="11"/>
  <c r="H5" i="11"/>
  <c r="H4" i="11"/>
  <c r="H3" i="11"/>
  <c r="AT9" i="7"/>
  <c r="AT10" i="7"/>
  <c r="AT11" i="7"/>
  <c r="AT12" i="7"/>
  <c r="AT13" i="7"/>
  <c r="AP13" i="7" s="1"/>
  <c r="AT14" i="7"/>
  <c r="AP14" i="7" s="1"/>
  <c r="AT15" i="7"/>
  <c r="AP15" i="7" s="1"/>
  <c r="AT16" i="7"/>
  <c r="AT17" i="7"/>
  <c r="AT18" i="7"/>
  <c r="AT19" i="7"/>
  <c r="AT20" i="7"/>
  <c r="AT21" i="7"/>
  <c r="AP21" i="7" s="1"/>
  <c r="AT22" i="7"/>
  <c r="AP22" i="7" s="1"/>
  <c r="AT23" i="7"/>
  <c r="AP23" i="7" s="1"/>
  <c r="AT24" i="7"/>
  <c r="AT25" i="7"/>
  <c r="AT26" i="7"/>
  <c r="AT27" i="7"/>
  <c r="AT28" i="7"/>
  <c r="AT29" i="7"/>
  <c r="AP29" i="7" s="1"/>
  <c r="AT30" i="7"/>
  <c r="AP30" i="7" s="1"/>
  <c r="AT31" i="7"/>
  <c r="AP31" i="7" s="1"/>
  <c r="AT8" i="7"/>
  <c r="AP28" i="7"/>
  <c r="AP27" i="7"/>
  <c r="AP26" i="7"/>
  <c r="AP25" i="7"/>
  <c r="AP24" i="7"/>
  <c r="AP20" i="7"/>
  <c r="AP19" i="7"/>
  <c r="AP18" i="7"/>
  <c r="AP17" i="7"/>
  <c r="AP16" i="7"/>
  <c r="AP12" i="7"/>
  <c r="AP11" i="7"/>
  <c r="AP10" i="7"/>
  <c r="AP9" i="7"/>
  <c r="AP8" i="7"/>
  <c r="AG6" i="21" l="1"/>
  <c r="AD6" i="21" s="1"/>
  <c r="AG8" i="21"/>
  <c r="AD8" i="21" s="1"/>
  <c r="AG10" i="21"/>
  <c r="AD10" i="21" s="1"/>
  <c r="AG12" i="21"/>
  <c r="AD12" i="21" s="1"/>
  <c r="AG14" i="21"/>
  <c r="AD14" i="21" s="1"/>
  <c r="AG16" i="21"/>
  <c r="AD16" i="21" s="1"/>
  <c r="AG18" i="21"/>
  <c r="AD18" i="21" s="1"/>
  <c r="AG20" i="21"/>
  <c r="AD20" i="21" s="1"/>
  <c r="AG22" i="21"/>
  <c r="AD22" i="21" s="1"/>
  <c r="AG24" i="21"/>
  <c r="AD24" i="21" s="1"/>
  <c r="AG26" i="21"/>
  <c r="AD26" i="21" s="1"/>
  <c r="AG28" i="21"/>
  <c r="AD28" i="21" s="1"/>
  <c r="AG30" i="21"/>
  <c r="AD30" i="21" s="1"/>
  <c r="W31" i="21"/>
  <c r="T31" i="21" s="1"/>
  <c r="W6" i="21"/>
  <c r="T6" i="21" s="1"/>
  <c r="AG7" i="21"/>
  <c r="AD7" i="21" s="1"/>
  <c r="W8" i="21"/>
  <c r="T8" i="21" s="1"/>
  <c r="AG9" i="21"/>
  <c r="AD9" i="21" s="1"/>
  <c r="W10" i="21"/>
  <c r="T10" i="21" s="1"/>
  <c r="AG11" i="21"/>
  <c r="AD11" i="21" s="1"/>
  <c r="W12" i="21"/>
  <c r="T12" i="21" s="1"/>
  <c r="AG13" i="21"/>
  <c r="AD13" i="21" s="1"/>
  <c r="W14" i="21"/>
  <c r="T14" i="21" s="1"/>
  <c r="AG15" i="21"/>
  <c r="AD15" i="21" s="1"/>
  <c r="W16" i="21"/>
  <c r="T16" i="21" s="1"/>
  <c r="AG17" i="21"/>
  <c r="AD17" i="21" s="1"/>
  <c r="W18" i="21"/>
  <c r="T18" i="21" s="1"/>
  <c r="AG19" i="21"/>
  <c r="AD19" i="21" s="1"/>
  <c r="W20" i="21"/>
  <c r="T20" i="21" s="1"/>
  <c r="AG21" i="21"/>
  <c r="AD21" i="21" s="1"/>
  <c r="W22" i="21"/>
  <c r="T22" i="21" s="1"/>
  <c r="AG23" i="21"/>
  <c r="AD23" i="21" s="1"/>
  <c r="W24" i="21"/>
  <c r="T24" i="21" s="1"/>
  <c r="AG25" i="21"/>
  <c r="AD25" i="21" s="1"/>
  <c r="W26" i="21"/>
  <c r="T26" i="21" s="1"/>
  <c r="AG27" i="21"/>
  <c r="AD27" i="21" s="1"/>
  <c r="W28" i="21"/>
  <c r="T28" i="21" s="1"/>
  <c r="AG29" i="21"/>
  <c r="AD29" i="21" s="1"/>
  <c r="AG31" i="21"/>
  <c r="AD31" i="21" s="1"/>
  <c r="R7" i="21"/>
  <c r="O7" i="21" s="1"/>
  <c r="R9" i="21"/>
  <c r="O9" i="21" s="1"/>
  <c r="R11" i="21"/>
  <c r="O11" i="21" s="1"/>
  <c r="R13" i="21"/>
  <c r="O13" i="21" s="1"/>
  <c r="R15" i="21"/>
  <c r="O15" i="21" s="1"/>
  <c r="R17" i="21"/>
  <c r="O17" i="21" s="1"/>
  <c r="R19" i="21"/>
  <c r="O19" i="21" s="1"/>
  <c r="R21" i="21"/>
  <c r="O21" i="21" s="1"/>
  <c r="R23" i="21"/>
  <c r="O23" i="21" s="1"/>
  <c r="R25" i="21"/>
  <c r="O25" i="21" s="1"/>
  <c r="R27" i="21"/>
  <c r="O27" i="21" s="1"/>
  <c r="R29" i="21"/>
  <c r="O29" i="21" s="1"/>
  <c r="AB30" i="21"/>
  <c r="Y30" i="21" s="1"/>
  <c r="R31" i="21"/>
  <c r="O31" i="21" s="1"/>
  <c r="AT8" i="20"/>
  <c r="AP8" i="20" s="1"/>
  <c r="AN10" i="20"/>
  <c r="AJ10" i="20" s="1"/>
  <c r="AT16" i="20"/>
  <c r="AP16" i="20" s="1"/>
  <c r="AN18" i="20"/>
  <c r="AJ18" i="20" s="1"/>
  <c r="AT24" i="20"/>
  <c r="AP24" i="20" s="1"/>
  <c r="AN26" i="20"/>
  <c r="AJ26" i="20" s="1"/>
  <c r="AH28" i="20"/>
  <c r="AD28" i="20" s="1"/>
  <c r="AB30" i="20"/>
  <c r="X30" i="20" s="1"/>
  <c r="AT9" i="20"/>
  <c r="AP9" i="20" s="1"/>
  <c r="AN11" i="20"/>
  <c r="AJ11" i="20" s="1"/>
  <c r="AH13" i="20"/>
  <c r="AD13" i="20" s="1"/>
  <c r="AT17" i="20"/>
  <c r="AP17" i="20" s="1"/>
  <c r="AN19" i="20"/>
  <c r="AJ19" i="20" s="1"/>
  <c r="AH21" i="20"/>
  <c r="AD21" i="20" s="1"/>
  <c r="AT25" i="20"/>
  <c r="AP25" i="20" s="1"/>
  <c r="AN27" i="20"/>
  <c r="AJ27" i="20" s="1"/>
  <c r="AH29" i="20"/>
  <c r="AD29" i="20" s="1"/>
  <c r="AB31" i="20"/>
  <c r="X31" i="20" s="1"/>
  <c r="AT10" i="20"/>
  <c r="AP10" i="20" s="1"/>
  <c r="AT18" i="20"/>
  <c r="AP18" i="20" s="1"/>
  <c r="AT26" i="20"/>
  <c r="AP26" i="20" s="1"/>
  <c r="AT11" i="20"/>
  <c r="AP11" i="20" s="1"/>
  <c r="AT19" i="20"/>
  <c r="AP19" i="20" s="1"/>
  <c r="AT27" i="20"/>
  <c r="AP27" i="20" s="1"/>
  <c r="AH8" i="20"/>
  <c r="AD8" i="20" s="1"/>
  <c r="AB10" i="20"/>
  <c r="X10" i="20" s="1"/>
  <c r="AT12" i="20"/>
  <c r="AP12" i="20" s="1"/>
  <c r="AH16" i="20"/>
  <c r="AD16" i="20" s="1"/>
  <c r="AB18" i="20"/>
  <c r="X18" i="20" s="1"/>
  <c r="AT20" i="20"/>
  <c r="AP20" i="20" s="1"/>
  <c r="AB26" i="20"/>
  <c r="X26" i="20" s="1"/>
  <c r="AT28" i="20"/>
  <c r="AP28" i="20" s="1"/>
  <c r="AB11" i="20"/>
  <c r="X11" i="20" s="1"/>
  <c r="AT13" i="20"/>
  <c r="AP13" i="20" s="1"/>
  <c r="AB19" i="20"/>
  <c r="X19" i="20" s="1"/>
  <c r="AT21" i="20"/>
  <c r="AP21" i="20" s="1"/>
  <c r="AB27" i="20"/>
  <c r="X27" i="20" s="1"/>
  <c r="AT29" i="20"/>
  <c r="AP29" i="20" s="1"/>
  <c r="AN31" i="20"/>
  <c r="AJ31" i="20" s="1"/>
  <c r="AT8" i="19"/>
  <c r="AP8" i="19" s="1"/>
  <c r="AT16" i="19"/>
  <c r="AP16" i="19" s="1"/>
  <c r="AT24" i="19"/>
  <c r="AP24" i="19" s="1"/>
  <c r="AT9" i="19"/>
  <c r="AP9" i="19" s="1"/>
  <c r="AN11" i="19"/>
  <c r="AJ11" i="19" s="1"/>
  <c r="AT17" i="19"/>
  <c r="AP17" i="19" s="1"/>
  <c r="AN19" i="19"/>
  <c r="AJ19" i="19" s="1"/>
  <c r="AT25" i="19"/>
  <c r="AP25" i="19" s="1"/>
  <c r="AN27" i="19"/>
  <c r="AJ27" i="19" s="1"/>
  <c r="AB8" i="19"/>
  <c r="X8" i="19" s="1"/>
  <c r="AT10" i="19"/>
  <c r="AP10" i="19" s="1"/>
  <c r="AN12" i="19"/>
  <c r="AJ12" i="19" s="1"/>
  <c r="AH14" i="19"/>
  <c r="AD14" i="19" s="1"/>
  <c r="AB16" i="19"/>
  <c r="X16" i="19" s="1"/>
  <c r="AT18" i="19"/>
  <c r="AP18" i="19" s="1"/>
  <c r="AN20" i="19"/>
  <c r="AJ20" i="19" s="1"/>
  <c r="AH22" i="19"/>
  <c r="AD22" i="19" s="1"/>
  <c r="AB24" i="19"/>
  <c r="X24" i="19" s="1"/>
  <c r="AT26" i="19"/>
  <c r="AP26" i="19" s="1"/>
  <c r="AN28" i="19"/>
  <c r="AJ28" i="19" s="1"/>
  <c r="AH30" i="19"/>
  <c r="AD30" i="19" s="1"/>
  <c r="AT11" i="19"/>
  <c r="AP11" i="19" s="1"/>
  <c r="AT19" i="19"/>
  <c r="AP19" i="19" s="1"/>
  <c r="AT27" i="19"/>
  <c r="AP27" i="19" s="1"/>
  <c r="AH16" i="19"/>
  <c r="AD16" i="19" s="1"/>
  <c r="AT20" i="19"/>
  <c r="AP20" i="19" s="1"/>
  <c r="AH24" i="19"/>
  <c r="AD24" i="19" s="1"/>
  <c r="AT28" i="19"/>
  <c r="AP28" i="19" s="1"/>
  <c r="AB11" i="19"/>
  <c r="X11" i="19" s="1"/>
  <c r="AT13" i="19"/>
  <c r="AP13" i="19" s="1"/>
  <c r="AH17" i="19"/>
  <c r="AD17" i="19" s="1"/>
  <c r="AB19" i="19"/>
  <c r="X19" i="19" s="1"/>
  <c r="AT21" i="19"/>
  <c r="AP21" i="19" s="1"/>
  <c r="AH25" i="19"/>
  <c r="AD25" i="19" s="1"/>
  <c r="AB27" i="19"/>
  <c r="X27" i="19" s="1"/>
  <c r="AN8" i="19"/>
  <c r="AJ8" i="19" s="1"/>
  <c r="AB12" i="19"/>
  <c r="X12" i="19" s="1"/>
  <c r="AH9" i="19"/>
  <c r="AD9" i="19" s="1"/>
  <c r="AT8" i="18"/>
  <c r="AP8" i="18" s="1"/>
  <c r="AN10" i="18"/>
  <c r="AJ10" i="18" s="1"/>
  <c r="AH12" i="18"/>
  <c r="AD12" i="18" s="1"/>
  <c r="AT16" i="18"/>
  <c r="AP16" i="18" s="1"/>
  <c r="AN18" i="18"/>
  <c r="AJ18" i="18" s="1"/>
  <c r="AH20" i="18"/>
  <c r="AD20" i="18" s="1"/>
  <c r="AT24" i="18"/>
  <c r="AP24" i="18" s="1"/>
  <c r="AN26" i="18"/>
  <c r="AJ26" i="18" s="1"/>
  <c r="AH28" i="18"/>
  <c r="AD28" i="18" s="1"/>
  <c r="AT9" i="18"/>
  <c r="AP9" i="18" s="1"/>
  <c r="AN11" i="18"/>
  <c r="AJ11" i="18" s="1"/>
  <c r="AT17" i="18"/>
  <c r="AP17" i="18" s="1"/>
  <c r="AN19" i="18"/>
  <c r="AJ19" i="18" s="1"/>
  <c r="AT25" i="18"/>
  <c r="AP25" i="18" s="1"/>
  <c r="AN27" i="18"/>
  <c r="AJ27" i="18" s="1"/>
  <c r="AT10" i="18"/>
  <c r="AP10" i="18" s="1"/>
  <c r="AT18" i="18"/>
  <c r="AP18" i="18" s="1"/>
  <c r="AT26" i="18"/>
  <c r="AP26" i="18" s="1"/>
  <c r="AN28" i="18"/>
  <c r="AJ28" i="18" s="1"/>
  <c r="AB9" i="18"/>
  <c r="X9" i="18" s="1"/>
  <c r="AT11" i="18"/>
  <c r="AP11" i="18" s="1"/>
  <c r="AB17" i="18"/>
  <c r="X17" i="18" s="1"/>
  <c r="AT19" i="18"/>
  <c r="AP19" i="18" s="1"/>
  <c r="AT27" i="18"/>
  <c r="AP27" i="18" s="1"/>
  <c r="AB18" i="18"/>
  <c r="X18" i="18" s="1"/>
  <c r="AB26" i="18"/>
  <c r="X26" i="18" s="1"/>
  <c r="AT28" i="18"/>
  <c r="AP28" i="18" s="1"/>
  <c r="AH9" i="18"/>
  <c r="AD9" i="18" s="1"/>
  <c r="AB11" i="18"/>
  <c r="X11" i="18" s="1"/>
  <c r="AN15" i="18"/>
  <c r="AJ15" i="18" s="1"/>
  <c r="AH17" i="18"/>
  <c r="AD17" i="18" s="1"/>
  <c r="AB19" i="18"/>
  <c r="X19" i="18" s="1"/>
  <c r="AN23" i="18"/>
  <c r="AJ23" i="18" s="1"/>
  <c r="AH25" i="18"/>
  <c r="AD25" i="18" s="1"/>
  <c r="AB27" i="18"/>
  <c r="X27" i="18" s="1"/>
  <c r="AN31" i="18"/>
  <c r="AJ31" i="18" s="1"/>
  <c r="AH10" i="18"/>
  <c r="AD10" i="18" s="1"/>
  <c r="AB20" i="18"/>
  <c r="X20" i="18" s="1"/>
  <c r="AT16" i="17"/>
  <c r="AP16" i="17" s="1"/>
  <c r="AH20" i="17"/>
  <c r="AD20" i="17" s="1"/>
  <c r="AB22" i="17"/>
  <c r="X22" i="17" s="1"/>
  <c r="AT24" i="17"/>
  <c r="AP24" i="17" s="1"/>
  <c r="AH28" i="17"/>
  <c r="AD28" i="17" s="1"/>
  <c r="AB30" i="17"/>
  <c r="X30" i="17" s="1"/>
  <c r="AB14" i="17"/>
  <c r="X14" i="17" s="1"/>
  <c r="AT9" i="17"/>
  <c r="AP9" i="17" s="1"/>
  <c r="AN11" i="17"/>
  <c r="AJ11" i="17" s="1"/>
  <c r="AB15" i="17"/>
  <c r="X15" i="17" s="1"/>
  <c r="AT17" i="17"/>
  <c r="AP17" i="17" s="1"/>
  <c r="AN19" i="17"/>
  <c r="AJ19" i="17" s="1"/>
  <c r="AB23" i="17"/>
  <c r="X23" i="17" s="1"/>
  <c r="AT25" i="17"/>
  <c r="AP25" i="17" s="1"/>
  <c r="AN27" i="17"/>
  <c r="AJ27" i="17" s="1"/>
  <c r="AB31" i="17"/>
  <c r="X31" i="17" s="1"/>
  <c r="AT8" i="17"/>
  <c r="AP8" i="17" s="1"/>
  <c r="AB8" i="17"/>
  <c r="X8" i="17" s="1"/>
  <c r="AN12" i="17"/>
  <c r="AJ12" i="17" s="1"/>
  <c r="AH14" i="17"/>
  <c r="AD14" i="17" s="1"/>
  <c r="AB16" i="17"/>
  <c r="X16" i="17" s="1"/>
  <c r="AN20" i="17"/>
  <c r="AJ20" i="17" s="1"/>
  <c r="AH22" i="17"/>
  <c r="AD22" i="17" s="1"/>
  <c r="AN28" i="17"/>
  <c r="AJ28" i="17" s="1"/>
  <c r="AH30" i="17"/>
  <c r="AD30" i="17" s="1"/>
  <c r="AT11" i="17"/>
  <c r="AP11" i="17" s="1"/>
  <c r="AH15" i="17"/>
  <c r="AD15" i="17" s="1"/>
  <c r="AT19" i="17"/>
  <c r="AP19" i="17" s="1"/>
  <c r="AH23" i="17"/>
  <c r="AD23" i="17" s="1"/>
  <c r="AT27" i="17"/>
  <c r="AP27" i="17" s="1"/>
  <c r="AH31" i="17"/>
  <c r="AD31" i="17" s="1"/>
  <c r="AT28" i="17"/>
  <c r="AP28" i="17" s="1"/>
  <c r="AN14" i="17"/>
  <c r="AJ14" i="17" s="1"/>
  <c r="AN22" i="17"/>
  <c r="AJ22" i="17" s="1"/>
  <c r="AN30" i="17"/>
  <c r="AJ30" i="17" s="1"/>
  <c r="AN15" i="17"/>
  <c r="AJ15" i="17" s="1"/>
  <c r="AN23" i="17"/>
  <c r="AJ23" i="17" s="1"/>
  <c r="AB27" i="17"/>
  <c r="X27" i="17" s="1"/>
  <c r="AN31" i="17"/>
  <c r="AJ31" i="17" s="1"/>
  <c r="AT8" i="16"/>
  <c r="AP8" i="16" s="1"/>
  <c r="AT16" i="16"/>
  <c r="AP16" i="16" s="1"/>
  <c r="AT24" i="16"/>
  <c r="AP24" i="16" s="1"/>
  <c r="AT9" i="16"/>
  <c r="AP9" i="16" s="1"/>
  <c r="AT17" i="16"/>
  <c r="AP17" i="16" s="1"/>
  <c r="AT25" i="16"/>
  <c r="AP25" i="16" s="1"/>
  <c r="AT10" i="16"/>
  <c r="AP10" i="16" s="1"/>
  <c r="AN12" i="16"/>
  <c r="AJ12" i="16" s="1"/>
  <c r="AB16" i="16"/>
  <c r="X16" i="16" s="1"/>
  <c r="AT18" i="16"/>
  <c r="AP18" i="16" s="1"/>
  <c r="AN20" i="16"/>
  <c r="AJ20" i="16" s="1"/>
  <c r="AB24" i="16"/>
  <c r="X24" i="16" s="1"/>
  <c r="AT26" i="16"/>
  <c r="AP26" i="16" s="1"/>
  <c r="AN28" i="16"/>
  <c r="AJ28" i="16" s="1"/>
  <c r="AB8" i="16"/>
  <c r="X8" i="16" s="1"/>
  <c r="AB9" i="16"/>
  <c r="X9" i="16" s="1"/>
  <c r="AT11" i="16"/>
  <c r="AP11" i="16" s="1"/>
  <c r="AN13" i="16"/>
  <c r="AJ13" i="16" s="1"/>
  <c r="AB17" i="16"/>
  <c r="X17" i="16" s="1"/>
  <c r="AT19" i="16"/>
  <c r="AP19" i="16" s="1"/>
  <c r="AN21" i="16"/>
  <c r="AJ21" i="16" s="1"/>
  <c r="AB25" i="16"/>
  <c r="X25" i="16" s="1"/>
  <c r="AT27" i="16"/>
  <c r="AP27" i="16" s="1"/>
  <c r="AN29" i="16"/>
  <c r="AJ29" i="16" s="1"/>
  <c r="AH16" i="16"/>
  <c r="AD16" i="16" s="1"/>
  <c r="AH24" i="16"/>
  <c r="AD24" i="16" s="1"/>
  <c r="AH9" i="16"/>
  <c r="AD9" i="16" s="1"/>
  <c r="AT13" i="16"/>
  <c r="AP13" i="16" s="1"/>
  <c r="AH17" i="16"/>
  <c r="AD17" i="16" s="1"/>
  <c r="AT21" i="16"/>
  <c r="AP21" i="16" s="1"/>
  <c r="AH25" i="16"/>
  <c r="AD25" i="16" s="1"/>
  <c r="AT29" i="16"/>
  <c r="AP29" i="16" s="1"/>
  <c r="AT12" i="16"/>
  <c r="AP12" i="16" s="1"/>
  <c r="AN8" i="16"/>
  <c r="AJ8" i="16" s="1"/>
  <c r="AB20" i="16"/>
  <c r="X20" i="16" s="1"/>
  <c r="AB28" i="16"/>
  <c r="X28" i="16" s="1"/>
  <c r="AG7" i="15"/>
  <c r="AD7" i="15" s="1"/>
  <c r="AG9" i="15"/>
  <c r="AD9" i="15" s="1"/>
  <c r="AG11" i="15"/>
  <c r="AD11" i="15" s="1"/>
  <c r="AG13" i="15"/>
  <c r="AD13" i="15" s="1"/>
  <c r="AG15" i="15"/>
  <c r="AD15" i="15" s="1"/>
  <c r="AG17" i="15"/>
  <c r="AD17" i="15" s="1"/>
  <c r="AG27" i="15"/>
  <c r="AD27" i="15" s="1"/>
  <c r="AG29" i="15"/>
  <c r="AD29" i="15" s="1"/>
  <c r="AG31" i="15"/>
  <c r="AD31" i="15" s="1"/>
  <c r="AG6" i="15"/>
  <c r="AD6" i="15" s="1"/>
  <c r="W7" i="15"/>
  <c r="T7" i="15" s="1"/>
  <c r="AG8" i="15"/>
  <c r="AD8" i="15" s="1"/>
  <c r="W9" i="15"/>
  <c r="T9" i="15" s="1"/>
  <c r="AG10" i="15"/>
  <c r="AD10" i="15" s="1"/>
  <c r="W11" i="15"/>
  <c r="T11" i="15" s="1"/>
  <c r="AG12" i="15"/>
  <c r="AD12" i="15" s="1"/>
  <c r="W13" i="15"/>
  <c r="T13" i="15" s="1"/>
  <c r="AG14" i="15"/>
  <c r="AD14" i="15" s="1"/>
  <c r="W15" i="15"/>
  <c r="T15" i="15" s="1"/>
  <c r="AG16" i="15"/>
  <c r="AD16" i="15" s="1"/>
  <c r="W17" i="15"/>
  <c r="T17" i="15" s="1"/>
  <c r="AG18" i="15"/>
  <c r="AD18" i="15" s="1"/>
  <c r="W19" i="15"/>
  <c r="T19" i="15" s="1"/>
  <c r="AG20" i="15"/>
  <c r="AD20" i="15" s="1"/>
  <c r="W21" i="15"/>
  <c r="T21" i="15" s="1"/>
  <c r="AG22" i="15"/>
  <c r="AD22" i="15" s="1"/>
  <c r="W23" i="15"/>
  <c r="T23" i="15" s="1"/>
  <c r="AG24" i="15"/>
  <c r="AD24" i="15" s="1"/>
  <c r="W25" i="15"/>
  <c r="T25" i="15" s="1"/>
  <c r="AG26" i="15"/>
  <c r="AD26" i="15" s="1"/>
  <c r="W27" i="15"/>
  <c r="T27" i="15" s="1"/>
  <c r="AG28" i="15"/>
  <c r="AD28" i="15" s="1"/>
  <c r="W29" i="15"/>
  <c r="T29" i="15" s="1"/>
  <c r="AG30" i="15"/>
  <c r="AD30" i="15" s="1"/>
  <c r="W31" i="15"/>
  <c r="T31" i="15" s="1"/>
  <c r="R7" i="15"/>
  <c r="O7" i="15" s="1"/>
  <c r="R9" i="15"/>
  <c r="O9" i="15" s="1"/>
  <c r="R11" i="15"/>
  <c r="O11" i="15" s="1"/>
  <c r="R13" i="15"/>
  <c r="O13" i="15" s="1"/>
  <c r="R15" i="15"/>
  <c r="O15" i="15" s="1"/>
  <c r="R17" i="15"/>
  <c r="O17" i="15" s="1"/>
  <c r="R19" i="15"/>
  <c r="O19" i="15" s="1"/>
  <c r="AL19" i="15"/>
  <c r="AI19" i="15" s="1"/>
  <c r="R21" i="15"/>
  <c r="O21" i="15" s="1"/>
  <c r="AL21" i="15"/>
  <c r="AI21" i="15" s="1"/>
  <c r="R23" i="15"/>
  <c r="O23" i="15" s="1"/>
  <c r="AL23" i="15"/>
  <c r="AI23" i="15" s="1"/>
  <c r="R25" i="15"/>
  <c r="O25" i="15" s="1"/>
  <c r="AL25" i="15"/>
  <c r="AI25" i="15" s="1"/>
  <c r="R27" i="15"/>
  <c r="O27" i="15" s="1"/>
  <c r="R29" i="15"/>
  <c r="O29" i="15" s="1"/>
  <c r="R31" i="15"/>
  <c r="O31" i="15" s="1"/>
  <c r="AG7" i="14"/>
  <c r="AD7" i="14" s="1"/>
  <c r="AG9" i="14"/>
  <c r="AD9" i="14" s="1"/>
  <c r="AG11" i="14"/>
  <c r="AD11" i="14" s="1"/>
  <c r="AG15" i="14"/>
  <c r="AD15" i="14" s="1"/>
  <c r="AG17" i="14"/>
  <c r="AD17" i="14" s="1"/>
  <c r="AG19" i="14"/>
  <c r="AD19" i="14" s="1"/>
  <c r="AG21" i="14"/>
  <c r="AD21" i="14" s="1"/>
  <c r="AG23" i="14"/>
  <c r="AD23" i="14" s="1"/>
  <c r="AG25" i="14"/>
  <c r="AD25" i="14" s="1"/>
  <c r="AG27" i="14"/>
  <c r="AD27" i="14" s="1"/>
  <c r="AG29" i="14"/>
  <c r="AD29" i="14" s="1"/>
  <c r="AG6" i="14"/>
  <c r="AD6" i="14" s="1"/>
  <c r="W7" i="14"/>
  <c r="T7" i="14" s="1"/>
  <c r="AG8" i="14"/>
  <c r="AD8" i="14" s="1"/>
  <c r="W9" i="14"/>
  <c r="T9" i="14" s="1"/>
  <c r="AG10" i="14"/>
  <c r="AD10" i="14" s="1"/>
  <c r="W11" i="14"/>
  <c r="T11" i="14" s="1"/>
  <c r="AG12" i="14"/>
  <c r="AD12" i="14" s="1"/>
  <c r="W13" i="14"/>
  <c r="T13" i="14" s="1"/>
  <c r="AG14" i="14"/>
  <c r="AD14" i="14" s="1"/>
  <c r="W15" i="14"/>
  <c r="T15" i="14" s="1"/>
  <c r="AG16" i="14"/>
  <c r="AD16" i="14" s="1"/>
  <c r="W17" i="14"/>
  <c r="T17" i="14" s="1"/>
  <c r="AG18" i="14"/>
  <c r="AD18" i="14" s="1"/>
  <c r="W19" i="14"/>
  <c r="T19" i="14" s="1"/>
  <c r="AG20" i="14"/>
  <c r="AD20" i="14" s="1"/>
  <c r="W21" i="14"/>
  <c r="T21" i="14" s="1"/>
  <c r="AG22" i="14"/>
  <c r="AD22" i="14" s="1"/>
  <c r="W23" i="14"/>
  <c r="T23" i="14" s="1"/>
  <c r="AG24" i="14"/>
  <c r="AD24" i="14" s="1"/>
  <c r="W25" i="14"/>
  <c r="T25" i="14" s="1"/>
  <c r="AG26" i="14"/>
  <c r="AD26" i="14" s="1"/>
  <c r="W27" i="14"/>
  <c r="T27" i="14" s="1"/>
  <c r="AG28" i="14"/>
  <c r="AD28" i="14" s="1"/>
  <c r="W29" i="14"/>
  <c r="T29" i="14" s="1"/>
  <c r="AG30" i="14"/>
  <c r="AD30" i="14" s="1"/>
  <c r="W31" i="14"/>
  <c r="T31" i="14" s="1"/>
  <c r="AG31" i="14"/>
  <c r="AD31" i="14" s="1"/>
  <c r="R7" i="14"/>
  <c r="O7" i="14" s="1"/>
  <c r="R9" i="14"/>
  <c r="O9" i="14" s="1"/>
  <c r="R11" i="14"/>
  <c r="O11" i="14" s="1"/>
  <c r="R13" i="14"/>
  <c r="O13" i="14" s="1"/>
  <c r="R15" i="14"/>
  <c r="O15" i="14" s="1"/>
  <c r="R17" i="14"/>
  <c r="O17" i="14" s="1"/>
  <c r="R19" i="14"/>
  <c r="O19" i="14" s="1"/>
  <c r="R21" i="14"/>
  <c r="O21" i="14" s="1"/>
  <c r="R23" i="14"/>
  <c r="O23" i="14" s="1"/>
  <c r="R25" i="14"/>
  <c r="O25" i="14" s="1"/>
  <c r="R27" i="14"/>
  <c r="O27" i="14" s="1"/>
  <c r="R29" i="14"/>
  <c r="O29" i="14" s="1"/>
  <c r="R31" i="14"/>
  <c r="O31" i="14" s="1"/>
  <c r="AG6" i="13"/>
  <c r="AD6" i="13" s="1"/>
  <c r="AG8" i="13"/>
  <c r="AD8" i="13" s="1"/>
  <c r="AG10" i="13"/>
  <c r="AD10" i="13" s="1"/>
  <c r="AG12" i="13"/>
  <c r="AD12" i="13" s="1"/>
  <c r="AG14" i="13"/>
  <c r="AD14" i="13" s="1"/>
  <c r="AG16" i="13"/>
  <c r="AD16" i="13" s="1"/>
  <c r="AG18" i="13"/>
  <c r="AD18" i="13" s="1"/>
  <c r="AG20" i="13"/>
  <c r="AD20" i="13" s="1"/>
  <c r="AG22" i="13"/>
  <c r="AD22" i="13" s="1"/>
  <c r="AG24" i="13"/>
  <c r="AD24" i="13" s="1"/>
  <c r="AG26" i="13"/>
  <c r="AD26" i="13" s="1"/>
  <c r="AG28" i="13"/>
  <c r="AD28" i="13" s="1"/>
  <c r="AG30" i="13"/>
  <c r="AD30" i="13" s="1"/>
  <c r="W31" i="13"/>
  <c r="T31" i="13" s="1"/>
  <c r="W16" i="13"/>
  <c r="T16" i="13" s="1"/>
  <c r="W18" i="13"/>
  <c r="T18" i="13" s="1"/>
  <c r="W22" i="13"/>
  <c r="T22" i="13" s="1"/>
  <c r="AG23" i="13"/>
  <c r="AD23" i="13" s="1"/>
  <c r="AG11" i="13"/>
  <c r="AD11" i="13" s="1"/>
  <c r="AG13" i="13"/>
  <c r="AD13" i="13" s="1"/>
  <c r="AG15" i="13"/>
  <c r="AD15" i="13" s="1"/>
  <c r="AG21" i="13"/>
  <c r="AD21" i="13" s="1"/>
  <c r="W26" i="13"/>
  <c r="T26" i="13" s="1"/>
  <c r="W28" i="13"/>
  <c r="T28" i="13" s="1"/>
  <c r="AG29" i="13"/>
  <c r="AD29" i="13" s="1"/>
  <c r="AB6" i="13"/>
  <c r="Y6" i="13" s="1"/>
  <c r="R7" i="13"/>
  <c r="O7" i="13" s="1"/>
  <c r="AL7" i="13"/>
  <c r="AI7" i="13" s="1"/>
  <c r="AB8" i="13"/>
  <c r="Y8" i="13" s="1"/>
  <c r="R9" i="13"/>
  <c r="O9" i="13" s="1"/>
  <c r="AL9" i="13"/>
  <c r="AI9" i="13" s="1"/>
  <c r="AB10" i="13"/>
  <c r="Y10" i="13" s="1"/>
  <c r="R11" i="13"/>
  <c r="O11" i="13" s="1"/>
  <c r="AB12" i="13"/>
  <c r="Y12" i="13" s="1"/>
  <c r="R13" i="13"/>
  <c r="O13" i="13" s="1"/>
  <c r="AB14" i="13"/>
  <c r="Y14" i="13" s="1"/>
  <c r="R15" i="13"/>
  <c r="O15" i="13" s="1"/>
  <c r="R17" i="13"/>
  <c r="O17" i="13" s="1"/>
  <c r="AL17" i="13"/>
  <c r="AI17" i="13" s="1"/>
  <c r="R19" i="13"/>
  <c r="O19" i="13" s="1"/>
  <c r="AB20" i="13"/>
  <c r="Y20" i="13" s="1"/>
  <c r="R21" i="13"/>
  <c r="O21" i="13" s="1"/>
  <c r="R23" i="13"/>
  <c r="O23" i="13" s="1"/>
  <c r="AB24" i="13"/>
  <c r="Y24" i="13" s="1"/>
  <c r="R25" i="13"/>
  <c r="O25" i="13" s="1"/>
  <c r="AL25" i="13"/>
  <c r="AI25" i="13" s="1"/>
  <c r="R27" i="13"/>
  <c r="O27" i="13" s="1"/>
  <c r="AL27" i="13"/>
  <c r="AI27" i="13" s="1"/>
  <c r="R29" i="13"/>
  <c r="O29" i="13" s="1"/>
  <c r="AB30" i="13"/>
  <c r="Y30" i="13" s="1"/>
  <c r="R31" i="13"/>
  <c r="O31" i="13" s="1"/>
  <c r="AG6" i="12"/>
  <c r="AD6" i="12" s="1"/>
  <c r="W7" i="12"/>
  <c r="T7" i="12" s="1"/>
  <c r="AG8" i="12"/>
  <c r="AD8" i="12" s="1"/>
  <c r="W9" i="12"/>
  <c r="T9" i="12" s="1"/>
  <c r="AG10" i="12"/>
  <c r="AD10" i="12" s="1"/>
  <c r="W11" i="12"/>
  <c r="T11" i="12" s="1"/>
  <c r="AG12" i="12"/>
  <c r="AD12" i="12" s="1"/>
  <c r="W13" i="12"/>
  <c r="T13" i="12" s="1"/>
  <c r="AG14" i="12"/>
  <c r="AD14" i="12" s="1"/>
  <c r="W15" i="12"/>
  <c r="T15" i="12" s="1"/>
  <c r="AG16" i="12"/>
  <c r="AD16" i="12" s="1"/>
  <c r="W17" i="12"/>
  <c r="T17" i="12" s="1"/>
  <c r="AG18" i="12"/>
  <c r="AD18" i="12" s="1"/>
  <c r="W19" i="12"/>
  <c r="T19" i="12" s="1"/>
  <c r="AG20" i="12"/>
  <c r="AD20" i="12" s="1"/>
  <c r="W21" i="12"/>
  <c r="T21" i="12" s="1"/>
  <c r="AG22" i="12"/>
  <c r="AD22" i="12" s="1"/>
  <c r="W23" i="12"/>
  <c r="T23" i="12" s="1"/>
  <c r="AG24" i="12"/>
  <c r="AD24" i="12" s="1"/>
  <c r="W25" i="12"/>
  <c r="T25" i="12" s="1"/>
  <c r="AG26" i="12"/>
  <c r="AD26" i="12" s="1"/>
  <c r="W27" i="12"/>
  <c r="T27" i="12" s="1"/>
  <c r="AG28" i="12"/>
  <c r="AD28" i="12" s="1"/>
  <c r="W29" i="12"/>
  <c r="T29" i="12" s="1"/>
  <c r="AG30" i="12"/>
  <c r="AD30" i="12" s="1"/>
  <c r="W31" i="12"/>
  <c r="T31" i="12" s="1"/>
  <c r="AG9" i="12"/>
  <c r="AD9" i="12" s="1"/>
  <c r="AG13" i="12"/>
  <c r="AD13" i="12" s="1"/>
  <c r="AG15" i="12"/>
  <c r="AD15" i="12" s="1"/>
  <c r="AG17" i="12"/>
  <c r="AD17" i="12" s="1"/>
  <c r="AG19" i="12"/>
  <c r="AD19" i="12" s="1"/>
  <c r="AG23" i="12"/>
  <c r="AD23" i="12" s="1"/>
  <c r="AG25" i="12"/>
  <c r="AD25" i="12" s="1"/>
  <c r="AG27" i="12"/>
  <c r="AD27" i="12" s="1"/>
  <c r="AG29" i="12"/>
  <c r="AD29" i="12" s="1"/>
  <c r="AG31" i="12"/>
  <c r="AD31" i="12" s="1"/>
  <c r="AG7" i="12"/>
  <c r="AD7" i="12" s="1"/>
  <c r="AG11" i="12"/>
  <c r="AD11" i="12" s="1"/>
  <c r="R7" i="12"/>
  <c r="O7" i="12" s="1"/>
  <c r="R9" i="12"/>
  <c r="O9" i="12" s="1"/>
  <c r="R11" i="12"/>
  <c r="O11" i="12" s="1"/>
  <c r="R13" i="12"/>
  <c r="O13" i="12" s="1"/>
  <c r="R15" i="12"/>
  <c r="O15" i="12" s="1"/>
  <c r="R17" i="12"/>
  <c r="O17" i="12" s="1"/>
  <c r="R19" i="12"/>
  <c r="O19" i="12" s="1"/>
  <c r="R21" i="12"/>
  <c r="O21" i="12" s="1"/>
  <c r="R23" i="12"/>
  <c r="O23" i="12" s="1"/>
  <c r="R25" i="12"/>
  <c r="O25" i="12" s="1"/>
  <c r="R27" i="12"/>
  <c r="O27" i="12" s="1"/>
  <c r="R29" i="12"/>
  <c r="O29" i="12" s="1"/>
  <c r="R31" i="12"/>
  <c r="O31" i="12" s="1"/>
  <c r="AG6" i="11"/>
  <c r="AD6" i="11" s="1"/>
  <c r="W7" i="11"/>
  <c r="T7" i="11" s="1"/>
  <c r="AG8" i="11"/>
  <c r="AD8" i="11" s="1"/>
  <c r="W9" i="11"/>
  <c r="T9" i="11" s="1"/>
  <c r="AG10" i="11"/>
  <c r="AD10" i="11" s="1"/>
  <c r="W11" i="11"/>
  <c r="T11" i="11" s="1"/>
  <c r="AG12" i="11"/>
  <c r="AD12" i="11" s="1"/>
  <c r="W13" i="11"/>
  <c r="T13" i="11" s="1"/>
  <c r="AG14" i="11"/>
  <c r="AD14" i="11" s="1"/>
  <c r="W15" i="11"/>
  <c r="T15" i="11" s="1"/>
  <c r="AG16" i="11"/>
  <c r="AD16" i="11" s="1"/>
  <c r="W17" i="11"/>
  <c r="T17" i="11" s="1"/>
  <c r="AG18" i="11"/>
  <c r="AD18" i="11" s="1"/>
  <c r="W19" i="11"/>
  <c r="T19" i="11" s="1"/>
  <c r="AG20" i="11"/>
  <c r="AD20" i="11" s="1"/>
  <c r="W21" i="11"/>
  <c r="T21" i="11" s="1"/>
  <c r="AG22" i="11"/>
  <c r="AD22" i="11" s="1"/>
  <c r="W23" i="11"/>
  <c r="T23" i="11" s="1"/>
  <c r="AG24" i="11"/>
  <c r="AD24" i="11" s="1"/>
  <c r="W25" i="11"/>
  <c r="T25" i="11" s="1"/>
  <c r="AG26" i="11"/>
  <c r="AD26" i="11" s="1"/>
  <c r="W27" i="11"/>
  <c r="T27" i="11" s="1"/>
  <c r="AG28" i="11"/>
  <c r="AD28" i="11" s="1"/>
  <c r="W29" i="11"/>
  <c r="T29" i="11" s="1"/>
  <c r="AG30" i="11"/>
  <c r="AD30" i="11" s="1"/>
  <c r="W31" i="11"/>
  <c r="T31" i="11" s="1"/>
  <c r="AG31" i="11"/>
  <c r="AD31" i="11" s="1"/>
  <c r="AG7" i="11"/>
  <c r="AD7" i="11" s="1"/>
  <c r="AG13" i="11"/>
  <c r="AD13" i="11" s="1"/>
  <c r="AG27" i="11"/>
  <c r="AD27" i="11" s="1"/>
  <c r="R7" i="11"/>
  <c r="O7" i="11" s="1"/>
  <c r="R9" i="11"/>
  <c r="O9" i="11" s="1"/>
  <c r="AL9" i="11"/>
  <c r="AI9" i="11" s="1"/>
  <c r="R11" i="11"/>
  <c r="O11" i="11" s="1"/>
  <c r="AL11" i="11"/>
  <c r="AI11" i="11" s="1"/>
  <c r="R13" i="11"/>
  <c r="O13" i="11" s="1"/>
  <c r="R15" i="11"/>
  <c r="O15" i="11" s="1"/>
  <c r="AL15" i="11"/>
  <c r="AI15" i="11" s="1"/>
  <c r="R17" i="11"/>
  <c r="O17" i="11" s="1"/>
  <c r="AL17" i="11"/>
  <c r="AI17" i="11" s="1"/>
  <c r="R19" i="11"/>
  <c r="O19" i="11" s="1"/>
  <c r="AL19" i="11"/>
  <c r="AI19" i="11" s="1"/>
  <c r="R21" i="11"/>
  <c r="O21" i="11" s="1"/>
  <c r="AL21" i="11"/>
  <c r="AI21" i="11" s="1"/>
  <c r="R23" i="11"/>
  <c r="O23" i="11" s="1"/>
  <c r="AL23" i="11"/>
  <c r="AI23" i="11" s="1"/>
  <c r="R25" i="11"/>
  <c r="O25" i="11" s="1"/>
  <c r="AL25" i="11"/>
  <c r="AI25" i="11" s="1"/>
  <c r="R27" i="11"/>
  <c r="O27" i="11" s="1"/>
  <c r="R29" i="11"/>
  <c r="O29" i="11" s="1"/>
  <c r="AL29" i="11"/>
  <c r="AI29" i="11" s="1"/>
  <c r="R31" i="11"/>
  <c r="O31" i="11" s="1"/>
  <c r="AL7" i="5"/>
  <c r="AL8" i="5"/>
  <c r="AL9" i="5"/>
  <c r="AL10" i="5"/>
  <c r="AI10" i="5" s="1"/>
  <c r="AL11" i="5"/>
  <c r="AL12" i="5"/>
  <c r="AL13" i="5"/>
  <c r="AL14" i="5"/>
  <c r="AL15" i="5"/>
  <c r="AL16" i="5"/>
  <c r="AL17" i="5"/>
  <c r="AL18" i="5"/>
  <c r="AI18" i="5" s="1"/>
  <c r="AL19" i="5"/>
  <c r="AL20" i="5"/>
  <c r="AL21" i="5"/>
  <c r="AL22" i="5"/>
  <c r="AL23" i="5"/>
  <c r="AL24" i="5"/>
  <c r="AL25" i="5"/>
  <c r="AI25" i="5" s="1"/>
  <c r="AL26" i="5"/>
  <c r="AI26" i="5" s="1"/>
  <c r="AL27" i="5"/>
  <c r="AL28" i="5"/>
  <c r="AL29" i="5"/>
  <c r="AL30" i="5"/>
  <c r="AL31" i="5"/>
  <c r="AL6" i="5"/>
  <c r="AI31" i="5"/>
  <c r="AI30" i="5"/>
  <c r="AI29" i="5"/>
  <c r="AI28" i="5"/>
  <c r="AI27" i="5"/>
  <c r="AI24" i="5"/>
  <c r="AI23" i="5"/>
  <c r="AI22" i="5"/>
  <c r="AI21" i="5"/>
  <c r="AI20" i="5"/>
  <c r="AI19" i="5"/>
  <c r="AI17" i="5"/>
  <c r="AI16" i="5"/>
  <c r="AI15" i="5"/>
  <c r="AI14" i="5"/>
  <c r="AI13" i="5"/>
  <c r="AI12" i="5"/>
  <c r="AI11" i="5"/>
  <c r="AI9" i="5"/>
  <c r="AI8" i="5"/>
  <c r="AI7" i="5"/>
  <c r="AI6" i="5"/>
  <c r="AH9" i="9"/>
  <c r="AH10" i="9"/>
  <c r="AH11" i="9"/>
  <c r="AH12" i="9"/>
  <c r="AH13" i="9"/>
  <c r="AD13" i="9" s="1"/>
  <c r="AH14" i="9"/>
  <c r="AD14" i="9" s="1"/>
  <c r="AH15" i="9"/>
  <c r="AD15" i="9" s="1"/>
  <c r="AH16" i="9"/>
  <c r="AH17" i="9"/>
  <c r="AH18" i="9"/>
  <c r="AH19" i="9"/>
  <c r="AH20" i="9"/>
  <c r="AH21" i="9"/>
  <c r="AD21" i="9" s="1"/>
  <c r="AH22" i="9"/>
  <c r="AD22" i="9" s="1"/>
  <c r="AH23" i="9"/>
  <c r="AD23" i="9" s="1"/>
  <c r="AH24" i="9"/>
  <c r="AH25" i="9"/>
  <c r="AH26" i="9"/>
  <c r="AH27" i="9"/>
  <c r="AH28" i="9"/>
  <c r="AH29" i="9"/>
  <c r="AD29" i="9" s="1"/>
  <c r="AH30" i="9"/>
  <c r="AD30" i="9" s="1"/>
  <c r="AH31" i="9"/>
  <c r="AD31" i="9" s="1"/>
  <c r="AH8" i="9"/>
  <c r="AB9" i="9"/>
  <c r="AB10" i="9"/>
  <c r="AB11" i="9"/>
  <c r="AB12" i="9"/>
  <c r="AB13" i="9"/>
  <c r="AB14" i="9"/>
  <c r="X14" i="9" s="1"/>
  <c r="AB15" i="9"/>
  <c r="X15" i="9" s="1"/>
  <c r="AB16" i="9"/>
  <c r="X16" i="9" s="1"/>
  <c r="AB17" i="9"/>
  <c r="AB18" i="9"/>
  <c r="AB19" i="9"/>
  <c r="AB20" i="9"/>
  <c r="AB21" i="9"/>
  <c r="AB22" i="9"/>
  <c r="X22" i="9" s="1"/>
  <c r="AB23" i="9"/>
  <c r="X23" i="9" s="1"/>
  <c r="AB24" i="9"/>
  <c r="X24" i="9" s="1"/>
  <c r="AB25" i="9"/>
  <c r="AB26" i="9"/>
  <c r="AB27" i="9"/>
  <c r="AB28" i="9"/>
  <c r="AB29" i="9"/>
  <c r="AB30" i="9"/>
  <c r="X30" i="9" s="1"/>
  <c r="AB31" i="9"/>
  <c r="X31" i="9" s="1"/>
  <c r="AB8" i="9"/>
  <c r="AN9" i="8"/>
  <c r="AN10" i="8"/>
  <c r="AN11" i="8"/>
  <c r="AN12" i="8"/>
  <c r="AJ12" i="8" s="1"/>
  <c r="AN13" i="8"/>
  <c r="AN14" i="8"/>
  <c r="AN15" i="8"/>
  <c r="AN16" i="8"/>
  <c r="AN17" i="8"/>
  <c r="AN18" i="8"/>
  <c r="AN19" i="8"/>
  <c r="AN20" i="8"/>
  <c r="AN21" i="8"/>
  <c r="AN22" i="8"/>
  <c r="AJ22" i="8" s="1"/>
  <c r="AN23" i="8"/>
  <c r="AJ23" i="8" s="1"/>
  <c r="AN24" i="8"/>
  <c r="AJ24" i="8" s="1"/>
  <c r="AN25" i="8"/>
  <c r="AN26" i="8"/>
  <c r="AN27" i="8"/>
  <c r="AJ27" i="8" s="1"/>
  <c r="AN28" i="8"/>
  <c r="AN29" i="8"/>
  <c r="AJ29" i="8" s="1"/>
  <c r="AN30" i="8"/>
  <c r="AJ30" i="8" s="1"/>
  <c r="AN31" i="8"/>
  <c r="AJ31" i="8" s="1"/>
  <c r="AN8" i="8"/>
  <c r="AH9" i="8"/>
  <c r="AH10" i="8"/>
  <c r="AH11" i="8"/>
  <c r="AH12" i="8"/>
  <c r="AH13" i="8"/>
  <c r="AD13" i="8" s="1"/>
  <c r="AH14" i="8"/>
  <c r="AD14" i="8" s="1"/>
  <c r="AH15" i="8"/>
  <c r="AD15" i="8" s="1"/>
  <c r="AH16" i="8"/>
  <c r="AD16" i="8" s="1"/>
  <c r="AH17" i="8"/>
  <c r="AH18" i="8"/>
  <c r="AH19" i="8"/>
  <c r="AD19" i="8" s="1"/>
  <c r="AH20" i="8"/>
  <c r="AH21" i="8"/>
  <c r="AH22" i="8"/>
  <c r="AH23" i="8"/>
  <c r="AH24" i="8"/>
  <c r="AH25" i="8"/>
  <c r="AH26" i="8"/>
  <c r="AH27" i="8"/>
  <c r="AH28" i="8"/>
  <c r="AH29" i="8"/>
  <c r="AD29" i="8" s="1"/>
  <c r="AH30" i="8"/>
  <c r="AD30" i="8" s="1"/>
  <c r="AH31" i="8"/>
  <c r="AD31" i="8" s="1"/>
  <c r="AH8" i="8"/>
  <c r="AB9" i="8"/>
  <c r="AB10" i="8"/>
  <c r="AB11" i="8"/>
  <c r="X11" i="8" s="1"/>
  <c r="AB12" i="8"/>
  <c r="X12" i="8" s="1"/>
  <c r="AB13" i="8"/>
  <c r="X13" i="8" s="1"/>
  <c r="AB14" i="8"/>
  <c r="X14" i="8" s="1"/>
  <c r="AB15" i="8"/>
  <c r="X15" i="8" s="1"/>
  <c r="AB16" i="8"/>
  <c r="AB17" i="8"/>
  <c r="AB18" i="8"/>
  <c r="AB19" i="8"/>
  <c r="AB20" i="8"/>
  <c r="X20" i="8" s="1"/>
  <c r="AB21" i="8"/>
  <c r="X21" i="8" s="1"/>
  <c r="AB22" i="8"/>
  <c r="X22" i="8" s="1"/>
  <c r="AB23" i="8"/>
  <c r="X23" i="8" s="1"/>
  <c r="AB24" i="8"/>
  <c r="X24" i="8" s="1"/>
  <c r="AB25" i="8"/>
  <c r="AB26" i="8"/>
  <c r="AB27" i="8"/>
  <c r="AB28" i="8"/>
  <c r="X28" i="8" s="1"/>
  <c r="AB29" i="8"/>
  <c r="X29" i="8" s="1"/>
  <c r="AB30" i="8"/>
  <c r="X30" i="8" s="1"/>
  <c r="AB31" i="8"/>
  <c r="X31" i="8" s="1"/>
  <c r="AB8" i="8"/>
  <c r="AD28" i="9"/>
  <c r="AD27" i="9"/>
  <c r="AD26" i="9"/>
  <c r="AD25" i="9"/>
  <c r="AD24" i="9"/>
  <c r="AD20" i="9"/>
  <c r="AD19" i="9"/>
  <c r="AD18" i="9"/>
  <c r="AD17" i="9"/>
  <c r="AD16" i="9"/>
  <c r="AD12" i="9"/>
  <c r="AD11" i="9"/>
  <c r="AD10" i="9"/>
  <c r="AD9" i="9"/>
  <c r="AD8" i="9"/>
  <c r="X29" i="9"/>
  <c r="X28" i="9"/>
  <c r="X27" i="9"/>
  <c r="X26" i="9"/>
  <c r="X25" i="9"/>
  <c r="X21" i="9"/>
  <c r="X20" i="9"/>
  <c r="X19" i="9"/>
  <c r="X18" i="9"/>
  <c r="X17" i="9"/>
  <c r="X13" i="9"/>
  <c r="X12" i="9"/>
  <c r="X11" i="9"/>
  <c r="X10" i="9"/>
  <c r="X9" i="9"/>
  <c r="X8" i="9"/>
  <c r="V31" i="9"/>
  <c r="V30" i="9"/>
  <c r="V29" i="9"/>
  <c r="V28" i="9"/>
  <c r="V27" i="9"/>
  <c r="V26" i="9"/>
  <c r="V25" i="9"/>
  <c r="V24" i="9"/>
  <c r="V23" i="9"/>
  <c r="V22" i="9"/>
  <c r="V21" i="9"/>
  <c r="V20" i="9"/>
  <c r="V19" i="9"/>
  <c r="V18" i="9"/>
  <c r="V17" i="9"/>
  <c r="V16" i="9"/>
  <c r="V15" i="9"/>
  <c r="V14" i="9"/>
  <c r="V13" i="9"/>
  <c r="V12" i="9"/>
  <c r="V11" i="9"/>
  <c r="V10" i="9"/>
  <c r="V9" i="9"/>
  <c r="V8" i="9"/>
  <c r="AJ13" i="8"/>
  <c r="AJ14" i="8"/>
  <c r="AJ15" i="8"/>
  <c r="AJ21" i="8"/>
  <c r="AJ8" i="8"/>
  <c r="AJ28" i="8"/>
  <c r="AJ26" i="8"/>
  <c r="AJ25" i="8"/>
  <c r="AJ20" i="8"/>
  <c r="AJ19" i="8"/>
  <c r="AJ18" i="8"/>
  <c r="AJ17" i="8"/>
  <c r="AJ16" i="8"/>
  <c r="AJ11" i="8"/>
  <c r="AJ10" i="8"/>
  <c r="AJ9" i="8"/>
  <c r="AD21" i="8"/>
  <c r="AD22" i="8"/>
  <c r="AD23" i="8"/>
  <c r="AD24" i="8"/>
  <c r="AD28" i="8"/>
  <c r="AD27" i="8"/>
  <c r="AD26" i="8"/>
  <c r="AD25" i="8"/>
  <c r="AD20" i="8"/>
  <c r="AD18" i="8"/>
  <c r="AD17" i="8"/>
  <c r="AD12" i="8"/>
  <c r="AD11" i="8"/>
  <c r="AD10" i="8"/>
  <c r="AD9" i="8"/>
  <c r="AD8" i="8"/>
  <c r="X9" i="8"/>
  <c r="X10" i="8"/>
  <c r="X16" i="8"/>
  <c r="X17" i="8"/>
  <c r="X18" i="8"/>
  <c r="X19" i="8"/>
  <c r="X25" i="8"/>
  <c r="X26" i="8"/>
  <c r="X27" i="8"/>
  <c r="X8" i="8"/>
  <c r="V9" i="8"/>
  <c r="V10" i="8"/>
  <c r="V11" i="8"/>
  <c r="V12" i="8"/>
  <c r="V13" i="8"/>
  <c r="V14" i="8"/>
  <c r="V15" i="8"/>
  <c r="V16" i="8"/>
  <c r="V17" i="8"/>
  <c r="V18" i="8"/>
  <c r="V19" i="8"/>
  <c r="V20" i="8"/>
  <c r="V21" i="8"/>
  <c r="V22" i="8"/>
  <c r="V23" i="8"/>
  <c r="V24" i="8"/>
  <c r="V25" i="8"/>
  <c r="V26" i="8"/>
  <c r="V27" i="8"/>
  <c r="V28" i="8"/>
  <c r="V29" i="8"/>
  <c r="V30" i="8"/>
  <c r="V31" i="8"/>
  <c r="V8" i="8"/>
  <c r="AJ9" i="7"/>
  <c r="AJ10" i="7"/>
  <c r="AJ11" i="7"/>
  <c r="AJ12" i="7"/>
  <c r="AJ13" i="7"/>
  <c r="AJ14" i="7"/>
  <c r="AJ15" i="7"/>
  <c r="AJ16" i="7"/>
  <c r="AJ17" i="7"/>
  <c r="AJ18" i="7"/>
  <c r="AJ19" i="7"/>
  <c r="AJ20" i="7"/>
  <c r="AJ21" i="7"/>
  <c r="AJ22" i="7"/>
  <c r="AJ23" i="7"/>
  <c r="AJ24" i="7"/>
  <c r="AJ25" i="7"/>
  <c r="AJ26" i="7"/>
  <c r="AJ27" i="7"/>
  <c r="AJ28" i="7"/>
  <c r="AJ29" i="7"/>
  <c r="AJ30" i="7"/>
  <c r="AJ31" i="7"/>
  <c r="AJ8" i="7"/>
  <c r="AD9" i="7"/>
  <c r="AD10" i="7"/>
  <c r="AD11" i="7"/>
  <c r="AD12" i="7"/>
  <c r="AD13" i="7"/>
  <c r="AD14" i="7"/>
  <c r="AD15" i="7"/>
  <c r="AD16" i="7"/>
  <c r="AD17" i="7"/>
  <c r="AD18" i="7"/>
  <c r="AD19" i="7"/>
  <c r="AD20" i="7"/>
  <c r="AD21" i="7"/>
  <c r="AD22" i="7"/>
  <c r="AD23" i="7"/>
  <c r="AD24" i="7"/>
  <c r="AD25" i="7"/>
  <c r="AD26" i="7"/>
  <c r="AD27" i="7"/>
  <c r="AD28" i="7"/>
  <c r="AD29" i="7"/>
  <c r="AD30" i="7"/>
  <c r="AD31" i="7"/>
  <c r="AD8" i="7"/>
  <c r="AN9" i="7"/>
  <c r="AN10" i="7"/>
  <c r="AN11" i="7"/>
  <c r="AN12" i="7"/>
  <c r="AN13" i="7"/>
  <c r="AN14" i="7"/>
  <c r="AN15" i="7"/>
  <c r="AN16" i="7"/>
  <c r="AN17" i="7"/>
  <c r="AN18" i="7"/>
  <c r="AN19" i="7"/>
  <c r="AN20" i="7"/>
  <c r="AN21" i="7"/>
  <c r="AN22" i="7"/>
  <c r="AN23" i="7"/>
  <c r="AN24" i="7"/>
  <c r="AN25" i="7"/>
  <c r="AN26" i="7"/>
  <c r="AN27" i="7"/>
  <c r="AN28" i="7"/>
  <c r="AN29" i="7"/>
  <c r="AN30" i="7"/>
  <c r="AN31" i="7"/>
  <c r="AN8" i="7"/>
  <c r="AH9" i="7"/>
  <c r="AH10" i="7"/>
  <c r="AH11" i="7"/>
  <c r="AH12" i="7"/>
  <c r="AH13" i="7"/>
  <c r="AH14" i="7"/>
  <c r="AH15" i="7"/>
  <c r="AH16" i="7"/>
  <c r="AH17" i="7"/>
  <c r="AH18" i="7"/>
  <c r="AH19" i="7"/>
  <c r="AH20" i="7"/>
  <c r="AH21" i="7"/>
  <c r="AH22" i="7"/>
  <c r="AH23" i="7"/>
  <c r="AH24" i="7"/>
  <c r="AH25" i="7"/>
  <c r="AH26" i="7"/>
  <c r="AH27" i="7"/>
  <c r="AH28" i="7"/>
  <c r="AH29" i="7"/>
  <c r="AH30" i="7"/>
  <c r="AH31" i="7"/>
  <c r="AH8" i="7"/>
  <c r="H27" i="5"/>
  <c r="H26" i="5"/>
  <c r="H24" i="5"/>
  <c r="H19" i="5"/>
  <c r="H18" i="5"/>
  <c r="H16" i="5"/>
  <c r="H11" i="5"/>
  <c r="H10" i="5"/>
  <c r="H9" i="5"/>
  <c r="H8" i="5"/>
  <c r="X9" i="7"/>
  <c r="X10" i="7"/>
  <c r="X11" i="7"/>
  <c r="X12" i="7"/>
  <c r="X13" i="7"/>
  <c r="X14" i="7"/>
  <c r="X17" i="7"/>
  <c r="X18" i="7"/>
  <c r="X19" i="7"/>
  <c r="X20" i="7"/>
  <c r="X21" i="7"/>
  <c r="X22" i="7"/>
  <c r="X23" i="7"/>
  <c r="X24" i="7"/>
  <c r="X25" i="7"/>
  <c r="X26" i="7"/>
  <c r="X27" i="7"/>
  <c r="X28" i="7"/>
  <c r="X29" i="7"/>
  <c r="X30" i="7"/>
  <c r="X31" i="7"/>
  <c r="X8" i="7"/>
  <c r="AB9" i="7"/>
  <c r="AB10" i="7"/>
  <c r="AB11" i="7"/>
  <c r="AB12" i="7"/>
  <c r="AB13" i="7"/>
  <c r="AB14" i="7"/>
  <c r="AB17" i="7"/>
  <c r="AB18" i="7"/>
  <c r="AB19" i="7"/>
  <c r="AB20" i="7"/>
  <c r="AB21" i="7"/>
  <c r="AB22" i="7"/>
  <c r="AB23" i="7"/>
  <c r="AB24" i="7"/>
  <c r="AB25" i="7"/>
  <c r="AB26" i="7"/>
  <c r="AB27" i="7"/>
  <c r="AB28" i="7"/>
  <c r="AB29" i="7"/>
  <c r="AB30" i="7"/>
  <c r="AB31" i="7"/>
  <c r="AB8" i="7"/>
  <c r="V9" i="7"/>
  <c r="V10" i="7"/>
  <c r="V11" i="7"/>
  <c r="V12" i="7"/>
  <c r="V13" i="7"/>
  <c r="V14" i="7"/>
  <c r="V15" i="7"/>
  <c r="V16" i="7"/>
  <c r="AB16" i="7" s="1"/>
  <c r="X16" i="7" s="1"/>
  <c r="V17" i="7"/>
  <c r="V18" i="7"/>
  <c r="V19" i="7"/>
  <c r="V20" i="7"/>
  <c r="V21" i="7"/>
  <c r="V22" i="7"/>
  <c r="V23" i="7"/>
  <c r="V24" i="7"/>
  <c r="V25" i="7"/>
  <c r="V26" i="7"/>
  <c r="V27" i="7"/>
  <c r="V28" i="7"/>
  <c r="V29" i="7"/>
  <c r="V30" i="7"/>
  <c r="V31" i="7"/>
  <c r="V8" i="7"/>
  <c r="O7" i="5"/>
  <c r="O8" i="5"/>
  <c r="O9" i="5"/>
  <c r="O10" i="5"/>
  <c r="O11" i="5"/>
  <c r="O12" i="5"/>
  <c r="O13" i="5"/>
  <c r="O14" i="5"/>
  <c r="O15" i="5"/>
  <c r="O16" i="5"/>
  <c r="O17" i="5"/>
  <c r="O18" i="5"/>
  <c r="O19" i="5"/>
  <c r="O20" i="5"/>
  <c r="O21" i="5"/>
  <c r="O22" i="5"/>
  <c r="O23" i="5"/>
  <c r="O24" i="5"/>
  <c r="O25" i="5"/>
  <c r="O26" i="5"/>
  <c r="O27" i="5"/>
  <c r="O28" i="5"/>
  <c r="O29" i="5"/>
  <c r="O30" i="5"/>
  <c r="O31" i="5"/>
  <c r="O6" i="5"/>
  <c r="R7" i="5"/>
  <c r="R8" i="5"/>
  <c r="R9" i="5"/>
  <c r="R10" i="5"/>
  <c r="R11" i="5"/>
  <c r="R12" i="5"/>
  <c r="R13" i="5"/>
  <c r="R14" i="5"/>
  <c r="R15" i="5"/>
  <c r="R16" i="5"/>
  <c r="R17" i="5"/>
  <c r="R18" i="5"/>
  <c r="R19" i="5"/>
  <c r="R20" i="5"/>
  <c r="R21" i="5"/>
  <c r="R22" i="5"/>
  <c r="R23" i="5"/>
  <c r="R24" i="5"/>
  <c r="R25" i="5"/>
  <c r="R26" i="5"/>
  <c r="R27" i="5"/>
  <c r="R28" i="5"/>
  <c r="R29" i="5"/>
  <c r="R30" i="5"/>
  <c r="R31" i="5"/>
  <c r="R6" i="5"/>
  <c r="AB11" i="5"/>
  <c r="Y11" i="5" s="1"/>
  <c r="AB12" i="5"/>
  <c r="Y12" i="5" s="1"/>
  <c r="AB13" i="5"/>
  <c r="Y13" i="5" s="1"/>
  <c r="AB18" i="5"/>
  <c r="Y18" i="5" s="1"/>
  <c r="AB19" i="5"/>
  <c r="Y19" i="5" s="1"/>
  <c r="AB20" i="5"/>
  <c r="Y20" i="5" s="1"/>
  <c r="AB21" i="5"/>
  <c r="Y21" i="5" s="1"/>
  <c r="AB27" i="5"/>
  <c r="Y27" i="5" s="1"/>
  <c r="AB28" i="5"/>
  <c r="Y28" i="5" s="1"/>
  <c r="AB29" i="5"/>
  <c r="Y29" i="5" s="1"/>
  <c r="W9" i="5"/>
  <c r="W10" i="5"/>
  <c r="W11" i="5"/>
  <c r="W17" i="5"/>
  <c r="W18" i="5"/>
  <c r="W19" i="5"/>
  <c r="W25" i="5"/>
  <c r="W26" i="5"/>
  <c r="W27" i="5"/>
  <c r="M6" i="5"/>
  <c r="AG6" i="5" s="1"/>
  <c r="AD6" i="5" s="1"/>
  <c r="M7" i="5"/>
  <c r="AB7" i="5" s="1"/>
  <c r="Y7" i="5" s="1"/>
  <c r="M8" i="5"/>
  <c r="AG8" i="5" s="1"/>
  <c r="AD8" i="5" s="1"/>
  <c r="M9" i="5"/>
  <c r="M10" i="5"/>
  <c r="M11" i="5"/>
  <c r="M12" i="5"/>
  <c r="M13" i="5"/>
  <c r="M14" i="5"/>
  <c r="W14" i="5" s="1"/>
  <c r="M15" i="5"/>
  <c r="AB15" i="5" s="1"/>
  <c r="Y15" i="5" s="1"/>
  <c r="M16" i="5"/>
  <c r="AG16" i="5" s="1"/>
  <c r="AD16" i="5" s="1"/>
  <c r="M17" i="5"/>
  <c r="M18" i="5"/>
  <c r="M19" i="5"/>
  <c r="M20" i="5"/>
  <c r="M21" i="5"/>
  <c r="W21" i="5" s="1"/>
  <c r="M22" i="5"/>
  <c r="W22" i="5" s="1"/>
  <c r="M23" i="5"/>
  <c r="AB23" i="5" s="1"/>
  <c r="Y23" i="5" s="1"/>
  <c r="M24" i="5"/>
  <c r="AG24" i="5" s="1"/>
  <c r="AD24" i="5" s="1"/>
  <c r="M25" i="5"/>
  <c r="M26" i="5"/>
  <c r="M27" i="5"/>
  <c r="M28" i="5"/>
  <c r="M29" i="5"/>
  <c r="W29" i="5" s="1"/>
  <c r="M30" i="5"/>
  <c r="W30" i="5" s="1"/>
  <c r="M31" i="5"/>
  <c r="AB31" i="5" s="1"/>
  <c r="Y31" i="5" s="1"/>
  <c r="H4" i="5"/>
  <c r="H5" i="5"/>
  <c r="H6" i="5"/>
  <c r="H7" i="5"/>
  <c r="H12" i="5"/>
  <c r="H13" i="5"/>
  <c r="H14" i="5"/>
  <c r="H15" i="5"/>
  <c r="H17" i="5"/>
  <c r="H20" i="5"/>
  <c r="H21" i="5"/>
  <c r="H22" i="5"/>
  <c r="H23" i="5"/>
  <c r="H25" i="5"/>
  <c r="H28" i="5"/>
  <c r="H29" i="5"/>
  <c r="H30" i="5"/>
  <c r="H31" i="5"/>
  <c r="H3" i="5"/>
  <c r="M38" i="5"/>
  <c r="AB26" i="5" s="1"/>
  <c r="Y26" i="5" s="1"/>
  <c r="AB15" i="7" l="1"/>
  <c r="X15" i="7" s="1"/>
  <c r="T25" i="5"/>
  <c r="T17" i="5"/>
  <c r="T9" i="5"/>
  <c r="W28" i="5"/>
  <c r="T28" i="5" s="1"/>
  <c r="W20" i="5"/>
  <c r="T20" i="5" s="1"/>
  <c r="W12" i="5"/>
  <c r="T12" i="5" s="1"/>
  <c r="AB30" i="5"/>
  <c r="Y30" i="5" s="1"/>
  <c r="AB22" i="5"/>
  <c r="Y22" i="5" s="1"/>
  <c r="AB14" i="5"/>
  <c r="Y14" i="5" s="1"/>
  <c r="W6" i="5"/>
  <c r="AG28" i="5"/>
  <c r="AD28" i="5" s="1"/>
  <c r="AG20" i="5"/>
  <c r="AD20" i="5" s="1"/>
  <c r="W31" i="5"/>
  <c r="T31" i="5" s="1"/>
  <c r="W23" i="5"/>
  <c r="T23" i="5" s="1"/>
  <c r="W15" i="5"/>
  <c r="T15" i="5" s="1"/>
  <c r="W7" i="5"/>
  <c r="AB25" i="5"/>
  <c r="Y25" i="5" s="1"/>
  <c r="AB17" i="5"/>
  <c r="Y17" i="5" s="1"/>
  <c r="AB9" i="5"/>
  <c r="Y9" i="5" s="1"/>
  <c r="AG14" i="5"/>
  <c r="AD14" i="5" s="1"/>
  <c r="AG13" i="5"/>
  <c r="AD13" i="5" s="1"/>
  <c r="W16" i="5"/>
  <c r="T16" i="5" s="1"/>
  <c r="AB10" i="5"/>
  <c r="Y10" i="5" s="1"/>
  <c r="AG27" i="5"/>
  <c r="AD27" i="5" s="1"/>
  <c r="AG11" i="5"/>
  <c r="AD11" i="5" s="1"/>
  <c r="AB6" i="5"/>
  <c r="Y6" i="5" s="1"/>
  <c r="AB24" i="5"/>
  <c r="Y24" i="5" s="1"/>
  <c r="AB16" i="5"/>
  <c r="Y16" i="5" s="1"/>
  <c r="AB8" i="5"/>
  <c r="Y8" i="5" s="1"/>
  <c r="W24" i="5"/>
  <c r="T24" i="5" s="1"/>
  <c r="W8" i="5"/>
  <c r="T8" i="5" s="1"/>
  <c r="AG19" i="5"/>
  <c r="AD19" i="5" s="1"/>
  <c r="W13" i="5"/>
  <c r="T14" i="5"/>
  <c r="T21" i="5"/>
  <c r="T22" i="5"/>
  <c r="T30" i="5"/>
  <c r="T29" i="5"/>
  <c r="T26" i="5"/>
  <c r="T18" i="5"/>
  <c r="T10" i="5"/>
  <c r="T6" i="5"/>
  <c r="AG26" i="5"/>
  <c r="AD26" i="5" s="1"/>
  <c r="AG18" i="5"/>
  <c r="AD18" i="5" s="1"/>
  <c r="AG10" i="5"/>
  <c r="AD10" i="5" s="1"/>
  <c r="T7" i="5"/>
  <c r="AG25" i="5"/>
  <c r="AD25" i="5" s="1"/>
  <c r="AG17" i="5"/>
  <c r="AD17" i="5" s="1"/>
  <c r="AG9" i="5"/>
  <c r="AD9" i="5" s="1"/>
  <c r="T13" i="5"/>
  <c r="AG7" i="5"/>
  <c r="AD7" i="5" s="1"/>
  <c r="AG22" i="5"/>
  <c r="AD22" i="5" s="1"/>
  <c r="T27" i="5"/>
  <c r="T19" i="5"/>
  <c r="T11" i="5"/>
  <c r="AG29" i="5"/>
  <c r="AD29" i="5" s="1"/>
  <c r="AG21" i="5"/>
  <c r="AD21" i="5" s="1"/>
  <c r="AG23" i="5"/>
  <c r="AD23" i="5" s="1"/>
  <c r="AG30" i="5"/>
  <c r="AD30" i="5" s="1"/>
  <c r="AG12" i="5"/>
  <c r="AD12" i="5" s="1"/>
  <c r="AG31" i="5"/>
  <c r="AD31" i="5" s="1"/>
  <c r="AG15" i="5"/>
  <c r="AD15" i="5" s="1"/>
  <c r="R31" i="4" l="1"/>
  <c r="Q31" i="4"/>
  <c r="R30" i="4"/>
  <c r="Q30" i="4"/>
  <c r="R29" i="4"/>
  <c r="Q29" i="4"/>
  <c r="R28" i="4"/>
  <c r="Q28" i="4"/>
  <c r="R27" i="4"/>
  <c r="Q27" i="4"/>
  <c r="R26" i="4"/>
  <c r="Q26" i="4"/>
  <c r="R25" i="4"/>
  <c r="Q25" i="4"/>
  <c r="R24" i="4"/>
  <c r="Q24" i="4"/>
  <c r="R23" i="4"/>
  <c r="Q23" i="4"/>
  <c r="R22" i="4"/>
  <c r="Q22" i="4"/>
  <c r="R21" i="4"/>
  <c r="Q21" i="4"/>
  <c r="R20" i="4"/>
  <c r="Q20" i="4"/>
  <c r="R19" i="4"/>
  <c r="Q19" i="4"/>
  <c r="R18" i="4"/>
  <c r="Q18" i="4"/>
  <c r="R17" i="4"/>
  <c r="Q17" i="4"/>
  <c r="R16" i="4"/>
  <c r="Q16" i="4"/>
  <c r="R15" i="4"/>
  <c r="Q15" i="4"/>
  <c r="R14" i="4"/>
  <c r="Q14" i="4"/>
  <c r="R13" i="4"/>
  <c r="Q13" i="4"/>
  <c r="R12" i="4"/>
  <c r="Q12" i="4"/>
  <c r="R11" i="4"/>
  <c r="Q11" i="4"/>
  <c r="R10" i="4"/>
  <c r="Q10" i="4"/>
  <c r="R9" i="4"/>
  <c r="Q9" i="4"/>
  <c r="R8" i="4"/>
  <c r="Q8" i="4"/>
  <c r="R7" i="4"/>
  <c r="Q7" i="4"/>
  <c r="R6" i="4"/>
  <c r="Q6" i="4"/>
  <c r="R5" i="4"/>
  <c r="Q5" i="4"/>
  <c r="R4" i="4"/>
  <c r="Q4" i="4"/>
  <c r="R3" i="4"/>
  <c r="Q3" i="4"/>
  <c r="R2" i="4"/>
  <c r="Q2" i="4"/>
  <c r="R31" i="3"/>
  <c r="Q31" i="3"/>
  <c r="R30" i="3"/>
  <c r="Q30" i="3"/>
  <c r="R29" i="3"/>
  <c r="Q29" i="3"/>
  <c r="R28" i="3"/>
  <c r="Q28" i="3"/>
  <c r="R27" i="3"/>
  <c r="Q27" i="3"/>
  <c r="R26" i="3"/>
  <c r="Q26" i="3"/>
  <c r="R25" i="3"/>
  <c r="Q25" i="3"/>
  <c r="R24" i="3"/>
  <c r="Q24" i="3"/>
  <c r="R23" i="3"/>
  <c r="Q23" i="3"/>
  <c r="R22" i="3"/>
  <c r="Q22" i="3"/>
  <c r="R21" i="3"/>
  <c r="Q21" i="3"/>
  <c r="R20" i="3"/>
  <c r="Q20" i="3"/>
  <c r="R19" i="3"/>
  <c r="Q19" i="3"/>
  <c r="R18" i="3"/>
  <c r="Q18" i="3"/>
  <c r="R17" i="3"/>
  <c r="Q17" i="3"/>
  <c r="R16" i="3"/>
  <c r="Q16" i="3"/>
  <c r="R15" i="3"/>
  <c r="Q15" i="3"/>
  <c r="R14" i="3"/>
  <c r="Q14" i="3"/>
  <c r="R13" i="3"/>
  <c r="Q13" i="3"/>
  <c r="R12" i="3"/>
  <c r="Q12" i="3"/>
  <c r="R11" i="3"/>
  <c r="Q11" i="3"/>
  <c r="R10" i="3"/>
  <c r="Q10" i="3"/>
  <c r="R9" i="3"/>
  <c r="Q9" i="3"/>
  <c r="R8" i="3"/>
  <c r="Q8" i="3"/>
  <c r="R7" i="3"/>
  <c r="Q7" i="3"/>
  <c r="R6" i="3"/>
  <c r="Q6" i="3"/>
  <c r="R5" i="3"/>
  <c r="Q5" i="3"/>
  <c r="R4" i="3"/>
  <c r="Q4" i="3"/>
  <c r="R3" i="3"/>
  <c r="Q3" i="3"/>
  <c r="R2" i="3"/>
  <c r="Q2" i="3"/>
  <c r="R2" i="1"/>
  <c r="Q2" i="1"/>
  <c r="Q4" i="1"/>
  <c r="R4" i="1"/>
  <c r="Q5" i="1"/>
  <c r="R5" i="1"/>
  <c r="Q6" i="1"/>
  <c r="R6" i="1"/>
  <c r="Q7" i="1"/>
  <c r="R7" i="1"/>
  <c r="Q8" i="1"/>
  <c r="R8" i="1"/>
  <c r="Q9" i="1"/>
  <c r="R9" i="1"/>
  <c r="Q10" i="1"/>
  <c r="R10" i="1"/>
  <c r="Q11" i="1"/>
  <c r="R11" i="1"/>
  <c r="Q12" i="1"/>
  <c r="R12" i="1"/>
  <c r="Q13" i="1"/>
  <c r="R13" i="1"/>
  <c r="Q14" i="1"/>
  <c r="R14" i="1"/>
  <c r="Q15" i="1"/>
  <c r="R15" i="1"/>
  <c r="Q16" i="1"/>
  <c r="R16" i="1"/>
  <c r="Q17" i="1"/>
  <c r="R17" i="1"/>
  <c r="Q18" i="1"/>
  <c r="R18" i="1"/>
  <c r="Q19" i="1"/>
  <c r="R19" i="1"/>
  <c r="Q20" i="1"/>
  <c r="R20" i="1"/>
  <c r="Q21" i="1"/>
  <c r="R21" i="1"/>
  <c r="Q22" i="1"/>
  <c r="R22" i="1"/>
  <c r="Q23" i="1"/>
  <c r="R23" i="1"/>
  <c r="Q24" i="1"/>
  <c r="R24" i="1"/>
  <c r="Q25" i="1"/>
  <c r="R25" i="1"/>
  <c r="Q26" i="1"/>
  <c r="R26" i="1"/>
  <c r="Q27" i="1"/>
  <c r="R27" i="1"/>
  <c r="Q28" i="1"/>
  <c r="R28" i="1"/>
  <c r="Q29" i="1"/>
  <c r="R29" i="1"/>
  <c r="Q30" i="1"/>
  <c r="R30" i="1"/>
  <c r="Q31" i="1"/>
  <c r="R31" i="1"/>
  <c r="R3" i="1"/>
  <c r="Q3" i="1"/>
</calcChain>
</file>

<file path=xl/sharedStrings.xml><?xml version="1.0" encoding="utf-8"?>
<sst xmlns="http://schemas.openxmlformats.org/spreadsheetml/2006/main" count="1257" uniqueCount="55">
  <si>
    <t>#</t>
  </si>
  <si>
    <t>size</t>
  </si>
  <si>
    <t>count</t>
  </si>
  <si>
    <t>type</t>
  </si>
  <si>
    <t>redop</t>
  </si>
  <si>
    <t>root</t>
  </si>
  <si>
    <t>time</t>
  </si>
  <si>
    <t>algbw</t>
  </si>
  <si>
    <t>busbw</t>
  </si>
  <si>
    <t>#wrong</t>
  </si>
  <si>
    <t>(B)</t>
  </si>
  <si>
    <t>(elements)</t>
  </si>
  <si>
    <t>(us)</t>
  </si>
  <si>
    <t>(GB/s)</t>
  </si>
  <si>
    <t>float</t>
  </si>
  <si>
    <t>sum</t>
  </si>
  <si>
    <t>Size per Channel</t>
    <phoneticPr fontId="1" type="noConversion"/>
  </si>
  <si>
    <t>(B)</t>
    <phoneticPr fontId="1" type="noConversion"/>
  </si>
  <si>
    <t>time</t>
    <phoneticPr fontId="1" type="noConversion"/>
  </si>
  <si>
    <t>(us)</t>
    <phoneticPr fontId="1" type="noConversion"/>
  </si>
  <si>
    <t xml:space="preserve">MVAPICH  </t>
    <phoneticPr fontId="1" type="noConversion"/>
  </si>
  <si>
    <t>Haswell+ConnectX-4(RoCE)</t>
    <phoneticPr fontId="1" type="noConversion"/>
  </si>
  <si>
    <t>MPI Latency</t>
    <phoneticPr fontId="1" type="noConversion"/>
  </si>
  <si>
    <t>BW</t>
    <phoneticPr fontId="1" type="noConversion"/>
  </si>
  <si>
    <t>(MB/s)</t>
    <phoneticPr fontId="1" type="noConversion"/>
  </si>
  <si>
    <t>Latency</t>
    <phoneticPr fontId="1" type="noConversion"/>
  </si>
  <si>
    <t>数据来源：</t>
    <phoneticPr fontId="1" type="noConversion"/>
  </si>
  <si>
    <t>存在的问题：</t>
    <phoneticPr fontId="1" type="noConversion"/>
  </si>
  <si>
    <t>MPI Lantecy中的数据和MPI Bandwidth数据好像对不上？</t>
    <phoneticPr fontId="1" type="noConversion"/>
  </si>
  <si>
    <t>目前是采用的time = Latency+Size/BW</t>
    <phoneticPr fontId="1" type="noConversion"/>
  </si>
  <si>
    <t>VU13P Peak Available BW</t>
    <phoneticPr fontId="1" type="noConversion"/>
  </si>
  <si>
    <t>Latency</t>
  </si>
  <si>
    <t>2666 Peak BW</t>
    <phoneticPr fontId="1" type="noConversion"/>
  </si>
  <si>
    <t>total BW</t>
  </si>
  <si>
    <t>total BW</t>
    <phoneticPr fontId="1" type="noConversion"/>
  </si>
  <si>
    <t>BW w/o Latency</t>
  </si>
  <si>
    <t>BW w/o Latency</t>
    <phoneticPr fontId="1" type="noConversion"/>
  </si>
  <si>
    <t>50GB/s</t>
    <phoneticPr fontId="1" type="noConversion"/>
  </si>
  <si>
    <t>100GB/s</t>
    <phoneticPr fontId="1" type="noConversion"/>
  </si>
  <si>
    <t>75GB/s</t>
    <phoneticPr fontId="1" type="noConversion"/>
  </si>
  <si>
    <t>25GB/s</t>
    <phoneticPr fontId="1" type="noConversion"/>
  </si>
  <si>
    <t>Time</t>
    <phoneticPr fontId="1" type="noConversion"/>
  </si>
  <si>
    <t>algbw(GB/s)</t>
  </si>
  <si>
    <t>algbw(GB/s)</t>
    <phoneticPr fontId="1" type="noConversion"/>
  </si>
  <si>
    <t>busbw(GB/s)</t>
  </si>
  <si>
    <t>busbw(GB/s)</t>
    <phoneticPr fontId="1" type="noConversion"/>
  </si>
  <si>
    <t>latency</t>
  </si>
  <si>
    <t>latency</t>
    <phoneticPr fontId="1" type="noConversion"/>
  </si>
  <si>
    <t>algbw w/o latency</t>
  </si>
  <si>
    <t>algbw w/o latency</t>
    <phoneticPr fontId="1" type="noConversion"/>
  </si>
  <si>
    <t>V100(150GB/s)</t>
    <phoneticPr fontId="1" type="noConversion"/>
  </si>
  <si>
    <t>V100(25GB/s)</t>
    <phoneticPr fontId="1" type="noConversion"/>
  </si>
  <si>
    <t>V100(94.2GB/s)</t>
    <phoneticPr fontId="1" type="noConversion"/>
  </si>
  <si>
    <t>12.5GB/s</t>
    <phoneticPr fontId="1" type="noConversion"/>
  </si>
  <si>
    <t>Measured(20.8)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</si>
</sst>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>
    <font>
      <sz val="12"/>
      <color theme="1"/>
      <name val="等线"/>
      <family val="2"/>
      <charset val="134"/>
      <scheme val="minor"/>
    </font>
    <font>
      <sz val="9"/>
      <name val="等线"/>
      <family val="2"/>
      <charset val="13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2">
    <xf numFmtId="0" fontId="0" fillId="0" borderId="0" xfId="0">
      <alignment vertical="center"/>
    </xf>
    <xf numFmtId="0" fontId="0" fillId="0" borderId="0" xfId="0" applyAlignment="1">
      <alignment horizontal="center" vertical="center"/>
    </xf>
  </cellXfs>
  <cellStyles count="1">
    <cellStyle name="常规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3" Type="http://schemas.openxmlformats.org/officeDocument/2006/relationships/worksheet" Target="worksheets/sheet3.xml"/><Relationship Id="rId21" Type="http://schemas.openxmlformats.org/officeDocument/2006/relationships/styles" Target="styles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theme" Target="theme/theme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calcChain" Target="calcChain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zh-CN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>
        <c:manualLayout>
          <c:layoutTarget val="inner"/>
          <c:xMode val="edge"/>
          <c:yMode val="edge"/>
          <c:x val="0.12073123829319993"/>
          <c:y val="3.2391048292108364E-2"/>
          <c:w val="0.83461563742356037"/>
          <c:h val="0.84255005889281509"/>
        </c:manualLayout>
      </c:layout>
      <c:scatterChart>
        <c:scatterStyle val="smoothMarker"/>
        <c:varyColors val="0"/>
        <c:ser>
          <c:idx val="0"/>
          <c:order val="0"/>
          <c:tx>
            <c:v>8-card</c:v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'8'!$Q$3:$Q$31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  <c:pt idx="28">
                  <c:v>2147483648</c:v>
                </c:pt>
              </c:numCache>
            </c:numRef>
          </c:xVal>
          <c:yVal>
            <c:numRef>
              <c:f>'8'!$R$3:$R$31</c:f>
              <c:numCache>
                <c:formatCode>General</c:formatCode>
                <c:ptCount val="29"/>
                <c:pt idx="0">
                  <c:v>40.94</c:v>
                </c:pt>
                <c:pt idx="1">
                  <c:v>40.299999999999997</c:v>
                </c:pt>
                <c:pt idx="2">
                  <c:v>39.369999999999997</c:v>
                </c:pt>
                <c:pt idx="3">
                  <c:v>39.869999999999997</c:v>
                </c:pt>
                <c:pt idx="4">
                  <c:v>39.659999999999997</c:v>
                </c:pt>
                <c:pt idx="5">
                  <c:v>39.549999999999997</c:v>
                </c:pt>
                <c:pt idx="6">
                  <c:v>39.979999999999997</c:v>
                </c:pt>
                <c:pt idx="7">
                  <c:v>39.49</c:v>
                </c:pt>
                <c:pt idx="8">
                  <c:v>40.1</c:v>
                </c:pt>
                <c:pt idx="9">
                  <c:v>40.08</c:v>
                </c:pt>
                <c:pt idx="10">
                  <c:v>39.42</c:v>
                </c:pt>
                <c:pt idx="11">
                  <c:v>40.380000000000003</c:v>
                </c:pt>
                <c:pt idx="12">
                  <c:v>44.13</c:v>
                </c:pt>
                <c:pt idx="13">
                  <c:v>42.63</c:v>
                </c:pt>
                <c:pt idx="14">
                  <c:v>47.43</c:v>
                </c:pt>
                <c:pt idx="15">
                  <c:v>57.25</c:v>
                </c:pt>
                <c:pt idx="16">
                  <c:v>67.260000000000005</c:v>
                </c:pt>
                <c:pt idx="17">
                  <c:v>72.75</c:v>
                </c:pt>
                <c:pt idx="18">
                  <c:v>93.23</c:v>
                </c:pt>
                <c:pt idx="19">
                  <c:v>141.69999999999999</c:v>
                </c:pt>
                <c:pt idx="20">
                  <c:v>230.7</c:v>
                </c:pt>
                <c:pt idx="21">
                  <c:v>283.2</c:v>
                </c:pt>
                <c:pt idx="22">
                  <c:v>491.6</c:v>
                </c:pt>
                <c:pt idx="23">
                  <c:v>921.8</c:v>
                </c:pt>
                <c:pt idx="24">
                  <c:v>1799.2</c:v>
                </c:pt>
                <c:pt idx="25">
                  <c:v>3565.8</c:v>
                </c:pt>
                <c:pt idx="26">
                  <c:v>7019.7</c:v>
                </c:pt>
                <c:pt idx="27">
                  <c:v>13994</c:v>
                </c:pt>
                <c:pt idx="28">
                  <c:v>27908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C1F-064F-93F3-8C19571D1B00}"/>
            </c:ext>
          </c:extLst>
        </c:ser>
        <c:ser>
          <c:idx val="1"/>
          <c:order val="1"/>
          <c:tx>
            <c:v>4-card</c:v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xVal>
            <c:numRef>
              <c:f>'4'!$Q$3:$Q$31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  <c:pt idx="28">
                  <c:v>2147483648</c:v>
                </c:pt>
              </c:numCache>
            </c:numRef>
          </c:xVal>
          <c:yVal>
            <c:numRef>
              <c:f>'4'!$R$3:$R$31</c:f>
              <c:numCache>
                <c:formatCode>General</c:formatCode>
                <c:ptCount val="29"/>
                <c:pt idx="0">
                  <c:v>21.28</c:v>
                </c:pt>
                <c:pt idx="1">
                  <c:v>20.71</c:v>
                </c:pt>
                <c:pt idx="2">
                  <c:v>20.47</c:v>
                </c:pt>
                <c:pt idx="3">
                  <c:v>20.46</c:v>
                </c:pt>
                <c:pt idx="4">
                  <c:v>20.77</c:v>
                </c:pt>
                <c:pt idx="5">
                  <c:v>20.78</c:v>
                </c:pt>
                <c:pt idx="6">
                  <c:v>20.7</c:v>
                </c:pt>
                <c:pt idx="7">
                  <c:v>20.51</c:v>
                </c:pt>
                <c:pt idx="8">
                  <c:v>20.58</c:v>
                </c:pt>
                <c:pt idx="9">
                  <c:v>20.96</c:v>
                </c:pt>
                <c:pt idx="10">
                  <c:v>20.85</c:v>
                </c:pt>
                <c:pt idx="11">
                  <c:v>21.03</c:v>
                </c:pt>
                <c:pt idx="12">
                  <c:v>22.01</c:v>
                </c:pt>
                <c:pt idx="13">
                  <c:v>24.27</c:v>
                </c:pt>
                <c:pt idx="14">
                  <c:v>29.42</c:v>
                </c:pt>
                <c:pt idx="15">
                  <c:v>29.31</c:v>
                </c:pt>
                <c:pt idx="16">
                  <c:v>49.02</c:v>
                </c:pt>
                <c:pt idx="17">
                  <c:v>64.11</c:v>
                </c:pt>
                <c:pt idx="18">
                  <c:v>92.74</c:v>
                </c:pt>
                <c:pt idx="19">
                  <c:v>141.30000000000001</c:v>
                </c:pt>
                <c:pt idx="20">
                  <c:v>178.2</c:v>
                </c:pt>
                <c:pt idx="21">
                  <c:v>327</c:v>
                </c:pt>
                <c:pt idx="22">
                  <c:v>624.6</c:v>
                </c:pt>
                <c:pt idx="23">
                  <c:v>1205.5999999999999</c:v>
                </c:pt>
                <c:pt idx="24">
                  <c:v>2378.9</c:v>
                </c:pt>
                <c:pt idx="25">
                  <c:v>4740.8999999999996</c:v>
                </c:pt>
                <c:pt idx="26">
                  <c:v>9483.6</c:v>
                </c:pt>
                <c:pt idx="27">
                  <c:v>18950</c:v>
                </c:pt>
                <c:pt idx="28">
                  <c:v>37980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6C1F-064F-93F3-8C19571D1B00}"/>
            </c:ext>
          </c:extLst>
        </c:ser>
        <c:ser>
          <c:idx val="2"/>
          <c:order val="2"/>
          <c:tx>
            <c:v>2-card</c:v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xVal>
            <c:numRef>
              <c:f>'2'!$Q$3:$Q$31</c:f>
              <c:numCache>
                <c:formatCode>General</c:formatCode>
                <c:ptCount val="29"/>
                <c:pt idx="0">
                  <c:v>8</c:v>
                </c:pt>
                <c:pt idx="1">
                  <c:v>16</c:v>
                </c:pt>
                <c:pt idx="2">
                  <c:v>32</c:v>
                </c:pt>
                <c:pt idx="3">
                  <c:v>64</c:v>
                </c:pt>
                <c:pt idx="4">
                  <c:v>128</c:v>
                </c:pt>
                <c:pt idx="5">
                  <c:v>256</c:v>
                </c:pt>
                <c:pt idx="6">
                  <c:v>512</c:v>
                </c:pt>
                <c:pt idx="7">
                  <c:v>1024</c:v>
                </c:pt>
                <c:pt idx="8">
                  <c:v>2048</c:v>
                </c:pt>
                <c:pt idx="9">
                  <c:v>4096</c:v>
                </c:pt>
                <c:pt idx="10">
                  <c:v>8192</c:v>
                </c:pt>
                <c:pt idx="11">
                  <c:v>16384</c:v>
                </c:pt>
                <c:pt idx="12">
                  <c:v>32768</c:v>
                </c:pt>
                <c:pt idx="13">
                  <c:v>65536</c:v>
                </c:pt>
                <c:pt idx="14">
                  <c:v>131072</c:v>
                </c:pt>
                <c:pt idx="15">
                  <c:v>262144</c:v>
                </c:pt>
                <c:pt idx="16">
                  <c:v>524288</c:v>
                </c:pt>
                <c:pt idx="17">
                  <c:v>1048576</c:v>
                </c:pt>
                <c:pt idx="18">
                  <c:v>2097152</c:v>
                </c:pt>
                <c:pt idx="19">
                  <c:v>4194304</c:v>
                </c:pt>
                <c:pt idx="20">
                  <c:v>8388608</c:v>
                </c:pt>
                <c:pt idx="21">
                  <c:v>16777216</c:v>
                </c:pt>
                <c:pt idx="22">
                  <c:v>33554432</c:v>
                </c:pt>
                <c:pt idx="23">
                  <c:v>67108864</c:v>
                </c:pt>
                <c:pt idx="24">
                  <c:v>134217728</c:v>
                </c:pt>
                <c:pt idx="25">
                  <c:v>268435456</c:v>
                </c:pt>
                <c:pt idx="26">
                  <c:v>536870912</c:v>
                </c:pt>
                <c:pt idx="27">
                  <c:v>1073741824</c:v>
                </c:pt>
                <c:pt idx="28">
                  <c:v>2147483648</c:v>
                </c:pt>
              </c:numCache>
            </c:numRef>
          </c:xVal>
          <c:yVal>
            <c:numRef>
              <c:f>'2'!$R$3:$R$31</c:f>
              <c:numCache>
                <c:formatCode>General</c:formatCode>
                <c:ptCount val="29"/>
                <c:pt idx="0">
                  <c:v>11.03</c:v>
                </c:pt>
                <c:pt idx="1">
                  <c:v>11.08</c:v>
                </c:pt>
                <c:pt idx="2">
                  <c:v>10.85</c:v>
                </c:pt>
                <c:pt idx="3">
                  <c:v>10.66</c:v>
                </c:pt>
                <c:pt idx="4">
                  <c:v>11.77</c:v>
                </c:pt>
                <c:pt idx="5">
                  <c:v>10.64</c:v>
                </c:pt>
                <c:pt idx="6">
                  <c:v>10.7</c:v>
                </c:pt>
                <c:pt idx="7">
                  <c:v>10.78</c:v>
                </c:pt>
                <c:pt idx="8">
                  <c:v>10.7</c:v>
                </c:pt>
                <c:pt idx="9">
                  <c:v>11.74</c:v>
                </c:pt>
                <c:pt idx="10">
                  <c:v>10.8</c:v>
                </c:pt>
                <c:pt idx="11">
                  <c:v>11.83</c:v>
                </c:pt>
                <c:pt idx="12">
                  <c:v>13.33</c:v>
                </c:pt>
                <c:pt idx="13">
                  <c:v>16.27</c:v>
                </c:pt>
                <c:pt idx="14">
                  <c:v>32.47</c:v>
                </c:pt>
                <c:pt idx="15">
                  <c:v>42.47</c:v>
                </c:pt>
                <c:pt idx="16">
                  <c:v>47.73</c:v>
                </c:pt>
                <c:pt idx="17">
                  <c:v>68.650000000000006</c:v>
                </c:pt>
                <c:pt idx="18">
                  <c:v>115.2</c:v>
                </c:pt>
                <c:pt idx="19">
                  <c:v>207.9</c:v>
                </c:pt>
                <c:pt idx="20">
                  <c:v>392</c:v>
                </c:pt>
                <c:pt idx="21">
                  <c:v>765.8</c:v>
                </c:pt>
                <c:pt idx="22">
                  <c:v>1510.9</c:v>
                </c:pt>
                <c:pt idx="23">
                  <c:v>3000.2</c:v>
                </c:pt>
                <c:pt idx="24">
                  <c:v>5984.8</c:v>
                </c:pt>
                <c:pt idx="25">
                  <c:v>11917</c:v>
                </c:pt>
                <c:pt idx="26">
                  <c:v>23819</c:v>
                </c:pt>
                <c:pt idx="27">
                  <c:v>47678</c:v>
                </c:pt>
                <c:pt idx="28">
                  <c:v>95387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6C1F-064F-93F3-8C19571D1B00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117365231"/>
        <c:axId val="2117537311"/>
      </c:scatterChart>
      <c:valAx>
        <c:axId val="2117365231"/>
        <c:scaling>
          <c:logBase val="2"/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Data Size (Byte)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0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17537311"/>
        <c:crosses val="autoZero"/>
        <c:crossBetween val="midCat"/>
      </c:valAx>
      <c:valAx>
        <c:axId val="2117537311"/>
        <c:scaling>
          <c:logBase val="10"/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>
                    <a:solidFill>
                      <a:schemeClr val="tx1"/>
                    </a:solidFill>
                    <a:latin typeface="Arial" panose="020B0604020202020204" pitchFamily="34" charset="0"/>
                    <a:cs typeface="Arial" panose="020B0604020202020204" pitchFamily="34" charset="0"/>
                  </a:rPr>
                  <a:t>Time (us)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zh-CN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/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Arial" panose="020B0604020202020204" pitchFamily="34" charset="0"/>
                <a:ea typeface="+mn-ea"/>
                <a:cs typeface="Arial" panose="020B0604020202020204" pitchFamily="34" charset="0"/>
              </a:defRPr>
            </a:pPr>
            <a:endParaRPr lang="zh-CN"/>
          </a:p>
        </c:txPr>
        <c:crossAx val="2117365231"/>
        <c:crosses val="autoZero"/>
        <c:crossBetween val="midCat"/>
      </c:valAx>
      <c:spPr>
        <a:noFill/>
        <a:ln>
          <a:solidFill>
            <a:schemeClr val="tx1"/>
          </a:solidFill>
        </a:ln>
        <a:effectLst/>
      </c:spPr>
    </c:plotArea>
    <c:legend>
      <c:legendPos val="r"/>
      <c:layout>
        <c:manualLayout>
          <c:xMode val="edge"/>
          <c:yMode val="edge"/>
          <c:x val="0.14373587110336039"/>
          <c:y val="7.8017213396028684E-2"/>
          <c:w val="0.31341404539458467"/>
          <c:h val="0.10847476883410774"/>
        </c:manualLayout>
      </c:layout>
      <c:overlay val="0"/>
      <c:spPr>
        <a:solidFill>
          <a:schemeClr val="bg1"/>
        </a:solidFill>
        <a:ln>
          <a:solidFill>
            <a:schemeClr val="tx1"/>
          </a:solidFill>
        </a:ln>
        <a:effectLst>
          <a:outerShdw blurRad="50800" dist="38100" dir="2700000" algn="tl" rotWithShape="0">
            <a:prstClr val="black">
              <a:alpha val="40000"/>
            </a:prstClr>
          </a:outerShdw>
        </a:effectLst>
      </c:spPr>
      <c:txPr>
        <a:bodyPr rot="0" spcFirstLastPara="1" vertOverflow="ellipsis" vert="horz" wrap="square" anchor="ctr" anchorCtr="1"/>
        <a:lstStyle/>
        <a:p>
          <a:pPr>
            <a:defRPr sz="1100" b="0" i="0" u="none" strike="noStrike" kern="1200" baseline="0">
              <a:solidFill>
                <a:schemeClr val="tx1"/>
              </a:solidFill>
              <a:latin typeface="Arial" panose="020B0604020202020204" pitchFamily="34" charset="0"/>
              <a:ea typeface="+mn-ea"/>
              <a:cs typeface="Arial" panose="020B0604020202020204" pitchFamily="34" charset="0"/>
            </a:defRPr>
          </a:pPr>
          <a:endParaRPr lang="zh-CN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zh-CN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543560</xdr:colOff>
      <xdr:row>32</xdr:row>
      <xdr:rowOff>127000</xdr:rowOff>
    </xdr:from>
    <xdr:to>
      <xdr:col>14</xdr:col>
      <xdr:colOff>314960</xdr:colOff>
      <xdr:row>53</xdr:row>
      <xdr:rowOff>172720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30E91CFF-D265-04F8-787A-7DCF0EA5D9A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oneCell">
    <xdr:from>
      <xdr:col>11</xdr:col>
      <xdr:colOff>14942</xdr:colOff>
      <xdr:row>33</xdr:row>
      <xdr:rowOff>29882</xdr:rowOff>
    </xdr:from>
    <xdr:to>
      <xdr:col>20</xdr:col>
      <xdr:colOff>391460</xdr:colOff>
      <xdr:row>60</xdr:row>
      <xdr:rowOff>9576</xdr:rowOff>
    </xdr:to>
    <xdr:pic>
      <xdr:nvPicPr>
        <xdr:cNvPr id="2" name="图片 1">
          <a:extLst>
            <a:ext uri="{FF2B5EF4-FFF2-40B4-BE49-F238E27FC236}">
              <a16:creationId xmlns:a16="http://schemas.microsoft.com/office/drawing/2014/main" id="{DACCCECB-22A1-2979-13A0-7FD2B4D8C184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9054354" y="6932706"/>
          <a:ext cx="7772400" cy="5627458"/>
        </a:xfrm>
        <a:prstGeom prst="rect">
          <a:avLst/>
        </a:prstGeom>
      </xdr:spPr>
    </xdr:pic>
    <xdr:clientData/>
  </xdr:twoCellAnchor>
  <xdr:twoCellAnchor editAs="oneCell">
    <xdr:from>
      <xdr:col>11</xdr:col>
      <xdr:colOff>0</xdr:colOff>
      <xdr:row>7</xdr:row>
      <xdr:rowOff>29882</xdr:rowOff>
    </xdr:from>
    <xdr:to>
      <xdr:col>19</xdr:col>
      <xdr:colOff>614083</xdr:colOff>
      <xdr:row>31</xdr:row>
      <xdr:rowOff>13446</xdr:rowOff>
    </xdr:to>
    <xdr:pic>
      <xdr:nvPicPr>
        <xdr:cNvPr id="3" name="图片 2">
          <a:extLst>
            <a:ext uri="{FF2B5EF4-FFF2-40B4-BE49-F238E27FC236}">
              <a16:creationId xmlns:a16="http://schemas.microsoft.com/office/drawing/2014/main" id="{55AA6114-BD9F-E711-1D07-0DAD120360BB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9039412" y="1494117"/>
          <a:ext cx="7188200" cy="5003800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 主题​​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5848411-FC5A-4843-A185-C5254D13E287}">
  <dimension ref="A1:R31"/>
  <sheetViews>
    <sheetView zoomScale="93" workbookViewId="0">
      <selection activeCell="G13" sqref="G13"/>
    </sheetView>
  </sheetViews>
  <sheetFormatPr baseColWidth="10" defaultRowHeight="16"/>
  <cols>
    <col min="2" max="2" width="15.1640625" customWidth="1"/>
    <col min="3" max="3" width="11.33203125" bestFit="1" customWidth="1"/>
    <col min="6" max="14" width="11" bestFit="1" customWidth="1"/>
    <col min="17" max="17" width="12.33203125" bestFit="1" customWidth="1"/>
    <col min="18" max="18" width="11" bestFit="1" customWidth="1"/>
  </cols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  <c r="M1" t="s">
        <v>8</v>
      </c>
      <c r="N1" t="s">
        <v>9</v>
      </c>
    </row>
    <row r="2" spans="1:18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12</v>
      </c>
      <c r="H2" t="s">
        <v>13</v>
      </c>
      <c r="I2" t="s">
        <v>13</v>
      </c>
      <c r="Q2" t="str">
        <f>B1&amp;B2</f>
        <v>size(B)</v>
      </c>
      <c r="R2" t="str">
        <f>G1&amp;G2</f>
        <v>time(us)</v>
      </c>
    </row>
    <row r="3" spans="1:18">
      <c r="B3">
        <v>8</v>
      </c>
      <c r="C3">
        <v>2</v>
      </c>
      <c r="D3" t="s">
        <v>14</v>
      </c>
      <c r="E3" t="s">
        <v>15</v>
      </c>
      <c r="F3">
        <v>-1</v>
      </c>
      <c r="G3">
        <v>40.94</v>
      </c>
      <c r="H3">
        <v>0</v>
      </c>
      <c r="I3">
        <v>0</v>
      </c>
      <c r="J3">
        <v>0</v>
      </c>
      <c r="K3">
        <v>39.56</v>
      </c>
      <c r="L3">
        <v>0</v>
      </c>
      <c r="M3">
        <v>0</v>
      </c>
      <c r="N3">
        <v>0</v>
      </c>
      <c r="Q3">
        <f>B3</f>
        <v>8</v>
      </c>
      <c r="R3">
        <f>G3</f>
        <v>40.94</v>
      </c>
    </row>
    <row r="4" spans="1:18">
      <c r="B4">
        <v>16</v>
      </c>
      <c r="C4">
        <v>4</v>
      </c>
      <c r="D4" t="s">
        <v>14</v>
      </c>
      <c r="E4" t="s">
        <v>15</v>
      </c>
      <c r="F4">
        <v>-1</v>
      </c>
      <c r="G4">
        <v>40.299999999999997</v>
      </c>
      <c r="H4">
        <v>0</v>
      </c>
      <c r="I4">
        <v>0</v>
      </c>
      <c r="J4">
        <v>0</v>
      </c>
      <c r="K4">
        <v>39.729999999999997</v>
      </c>
      <c r="L4">
        <v>0</v>
      </c>
      <c r="M4">
        <v>0</v>
      </c>
      <c r="N4">
        <v>0</v>
      </c>
      <c r="Q4">
        <f t="shared" ref="Q4:Q31" si="0">B4</f>
        <v>16</v>
      </c>
      <c r="R4">
        <f t="shared" ref="R4:R31" si="1">G4</f>
        <v>40.299999999999997</v>
      </c>
    </row>
    <row r="5" spans="1:18">
      <c r="B5">
        <v>32</v>
      </c>
      <c r="C5">
        <v>8</v>
      </c>
      <c r="D5" t="s">
        <v>14</v>
      </c>
      <c r="E5" t="s">
        <v>15</v>
      </c>
      <c r="F5">
        <v>-1</v>
      </c>
      <c r="G5">
        <v>39.369999999999997</v>
      </c>
      <c r="H5">
        <v>0</v>
      </c>
      <c r="I5">
        <v>0</v>
      </c>
      <c r="J5">
        <v>0</v>
      </c>
      <c r="K5">
        <v>39.96</v>
      </c>
      <c r="L5">
        <v>0</v>
      </c>
      <c r="M5">
        <v>0</v>
      </c>
      <c r="N5">
        <v>0</v>
      </c>
      <c r="Q5">
        <f t="shared" si="0"/>
        <v>32</v>
      </c>
      <c r="R5">
        <f t="shared" si="1"/>
        <v>39.369999999999997</v>
      </c>
    </row>
    <row r="6" spans="1:18">
      <c r="B6">
        <v>64</v>
      </c>
      <c r="C6">
        <v>16</v>
      </c>
      <c r="D6" t="s">
        <v>14</v>
      </c>
      <c r="E6" t="s">
        <v>15</v>
      </c>
      <c r="F6">
        <v>-1</v>
      </c>
      <c r="G6">
        <v>39.869999999999997</v>
      </c>
      <c r="H6">
        <v>0</v>
      </c>
      <c r="I6">
        <v>0</v>
      </c>
      <c r="J6">
        <v>0</v>
      </c>
      <c r="K6">
        <v>39.21</v>
      </c>
      <c r="L6">
        <v>0</v>
      </c>
      <c r="M6">
        <v>0</v>
      </c>
      <c r="N6">
        <v>0</v>
      </c>
      <c r="Q6">
        <f t="shared" si="0"/>
        <v>64</v>
      </c>
      <c r="R6">
        <f t="shared" si="1"/>
        <v>39.869999999999997</v>
      </c>
    </row>
    <row r="7" spans="1:18">
      <c r="B7">
        <v>128</v>
      </c>
      <c r="C7">
        <v>32</v>
      </c>
      <c r="D7" t="s">
        <v>14</v>
      </c>
      <c r="E7" t="s">
        <v>15</v>
      </c>
      <c r="F7">
        <v>-1</v>
      </c>
      <c r="G7">
        <v>39.659999999999997</v>
      </c>
      <c r="H7">
        <v>0</v>
      </c>
      <c r="I7">
        <v>0.01</v>
      </c>
      <c r="J7">
        <v>0</v>
      </c>
      <c r="K7">
        <v>40.01</v>
      </c>
      <c r="L7">
        <v>0</v>
      </c>
      <c r="M7">
        <v>0.01</v>
      </c>
      <c r="N7">
        <v>0</v>
      </c>
      <c r="Q7">
        <f t="shared" si="0"/>
        <v>128</v>
      </c>
      <c r="R7">
        <f t="shared" si="1"/>
        <v>39.659999999999997</v>
      </c>
    </row>
    <row r="8" spans="1:18">
      <c r="B8">
        <v>256</v>
      </c>
      <c r="C8">
        <v>64</v>
      </c>
      <c r="D8" t="s">
        <v>14</v>
      </c>
      <c r="E8" t="s">
        <v>15</v>
      </c>
      <c r="F8">
        <v>-1</v>
      </c>
      <c r="G8">
        <v>39.549999999999997</v>
      </c>
      <c r="H8">
        <v>0.01</v>
      </c>
      <c r="I8">
        <v>0.01</v>
      </c>
      <c r="J8">
        <v>0</v>
      </c>
      <c r="K8">
        <v>40.909999999999997</v>
      </c>
      <c r="L8">
        <v>0.01</v>
      </c>
      <c r="M8">
        <v>0.01</v>
      </c>
      <c r="N8">
        <v>0</v>
      </c>
      <c r="Q8">
        <f t="shared" si="0"/>
        <v>256</v>
      </c>
      <c r="R8">
        <f t="shared" si="1"/>
        <v>39.549999999999997</v>
      </c>
    </row>
    <row r="9" spans="1:18">
      <c r="B9">
        <v>512</v>
      </c>
      <c r="C9">
        <v>128</v>
      </c>
      <c r="D9" t="s">
        <v>14</v>
      </c>
      <c r="E9" t="s">
        <v>15</v>
      </c>
      <c r="F9">
        <v>-1</v>
      </c>
      <c r="G9">
        <v>39.979999999999997</v>
      </c>
      <c r="H9">
        <v>0.01</v>
      </c>
      <c r="I9">
        <v>0.02</v>
      </c>
      <c r="J9">
        <v>0</v>
      </c>
      <c r="K9">
        <v>39.659999999999997</v>
      </c>
      <c r="L9">
        <v>0.01</v>
      </c>
      <c r="M9">
        <v>0.02</v>
      </c>
      <c r="N9">
        <v>0</v>
      </c>
      <c r="Q9">
        <f t="shared" si="0"/>
        <v>512</v>
      </c>
      <c r="R9">
        <f t="shared" si="1"/>
        <v>39.979999999999997</v>
      </c>
    </row>
    <row r="10" spans="1:18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39.49</v>
      </c>
      <c r="H10">
        <v>0.03</v>
      </c>
      <c r="I10">
        <v>0.05</v>
      </c>
      <c r="J10">
        <v>0</v>
      </c>
      <c r="K10">
        <v>39.79</v>
      </c>
      <c r="L10">
        <v>0.03</v>
      </c>
      <c r="M10">
        <v>0.05</v>
      </c>
      <c r="N10">
        <v>0</v>
      </c>
      <c r="Q10">
        <f t="shared" si="0"/>
        <v>1024</v>
      </c>
      <c r="R10">
        <f t="shared" si="1"/>
        <v>39.49</v>
      </c>
    </row>
    <row r="11" spans="1:18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40.1</v>
      </c>
      <c r="H11">
        <v>0.05</v>
      </c>
      <c r="I11">
        <v>0.09</v>
      </c>
      <c r="J11">
        <v>0</v>
      </c>
      <c r="K11">
        <v>39.72</v>
      </c>
      <c r="L11">
        <v>0.05</v>
      </c>
      <c r="M11">
        <v>0.09</v>
      </c>
      <c r="N11">
        <v>0</v>
      </c>
      <c r="Q11">
        <f t="shared" si="0"/>
        <v>2048</v>
      </c>
      <c r="R11">
        <f t="shared" si="1"/>
        <v>40.1</v>
      </c>
    </row>
    <row r="12" spans="1:18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40.08</v>
      </c>
      <c r="H12">
        <v>0.1</v>
      </c>
      <c r="I12">
        <v>0.18</v>
      </c>
      <c r="J12">
        <v>0</v>
      </c>
      <c r="K12">
        <v>37.549999999999997</v>
      </c>
      <c r="L12">
        <v>0.11</v>
      </c>
      <c r="M12">
        <v>0.19</v>
      </c>
      <c r="N12">
        <v>0</v>
      </c>
      <c r="Q12">
        <f t="shared" si="0"/>
        <v>4096</v>
      </c>
      <c r="R12">
        <f t="shared" si="1"/>
        <v>40.08</v>
      </c>
    </row>
    <row r="13" spans="1:18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39.42</v>
      </c>
      <c r="H13">
        <v>0.21</v>
      </c>
      <c r="I13">
        <v>0.36</v>
      </c>
      <c r="J13">
        <v>0</v>
      </c>
      <c r="K13">
        <v>38.159999999999997</v>
      </c>
      <c r="L13">
        <v>0.21</v>
      </c>
      <c r="M13">
        <v>0.38</v>
      </c>
      <c r="N13">
        <v>0</v>
      </c>
      <c r="Q13">
        <f t="shared" si="0"/>
        <v>8192</v>
      </c>
      <c r="R13">
        <f t="shared" si="1"/>
        <v>39.42</v>
      </c>
    </row>
    <row r="14" spans="1:18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40.380000000000003</v>
      </c>
      <c r="H14">
        <v>0.41</v>
      </c>
      <c r="I14">
        <v>0.71</v>
      </c>
      <c r="J14">
        <v>0</v>
      </c>
      <c r="K14">
        <v>37.68</v>
      </c>
      <c r="L14">
        <v>0.43</v>
      </c>
      <c r="M14">
        <v>0.76</v>
      </c>
      <c r="N14">
        <v>0</v>
      </c>
      <c r="Q14">
        <f t="shared" si="0"/>
        <v>16384</v>
      </c>
      <c r="R14">
        <f t="shared" si="1"/>
        <v>40.380000000000003</v>
      </c>
    </row>
    <row r="15" spans="1:18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44.13</v>
      </c>
      <c r="H15">
        <v>0.74</v>
      </c>
      <c r="I15">
        <v>1.3</v>
      </c>
      <c r="J15">
        <v>0</v>
      </c>
      <c r="K15">
        <v>37.46</v>
      </c>
      <c r="L15">
        <v>0.87</v>
      </c>
      <c r="M15">
        <v>1.53</v>
      </c>
      <c r="N15">
        <v>0</v>
      </c>
      <c r="Q15">
        <f t="shared" si="0"/>
        <v>32768</v>
      </c>
      <c r="R15">
        <f t="shared" si="1"/>
        <v>44.13</v>
      </c>
    </row>
    <row r="16" spans="1:18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42.63</v>
      </c>
      <c r="H16">
        <v>1.54</v>
      </c>
      <c r="I16">
        <v>2.69</v>
      </c>
      <c r="J16">
        <v>0</v>
      </c>
      <c r="K16">
        <v>39.92</v>
      </c>
      <c r="L16">
        <v>1.64</v>
      </c>
      <c r="M16">
        <v>2.87</v>
      </c>
      <c r="N16">
        <v>0</v>
      </c>
      <c r="Q16">
        <f t="shared" si="0"/>
        <v>65536</v>
      </c>
      <c r="R16">
        <f t="shared" si="1"/>
        <v>42.63</v>
      </c>
    </row>
    <row r="17" spans="2:18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47.43</v>
      </c>
      <c r="H17">
        <v>2.76</v>
      </c>
      <c r="I17">
        <v>4.84</v>
      </c>
      <c r="J17">
        <v>0</v>
      </c>
      <c r="K17">
        <v>48.01</v>
      </c>
      <c r="L17">
        <v>2.73</v>
      </c>
      <c r="M17">
        <v>4.78</v>
      </c>
      <c r="N17">
        <v>0</v>
      </c>
      <c r="Q17">
        <f t="shared" si="0"/>
        <v>131072</v>
      </c>
      <c r="R17">
        <f t="shared" si="1"/>
        <v>47.43</v>
      </c>
    </row>
    <row r="18" spans="2:18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57.25</v>
      </c>
      <c r="H18">
        <v>4.58</v>
      </c>
      <c r="I18">
        <v>8.01</v>
      </c>
      <c r="J18">
        <v>0</v>
      </c>
      <c r="K18">
        <v>53.28</v>
      </c>
      <c r="L18">
        <v>4.92</v>
      </c>
      <c r="M18">
        <v>8.61</v>
      </c>
      <c r="N18">
        <v>0</v>
      </c>
      <c r="Q18">
        <f t="shared" si="0"/>
        <v>262144</v>
      </c>
      <c r="R18">
        <f t="shared" si="1"/>
        <v>57.25</v>
      </c>
    </row>
    <row r="19" spans="2:18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67.260000000000005</v>
      </c>
      <c r="H19">
        <v>7.79</v>
      </c>
      <c r="I19">
        <v>13.64</v>
      </c>
      <c r="J19">
        <v>0</v>
      </c>
      <c r="K19">
        <v>67.900000000000006</v>
      </c>
      <c r="L19">
        <v>7.72</v>
      </c>
      <c r="M19">
        <v>13.51</v>
      </c>
      <c r="N19">
        <v>0</v>
      </c>
      <c r="Q19">
        <f t="shared" si="0"/>
        <v>524288</v>
      </c>
      <c r="R19">
        <f t="shared" si="1"/>
        <v>67.260000000000005</v>
      </c>
    </row>
    <row r="20" spans="2:18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72.75</v>
      </c>
      <c r="H20">
        <v>14.41</v>
      </c>
      <c r="I20">
        <v>25.22</v>
      </c>
      <c r="J20">
        <v>0</v>
      </c>
      <c r="K20">
        <v>71.709999999999994</v>
      </c>
      <c r="L20">
        <v>14.62</v>
      </c>
      <c r="M20">
        <v>25.59</v>
      </c>
      <c r="N20">
        <v>0</v>
      </c>
      <c r="Q20">
        <f t="shared" si="0"/>
        <v>1048576</v>
      </c>
      <c r="R20">
        <f t="shared" si="1"/>
        <v>72.75</v>
      </c>
    </row>
    <row r="21" spans="2:18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93.23</v>
      </c>
      <c r="H21">
        <v>22.49</v>
      </c>
      <c r="I21">
        <v>39.369999999999997</v>
      </c>
      <c r="J21">
        <v>0</v>
      </c>
      <c r="K21">
        <v>93.08</v>
      </c>
      <c r="L21">
        <v>22.53</v>
      </c>
      <c r="M21">
        <v>39.43</v>
      </c>
      <c r="N21">
        <v>0</v>
      </c>
      <c r="Q21">
        <f t="shared" si="0"/>
        <v>2097152</v>
      </c>
      <c r="R21">
        <f t="shared" si="1"/>
        <v>93.23</v>
      </c>
    </row>
    <row r="22" spans="2:18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141.69999999999999</v>
      </c>
      <c r="H22">
        <v>29.61</v>
      </c>
      <c r="I22">
        <v>51.82</v>
      </c>
      <c r="J22">
        <v>0</v>
      </c>
      <c r="K22">
        <v>137.80000000000001</v>
      </c>
      <c r="L22">
        <v>30.45</v>
      </c>
      <c r="M22">
        <v>53.28</v>
      </c>
      <c r="N22">
        <v>0</v>
      </c>
      <c r="Q22">
        <f t="shared" si="0"/>
        <v>4194304</v>
      </c>
      <c r="R22">
        <f t="shared" si="1"/>
        <v>141.69999999999999</v>
      </c>
    </row>
    <row r="23" spans="2:18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230.7</v>
      </c>
      <c r="H23">
        <v>36.36</v>
      </c>
      <c r="I23">
        <v>63.63</v>
      </c>
      <c r="J23">
        <v>0</v>
      </c>
      <c r="K23">
        <v>228.1</v>
      </c>
      <c r="L23">
        <v>36.770000000000003</v>
      </c>
      <c r="M23">
        <v>64.349999999999994</v>
      </c>
      <c r="N23">
        <v>0</v>
      </c>
      <c r="Q23">
        <f t="shared" si="0"/>
        <v>8388608</v>
      </c>
      <c r="R23">
        <f t="shared" si="1"/>
        <v>230.7</v>
      </c>
    </row>
    <row r="24" spans="2:18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283.2</v>
      </c>
      <c r="H24">
        <v>59.24</v>
      </c>
      <c r="I24">
        <v>103.67</v>
      </c>
      <c r="J24">
        <v>0</v>
      </c>
      <c r="K24">
        <v>283.10000000000002</v>
      </c>
      <c r="L24">
        <v>59.26</v>
      </c>
      <c r="M24">
        <v>103.7</v>
      </c>
      <c r="N24">
        <v>0</v>
      </c>
      <c r="Q24">
        <f t="shared" si="0"/>
        <v>16777216</v>
      </c>
      <c r="R24">
        <f t="shared" si="1"/>
        <v>283.2</v>
      </c>
    </row>
    <row r="25" spans="2:18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491.6</v>
      </c>
      <c r="H25">
        <v>68.260000000000005</v>
      </c>
      <c r="I25">
        <v>119.46</v>
      </c>
      <c r="J25">
        <v>0</v>
      </c>
      <c r="K25">
        <v>491.5</v>
      </c>
      <c r="L25">
        <v>68.27</v>
      </c>
      <c r="M25">
        <v>119.48</v>
      </c>
      <c r="N25">
        <v>0</v>
      </c>
      <c r="Q25">
        <f t="shared" si="0"/>
        <v>33554432</v>
      </c>
      <c r="R25">
        <f t="shared" si="1"/>
        <v>491.6</v>
      </c>
    </row>
    <row r="26" spans="2:18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921.8</v>
      </c>
      <c r="H26">
        <v>72.8</v>
      </c>
      <c r="I26">
        <v>127.4</v>
      </c>
      <c r="J26">
        <v>0</v>
      </c>
      <c r="K26">
        <v>930.1</v>
      </c>
      <c r="L26">
        <v>72.150000000000006</v>
      </c>
      <c r="M26">
        <v>126.27</v>
      </c>
      <c r="N26">
        <v>0</v>
      </c>
      <c r="Q26">
        <f t="shared" si="0"/>
        <v>67108864</v>
      </c>
      <c r="R26">
        <f t="shared" si="1"/>
        <v>921.8</v>
      </c>
    </row>
    <row r="27" spans="2:18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1799.2</v>
      </c>
      <c r="H27">
        <v>74.599999999999994</v>
      </c>
      <c r="I27">
        <v>130.55000000000001</v>
      </c>
      <c r="J27">
        <v>0</v>
      </c>
      <c r="K27">
        <v>1802.2</v>
      </c>
      <c r="L27">
        <v>74.47</v>
      </c>
      <c r="M27">
        <v>130.33000000000001</v>
      </c>
      <c r="N27">
        <v>0</v>
      </c>
      <c r="Q27">
        <f t="shared" si="0"/>
        <v>134217728</v>
      </c>
      <c r="R27">
        <f t="shared" si="1"/>
        <v>1799.2</v>
      </c>
    </row>
    <row r="28" spans="2:18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3565.8</v>
      </c>
      <c r="H28">
        <v>75.28</v>
      </c>
      <c r="I28">
        <v>131.74</v>
      </c>
      <c r="J28">
        <v>0</v>
      </c>
      <c r="K28">
        <v>3555.9</v>
      </c>
      <c r="L28">
        <v>75.489999999999995</v>
      </c>
      <c r="M28">
        <v>132.11000000000001</v>
      </c>
      <c r="N28">
        <v>0</v>
      </c>
      <c r="Q28">
        <f t="shared" si="0"/>
        <v>268435456</v>
      </c>
      <c r="R28">
        <f t="shared" si="1"/>
        <v>3565.8</v>
      </c>
    </row>
    <row r="29" spans="2:18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7019.7</v>
      </c>
      <c r="H29">
        <v>76.48</v>
      </c>
      <c r="I29">
        <v>133.84</v>
      </c>
      <c r="J29">
        <v>0</v>
      </c>
      <c r="K29">
        <v>7026.8</v>
      </c>
      <c r="L29">
        <v>76.400000000000006</v>
      </c>
      <c r="M29">
        <v>133.71</v>
      </c>
      <c r="N29">
        <v>0</v>
      </c>
      <c r="Q29">
        <f t="shared" si="0"/>
        <v>536870912</v>
      </c>
      <c r="R29">
        <f t="shared" si="1"/>
        <v>7019.7</v>
      </c>
    </row>
    <row r="30" spans="2:18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13994</v>
      </c>
      <c r="H30">
        <v>76.73</v>
      </c>
      <c r="I30">
        <v>134.27000000000001</v>
      </c>
      <c r="J30">
        <v>0</v>
      </c>
      <c r="K30">
        <v>14009</v>
      </c>
      <c r="L30">
        <v>76.64</v>
      </c>
      <c r="M30">
        <v>134.13</v>
      </c>
      <c r="N30">
        <v>0</v>
      </c>
      <c r="Q30">
        <f t="shared" si="0"/>
        <v>1073741824</v>
      </c>
      <c r="R30">
        <f t="shared" si="1"/>
        <v>13994</v>
      </c>
    </row>
    <row r="31" spans="2:18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27908</v>
      </c>
      <c r="H31">
        <v>76.95</v>
      </c>
      <c r="I31">
        <v>134.66</v>
      </c>
      <c r="J31">
        <v>0</v>
      </c>
      <c r="K31">
        <v>27940</v>
      </c>
      <c r="L31">
        <v>76.86</v>
      </c>
      <c r="M31">
        <v>134.51</v>
      </c>
      <c r="N31">
        <v>0</v>
      </c>
      <c r="Q31">
        <f t="shared" si="0"/>
        <v>2147483648</v>
      </c>
      <c r="R31">
        <f t="shared" si="1"/>
        <v>27908</v>
      </c>
    </row>
  </sheetData>
  <phoneticPr fontId="1" type="noConversion"/>
  <pageMargins left="0.7" right="0.7" top="0.75" bottom="0.75" header="0.3" footer="0.3"/>
  <drawing r:id="rId1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31E45B9-79AC-3B44-8138-6B41C70B2B04}">
  <dimension ref="A1:AL38"/>
  <sheetViews>
    <sheetView workbookViewId="0">
      <selection activeCell="J43" sqref="J43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31.4</v>
      </c>
      <c r="H6">
        <f t="shared" si="0"/>
        <v>4.0764331210191083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32.6</v>
      </c>
      <c r="H7">
        <f t="shared" si="0"/>
        <v>7.852760736196319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33.4</v>
      </c>
      <c r="H8">
        <f t="shared" si="0"/>
        <v>15.32934131736527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35.200000000000003</v>
      </c>
      <c r="H9">
        <f t="shared" si="0"/>
        <v>29.09090909090909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36.700000000000003</v>
      </c>
      <c r="H10">
        <f t="shared" si="0"/>
        <v>55.80381471389645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41.35</v>
      </c>
      <c r="H11">
        <f t="shared" si="0"/>
        <v>99.056831922611849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44.8</v>
      </c>
      <c r="H12">
        <f t="shared" si="0"/>
        <v>182.85714285714286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47.103000000000002</v>
      </c>
      <c r="H13">
        <f t="shared" si="0"/>
        <v>347.8334713287901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49.436</v>
      </c>
      <c r="H14">
        <f t="shared" si="0"/>
        <v>662.83679909377781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51.836999999999996</v>
      </c>
      <c r="H15">
        <f t="shared" si="0"/>
        <v>1264.270694677547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56.14</v>
      </c>
      <c r="H16">
        <f t="shared" si="0"/>
        <v>2334.7345920912007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64.585000000000008</v>
      </c>
      <c r="H17">
        <f t="shared" si="0"/>
        <v>4058.8991251838656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86.730999999999995</v>
      </c>
      <c r="H18">
        <f t="shared" si="0"/>
        <v>6044.9896807369914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136.62599999999998</v>
      </c>
      <c r="H19">
        <f t="shared" si="0"/>
        <v>7674.7910353812613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237.07300000000001</v>
      </c>
      <c r="H20">
        <f t="shared" si="0"/>
        <v>8846.0178932227627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433.71000000000004</v>
      </c>
      <c r="H21">
        <f t="shared" si="0"/>
        <v>9670.7569574139397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819.96699999999998</v>
      </c>
      <c r="H22">
        <f t="shared" si="0"/>
        <v>10230.421468181037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1595.41</v>
      </c>
      <c r="H23">
        <f t="shared" si="0"/>
        <v>10515.92756720843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3121.3830000000003</v>
      </c>
      <c r="H24">
        <f t="shared" si="0"/>
        <v>10749.860558604951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6288.982</v>
      </c>
      <c r="H25">
        <f t="shared" si="0"/>
        <v>10670.862788285925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12495.811000000002</v>
      </c>
      <c r="H26">
        <f t="shared" si="0"/>
        <v>10741.017769875039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24891.209000000003</v>
      </c>
      <c r="H27">
        <f t="shared" si="0"/>
        <v>10784.347839431985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49506.885000000002</v>
      </c>
      <c r="H28">
        <f t="shared" si="0"/>
        <v>10844.368657005989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98667.87000000001</v>
      </c>
      <c r="H29">
        <f t="shared" si="0"/>
        <v>10882.385765497926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195693.33799999999</v>
      </c>
      <c r="H30">
        <f t="shared" si="0"/>
        <v>10973.718727205727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390853.97700000001</v>
      </c>
      <c r="H31">
        <f t="shared" si="0"/>
        <v>10988.674923985742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xl/worksheets/sheet1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C7233A6-41C5-9347-9052-346E5373CEDD}">
  <dimension ref="A1:AL38"/>
  <sheetViews>
    <sheetView workbookViewId="0">
      <selection activeCell="G3" sqref="G3:G31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31.166374999999999</v>
      </c>
      <c r="H6">
        <f t="shared" si="0"/>
        <v>4.1069903060590143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32.166125000000001</v>
      </c>
      <c r="H7">
        <f t="shared" si="0"/>
        <v>7.9586832420753195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32.832625</v>
      </c>
      <c r="H8">
        <f t="shared" si="0"/>
        <v>15.594245053510038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34.332250000000002</v>
      </c>
      <c r="H9">
        <f t="shared" si="0"/>
        <v>29.826183835897734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35.581937500000002</v>
      </c>
      <c r="H10">
        <f t="shared" si="0"/>
        <v>57.557292938306126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39.455968750000004</v>
      </c>
      <c r="H11">
        <f t="shared" si="0"/>
        <v>103.81192325939278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42.330249999999992</v>
      </c>
      <c r="H12">
        <f t="shared" si="0"/>
        <v>193.5259064144436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44.248936874999998</v>
      </c>
      <c r="H13">
        <f t="shared" si="0"/>
        <v>370.26878287005172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46.192617499999997</v>
      </c>
      <c r="H14">
        <f t="shared" si="0"/>
        <v>709.37742378422274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48.192950624999995</v>
      </c>
      <c r="H15">
        <f t="shared" si="0"/>
        <v>1359.866933858234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51.777887500000006</v>
      </c>
      <c r="H16">
        <f t="shared" si="0"/>
        <v>2531.4281120487967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58.813628125000008</v>
      </c>
      <c r="H17">
        <f t="shared" si="0"/>
        <v>4457.1982439656704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77.264014374999988</v>
      </c>
      <c r="H18">
        <f t="shared" si="0"/>
        <v>6785.6686484781176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118.83278624999998</v>
      </c>
      <c r="H19">
        <f t="shared" si="0"/>
        <v>8823.9620822658289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202.51769312500002</v>
      </c>
      <c r="H20">
        <f t="shared" si="0"/>
        <v>10355.401385623994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366.34089375000002</v>
      </c>
      <c r="H21">
        <f t="shared" si="0"/>
        <v>11449.183183088197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688.14125687499995</v>
      </c>
      <c r="H22">
        <f t="shared" si="0"/>
        <v>12190.241343898642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1334.1822062500003</v>
      </c>
      <c r="H23">
        <f t="shared" si="0"/>
        <v>12574.906127069326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2605.5084618750002</v>
      </c>
      <c r="H24">
        <f t="shared" si="0"/>
        <v>12878.266369495208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5244.5143787500001</v>
      </c>
      <c r="H25">
        <f t="shared" si="0"/>
        <v>12796.011060988836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10415.578789375</v>
      </c>
      <c r="H26">
        <f t="shared" si="0"/>
        <v>12886.247678997577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20742.494748125002</v>
      </c>
      <c r="H27">
        <f t="shared" si="0"/>
        <v>12941.32934632971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41250.429815625001</v>
      </c>
      <c r="H28">
        <f t="shared" si="0"/>
        <v>13014.916799646095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82207.675443750006</v>
      </c>
      <c r="H29">
        <f t="shared" si="0"/>
        <v>13061.332998458276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163042.01847124999</v>
      </c>
      <c r="H30">
        <f t="shared" si="0"/>
        <v>13171.350969128713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325635.22583812504</v>
      </c>
      <c r="H31">
        <f t="shared" si="0"/>
        <v>13189.504559727977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xl/worksheets/sheet1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B8D5A8B-1ED8-9E4D-95DF-4AE798670935}">
  <dimension ref="A1:AL38"/>
  <sheetViews>
    <sheetView workbookViewId="0">
      <selection activeCell="G3" sqref="G3:G31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30.583187500000001</v>
      </c>
      <c r="H6">
        <f t="shared" si="0"/>
        <v>4.1853060607237227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31.0830625</v>
      </c>
      <c r="H7">
        <f t="shared" si="0"/>
        <v>8.2359966943411695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31.4163125</v>
      </c>
      <c r="H8">
        <f t="shared" si="0"/>
        <v>16.29726595061085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32.166125000000001</v>
      </c>
      <c r="H9">
        <f t="shared" si="0"/>
        <v>31.834732968301278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32.790968750000005</v>
      </c>
      <c r="H10">
        <f t="shared" si="0"/>
        <v>62.456221272816151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34.727984374999998</v>
      </c>
      <c r="H11">
        <f t="shared" si="0"/>
        <v>117.94522698958109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36.165124999999996</v>
      </c>
      <c r="H12">
        <f t="shared" si="0"/>
        <v>226.51656810255739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37.124468437499999</v>
      </c>
      <c r="H13">
        <f t="shared" si="0"/>
        <v>441.32618430841336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38.096308749999999</v>
      </c>
      <c r="H14">
        <f t="shared" si="0"/>
        <v>860.13582615139853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39.096475312499997</v>
      </c>
      <c r="H15">
        <f t="shared" si="0"/>
        <v>1676.2636395267762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40.888943750000003</v>
      </c>
      <c r="H16">
        <f t="shared" si="0"/>
        <v>3205.5609164518951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44.406814062500004</v>
      </c>
      <c r="H17">
        <f t="shared" si="0"/>
        <v>5903.2381749126971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53.632007187499994</v>
      </c>
      <c r="H18">
        <f t="shared" si="0"/>
        <v>9775.6550144965622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74.416393124999985</v>
      </c>
      <c r="H19">
        <f t="shared" si="0"/>
        <v>14090.658737499785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116.25884656250001</v>
      </c>
      <c r="H20">
        <f t="shared" si="0"/>
        <v>18038.644473154862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198.17044687500001</v>
      </c>
      <c r="H21">
        <f t="shared" si="0"/>
        <v>21165.133682347911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359.07062843749998</v>
      </c>
      <c r="H22">
        <f t="shared" si="0"/>
        <v>23361.999939964808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682.09110312500013</v>
      </c>
      <c r="H23">
        <f t="shared" si="0"/>
        <v>24596.737771736342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1317.7542309375001</v>
      </c>
      <c r="H24">
        <f t="shared" si="0"/>
        <v>25463.346056668026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2637.2571893750001</v>
      </c>
      <c r="H25">
        <f t="shared" si="0"/>
        <v>25446.461676308496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5222.7893946875001</v>
      </c>
      <c r="H26">
        <f t="shared" si="0"/>
        <v>25698.476016766665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10386.247374062501</v>
      </c>
      <c r="H27">
        <f t="shared" si="0"/>
        <v>25845.2785045696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20640.2149078125</v>
      </c>
      <c r="H28">
        <f t="shared" si="0"/>
        <v>26010.916766026003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41118.837721875003</v>
      </c>
      <c r="H29">
        <f t="shared" si="0"/>
        <v>26113.136544926587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81536.009235624995</v>
      </c>
      <c r="H30">
        <f t="shared" si="0"/>
        <v>26337.855729413281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162832.61291906252</v>
      </c>
      <c r="H31">
        <f t="shared" si="0"/>
        <v>26376.57910786492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xl/worksheets/sheet1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75EF2F7-DA54-AF4A-97AD-F777A83F458B}">
  <dimension ref="A1:AL38"/>
  <sheetViews>
    <sheetView workbookViewId="0">
      <selection activeCell="G3" sqref="G3:G31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30.388791666666666</v>
      </c>
      <c r="H6">
        <f t="shared" si="0"/>
        <v>4.2120792891019301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30.722041666666666</v>
      </c>
      <c r="H7">
        <f t="shared" si="0"/>
        <v>8.3327795326102727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30.944208333333332</v>
      </c>
      <c r="H8">
        <f t="shared" si="0"/>
        <v>16.545907217424908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31.444083333333335</v>
      </c>
      <c r="H9">
        <f t="shared" si="0"/>
        <v>32.565745012972762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31.860645833333333</v>
      </c>
      <c r="H10">
        <f t="shared" si="0"/>
        <v>64.279927365983767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33.151989583333332</v>
      </c>
      <c r="H11">
        <f t="shared" si="0"/>
        <v>123.55216237336184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34.110083333333336</v>
      </c>
      <c r="H12">
        <f t="shared" si="0"/>
        <v>240.16358799084335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34.749645624999999</v>
      </c>
      <c r="H13">
        <f t="shared" si="0"/>
        <v>471.48682253648161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35.397539166666668</v>
      </c>
      <c r="H14">
        <f t="shared" si="0"/>
        <v>925.71406858861917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36.064316874999996</v>
      </c>
      <c r="H15">
        <f t="shared" si="0"/>
        <v>1817.1978753167498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37.259295833333333</v>
      </c>
      <c r="H16">
        <f t="shared" si="0"/>
        <v>3517.8335249894576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39.604542708333334</v>
      </c>
      <c r="H17">
        <f t="shared" si="0"/>
        <v>6619.0386777232334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45.754671458333334</v>
      </c>
      <c r="H18">
        <f t="shared" si="0"/>
        <v>11458.676967606354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59.610928749999985</v>
      </c>
      <c r="H19">
        <f t="shared" si="0"/>
        <v>17590.331537990009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87.505897708333336</v>
      </c>
      <c r="H20">
        <f t="shared" si="0"/>
        <v>23965.836074158517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142.11363125000003</v>
      </c>
      <c r="H21">
        <f t="shared" si="0"/>
        <v>29513.734629872102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249.38041895833331</v>
      </c>
      <c r="H22">
        <f t="shared" si="0"/>
        <v>33637.797366125909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464.72740208333335</v>
      </c>
      <c r="H23">
        <f t="shared" si="0"/>
        <v>36101.198089006954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888.50282062500014</v>
      </c>
      <c r="H24">
        <f t="shared" si="0"/>
        <v>37765.138411599844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1768.1714595833332</v>
      </c>
      <c r="H25">
        <f t="shared" si="0"/>
        <v>37953.821523515653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3491.8595964583337</v>
      </c>
      <c r="H26">
        <f t="shared" si="0"/>
        <v>38437.320943869614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6934.1649160416673</v>
      </c>
      <c r="H27">
        <f t="shared" si="0"/>
        <v>38712.009196521249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13770.143271874998</v>
      </c>
      <c r="H28">
        <f t="shared" si="0"/>
        <v>38988.041111855295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27422.558481250002</v>
      </c>
      <c r="H29">
        <f t="shared" si="0"/>
        <v>39155.421064528462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54367.339490416671</v>
      </c>
      <c r="H30">
        <f t="shared" si="0"/>
        <v>39499.516955000843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108565.07527937501</v>
      </c>
      <c r="H31">
        <f t="shared" si="0"/>
        <v>39561.22431590069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xl/worksheets/sheet1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4CB4C9B-EA56-FA44-BCE5-DC38E3CF2C13}">
  <dimension ref="A1:AL38"/>
  <sheetViews>
    <sheetView workbookViewId="0">
      <selection activeCell="J39" sqref="J39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30.291593750000001</v>
      </c>
      <c r="H6">
        <f t="shared" si="0"/>
        <v>4.2255947658746082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30.541531249999998</v>
      </c>
      <c r="H7">
        <f t="shared" si="0"/>
        <v>8.3820289789825129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30.708156249999998</v>
      </c>
      <c r="H8">
        <f t="shared" si="0"/>
        <v>16.67309479057376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31.0830625</v>
      </c>
      <c r="H9">
        <f t="shared" si="0"/>
        <v>32.943986777364678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31.395484375000002</v>
      </c>
      <c r="H10">
        <f t="shared" si="0"/>
        <v>65.232310976250062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32.363992187500003</v>
      </c>
      <c r="H11">
        <f t="shared" si="0"/>
        <v>126.56040627713428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33.082562500000002</v>
      </c>
      <c r="H12">
        <f t="shared" si="0"/>
        <v>247.62289801462629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33.56223421875</v>
      </c>
      <c r="H13">
        <f t="shared" si="0"/>
        <v>488.16773916817658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34.048154375000003</v>
      </c>
      <c r="H14">
        <f t="shared" si="0"/>
        <v>962.40165146983827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34.548237656249995</v>
      </c>
      <c r="H15">
        <f t="shared" si="0"/>
        <v>1896.9419121193328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35.444471874999998</v>
      </c>
      <c r="H16">
        <f t="shared" si="0"/>
        <v>3697.953250996211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37.203407031250002</v>
      </c>
      <c r="H17">
        <f t="shared" si="0"/>
        <v>7046.2363777544651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41.816003593749997</v>
      </c>
      <c r="H18">
        <f t="shared" si="0"/>
        <v>12537.97481685606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52.208196562499992</v>
      </c>
      <c r="H19">
        <f t="shared" si="0"/>
        <v>20084.509120032872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73.129423281250013</v>
      </c>
      <c r="H20">
        <f t="shared" si="0"/>
        <v>28677.267041126775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114.08522343750001</v>
      </c>
      <c r="H21">
        <f t="shared" si="0"/>
        <v>36764.656049411962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194.53531421874999</v>
      </c>
      <c r="H22">
        <f t="shared" si="0"/>
        <v>43121.260701114785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356.04555156250007</v>
      </c>
      <c r="H23">
        <f t="shared" si="0"/>
        <v>47120.981925973974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673.87711546875005</v>
      </c>
      <c r="H24">
        <f t="shared" si="0"/>
        <v>49793.102080131452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1333.6285946875</v>
      </c>
      <c r="H25">
        <f t="shared" si="0"/>
        <v>50320.504724724473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2626.3946973437501</v>
      </c>
      <c r="H26">
        <f t="shared" si="0"/>
        <v>51103.411126950356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5208.1236870312505</v>
      </c>
      <c r="H27">
        <f t="shared" si="0"/>
        <v>51541.682212431158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10335.10745390625</v>
      </c>
      <c r="H28">
        <f t="shared" si="0"/>
        <v>51946.33093022024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20574.418860937501</v>
      </c>
      <c r="H29">
        <f t="shared" si="0"/>
        <v>52188.196967186341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40783.004617812498</v>
      </c>
      <c r="H30">
        <f t="shared" si="0"/>
        <v>52656.337318071441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81431.306459531261</v>
      </c>
      <c r="H31">
        <f t="shared" si="0"/>
        <v>52743.440855077781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xl/worksheets/sheet1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6ED12C4-52ED-F844-B49B-85D05DBE1D5A}">
  <dimension ref="A1:AT39"/>
  <sheetViews>
    <sheetView workbookViewId="0">
      <selection activeCell="N43" sqref="N43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45.599999999999966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50.759999999999962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44.880000000000024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52.200000000000017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51.95999999999998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44.04000000000002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55.560000000000031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82.560000000000031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100.56000000000003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140.15999999999997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258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378.12000000000006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444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689.7600000000001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1271.4000000000001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2339.4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2969.3999999999996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5470.2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10632.599999999999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21161.4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42360.6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83807.399999999994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167498.99999999997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334466.99999999994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1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3990208-06E8-9A4D-8EAB-EA2C70961BAA}">
  <dimension ref="A1:AT39"/>
  <sheetViews>
    <sheetView topLeftCell="D1" workbookViewId="0">
      <selection activeCell="O42" sqref="O42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42.299999999999983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44.879999999999981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41.940000000000012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45.600000000000009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45.47999999999999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41.52000000000001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47.280000000000015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60.780000000000015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69.780000000000015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89.579999999999984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148.5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208.56000000000003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241.5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364.38000000000005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655.20000000000005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1189.2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1504.1999999999998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2754.6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5335.7999999999993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10600.2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21199.8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41923.199999999997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83768.999999999985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167252.99999999997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1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65B6C31-CA04-5647-8DDD-3E55DD72E6A7}">
  <dimension ref="A1:AT39"/>
  <sheetViews>
    <sheetView workbookViewId="0">
      <selection activeCell="O45" sqref="O45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40.649999999999991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41.939999999999991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40.470000000000006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42.300000000000004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42.239999999999995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40.260000000000005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43.140000000000008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49.890000000000008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54.390000000000008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64.289999999999992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93.75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123.78000000000002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140.25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201.69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347.1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614.1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771.6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1396.8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2687.3999999999996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5319.5999999999995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10619.4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20981.1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41903.999999999993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83646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1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CD63FCE-F6E3-0846-8526-7A5DA5761496}">
  <dimension ref="A1:AT39"/>
  <sheetViews>
    <sheetView workbookViewId="0">
      <selection activeCell="P42" sqref="P42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39.824999999999996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40.47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39.735000000000007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40.650000000000006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40.619999999999997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39.630000000000003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41.070000000000007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44.445000000000007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46.695000000000007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51.644999999999996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66.375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81.390000000000015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89.625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120.34500000000001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193.05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326.55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405.29999999999995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717.9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1363.1999999999998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2679.3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5329.2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10510.05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20971.499999999996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41842.499999999993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1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044ED11-42AF-954A-A16A-AF692F873336}">
  <dimension ref="A1:AT39"/>
  <sheetViews>
    <sheetView tabSelected="1" workbookViewId="0">
      <selection activeCell="P41" sqref="P41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39.549999999999997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39.979999999999997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39.49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40.1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40.08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39.42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40.380000000000003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42.63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44.13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47.43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57.25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67.260000000000005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72.75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93.23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141.69999999999999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230.7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283.2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491.6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921.8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1799.2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3565.8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7019.7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13994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27908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892D7FA-3C16-394B-9E3C-07F546EB5293}">
  <dimension ref="A1:R31"/>
  <sheetViews>
    <sheetView workbookViewId="0">
      <selection sqref="A1:G31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  <c r="M1" t="s">
        <v>8</v>
      </c>
      <c r="N1" t="s">
        <v>9</v>
      </c>
    </row>
    <row r="2" spans="1:18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12</v>
      </c>
      <c r="H2" t="s">
        <v>13</v>
      </c>
      <c r="I2" t="s">
        <v>13</v>
      </c>
      <c r="Q2" t="str">
        <f>B1&amp;B2</f>
        <v>size(B)</v>
      </c>
      <c r="R2" t="str">
        <f>G1&amp;G2</f>
        <v>time(us)</v>
      </c>
    </row>
    <row r="3" spans="1:18">
      <c r="B3">
        <v>8</v>
      </c>
      <c r="C3">
        <v>2</v>
      </c>
      <c r="D3" t="s">
        <v>14</v>
      </c>
      <c r="E3" t="s">
        <v>15</v>
      </c>
      <c r="F3">
        <v>-1</v>
      </c>
      <c r="G3">
        <v>21.28</v>
      </c>
      <c r="H3">
        <v>0</v>
      </c>
      <c r="I3">
        <v>0</v>
      </c>
      <c r="J3">
        <v>0</v>
      </c>
      <c r="K3">
        <v>20.72</v>
      </c>
      <c r="L3">
        <v>0</v>
      </c>
      <c r="M3">
        <v>0</v>
      </c>
      <c r="N3">
        <v>0</v>
      </c>
      <c r="Q3">
        <f>B3</f>
        <v>8</v>
      </c>
      <c r="R3">
        <f>G3</f>
        <v>21.28</v>
      </c>
    </row>
    <row r="4" spans="1:18">
      <c r="B4">
        <v>16</v>
      </c>
      <c r="C4">
        <v>4</v>
      </c>
      <c r="D4" t="s">
        <v>14</v>
      </c>
      <c r="E4" t="s">
        <v>15</v>
      </c>
      <c r="F4">
        <v>-1</v>
      </c>
      <c r="G4">
        <v>20.71</v>
      </c>
      <c r="H4">
        <v>0</v>
      </c>
      <c r="I4">
        <v>0</v>
      </c>
      <c r="J4">
        <v>0</v>
      </c>
      <c r="K4">
        <v>20.45</v>
      </c>
      <c r="L4">
        <v>0</v>
      </c>
      <c r="M4">
        <v>0</v>
      </c>
      <c r="N4">
        <v>0</v>
      </c>
      <c r="Q4">
        <f t="shared" ref="Q4:Q31" si="0">B4</f>
        <v>16</v>
      </c>
      <c r="R4">
        <f t="shared" ref="R4:R31" si="1">G4</f>
        <v>20.71</v>
      </c>
    </row>
    <row r="5" spans="1:18">
      <c r="B5">
        <v>32</v>
      </c>
      <c r="C5">
        <v>8</v>
      </c>
      <c r="D5" t="s">
        <v>14</v>
      </c>
      <c r="E5" t="s">
        <v>15</v>
      </c>
      <c r="F5">
        <v>-1</v>
      </c>
      <c r="G5">
        <v>20.47</v>
      </c>
      <c r="H5">
        <v>0</v>
      </c>
      <c r="I5">
        <v>0</v>
      </c>
      <c r="J5">
        <v>0</v>
      </c>
      <c r="K5">
        <v>20.67</v>
      </c>
      <c r="L5">
        <v>0</v>
      </c>
      <c r="M5">
        <v>0</v>
      </c>
      <c r="N5">
        <v>0</v>
      </c>
      <c r="Q5">
        <f t="shared" si="0"/>
        <v>32</v>
      </c>
      <c r="R5">
        <f t="shared" si="1"/>
        <v>20.47</v>
      </c>
    </row>
    <row r="6" spans="1:18">
      <c r="B6">
        <v>64</v>
      </c>
      <c r="C6">
        <v>16</v>
      </c>
      <c r="D6" t="s">
        <v>14</v>
      </c>
      <c r="E6" t="s">
        <v>15</v>
      </c>
      <c r="F6">
        <v>-1</v>
      </c>
      <c r="G6">
        <v>20.46</v>
      </c>
      <c r="H6">
        <v>0</v>
      </c>
      <c r="I6">
        <v>0</v>
      </c>
      <c r="J6">
        <v>0</v>
      </c>
      <c r="K6">
        <v>20.57</v>
      </c>
      <c r="L6">
        <v>0</v>
      </c>
      <c r="M6">
        <v>0</v>
      </c>
      <c r="N6">
        <v>0</v>
      </c>
      <c r="Q6">
        <f t="shared" si="0"/>
        <v>64</v>
      </c>
      <c r="R6">
        <f t="shared" si="1"/>
        <v>20.46</v>
      </c>
    </row>
    <row r="7" spans="1:18">
      <c r="B7">
        <v>128</v>
      </c>
      <c r="C7">
        <v>32</v>
      </c>
      <c r="D7" t="s">
        <v>14</v>
      </c>
      <c r="E7" t="s">
        <v>15</v>
      </c>
      <c r="F7">
        <v>-1</v>
      </c>
      <c r="G7">
        <v>20.77</v>
      </c>
      <c r="H7">
        <v>0.01</v>
      </c>
      <c r="I7">
        <v>0.01</v>
      </c>
      <c r="J7">
        <v>0</v>
      </c>
      <c r="K7">
        <v>20.66</v>
      </c>
      <c r="L7">
        <v>0.01</v>
      </c>
      <c r="M7">
        <v>0.01</v>
      </c>
      <c r="N7">
        <v>0</v>
      </c>
      <c r="Q7">
        <f t="shared" si="0"/>
        <v>128</v>
      </c>
      <c r="R7">
        <f t="shared" si="1"/>
        <v>20.77</v>
      </c>
    </row>
    <row r="8" spans="1:18">
      <c r="B8">
        <v>256</v>
      </c>
      <c r="C8">
        <v>64</v>
      </c>
      <c r="D8" t="s">
        <v>14</v>
      </c>
      <c r="E8" t="s">
        <v>15</v>
      </c>
      <c r="F8">
        <v>-1</v>
      </c>
      <c r="G8">
        <v>20.78</v>
      </c>
      <c r="H8">
        <v>0.01</v>
      </c>
      <c r="I8">
        <v>0.02</v>
      </c>
      <c r="J8">
        <v>0</v>
      </c>
      <c r="K8">
        <v>20.67</v>
      </c>
      <c r="L8">
        <v>0.01</v>
      </c>
      <c r="M8">
        <v>0.02</v>
      </c>
      <c r="N8">
        <v>0</v>
      </c>
      <c r="Q8">
        <f t="shared" si="0"/>
        <v>256</v>
      </c>
      <c r="R8">
        <f t="shared" si="1"/>
        <v>20.78</v>
      </c>
    </row>
    <row r="9" spans="1:18">
      <c r="B9">
        <v>512</v>
      </c>
      <c r="C9">
        <v>128</v>
      </c>
      <c r="D9" t="s">
        <v>14</v>
      </c>
      <c r="E9" t="s">
        <v>15</v>
      </c>
      <c r="F9">
        <v>-1</v>
      </c>
      <c r="G9">
        <v>20.7</v>
      </c>
      <c r="H9">
        <v>0.02</v>
      </c>
      <c r="I9">
        <v>0.04</v>
      </c>
      <c r="J9">
        <v>0</v>
      </c>
      <c r="K9">
        <v>20.66</v>
      </c>
      <c r="L9">
        <v>0.02</v>
      </c>
      <c r="M9">
        <v>0.04</v>
      </c>
      <c r="N9">
        <v>0</v>
      </c>
      <c r="Q9">
        <f t="shared" si="0"/>
        <v>512</v>
      </c>
      <c r="R9">
        <f t="shared" si="1"/>
        <v>20.7</v>
      </c>
    </row>
    <row r="10" spans="1:18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20.51</v>
      </c>
      <c r="H10">
        <v>0.05</v>
      </c>
      <c r="I10">
        <v>7.0000000000000007E-2</v>
      </c>
      <c r="J10">
        <v>0</v>
      </c>
      <c r="K10">
        <v>20.82</v>
      </c>
      <c r="L10">
        <v>0.05</v>
      </c>
      <c r="M10">
        <v>7.0000000000000007E-2</v>
      </c>
      <c r="N10">
        <v>0</v>
      </c>
      <c r="Q10">
        <f t="shared" si="0"/>
        <v>1024</v>
      </c>
      <c r="R10">
        <f t="shared" si="1"/>
        <v>20.51</v>
      </c>
    </row>
    <row r="11" spans="1:18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20.58</v>
      </c>
      <c r="H11">
        <v>0.1</v>
      </c>
      <c r="I11">
        <v>0.15</v>
      </c>
      <c r="J11">
        <v>0</v>
      </c>
      <c r="K11">
        <v>20.75</v>
      </c>
      <c r="L11">
        <v>0.1</v>
      </c>
      <c r="M11">
        <v>0.15</v>
      </c>
      <c r="N11">
        <v>0</v>
      </c>
      <c r="Q11">
        <f t="shared" si="0"/>
        <v>2048</v>
      </c>
      <c r="R11">
        <f t="shared" si="1"/>
        <v>20.58</v>
      </c>
    </row>
    <row r="12" spans="1:18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20.96</v>
      </c>
      <c r="H12">
        <v>0.2</v>
      </c>
      <c r="I12">
        <v>0.28999999999999998</v>
      </c>
      <c r="J12">
        <v>0</v>
      </c>
      <c r="K12">
        <v>20.59</v>
      </c>
      <c r="L12">
        <v>0.2</v>
      </c>
      <c r="M12">
        <v>0.3</v>
      </c>
      <c r="N12">
        <v>0</v>
      </c>
      <c r="Q12">
        <f t="shared" si="0"/>
        <v>4096</v>
      </c>
      <c r="R12">
        <f t="shared" si="1"/>
        <v>20.96</v>
      </c>
    </row>
    <row r="13" spans="1:18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20.85</v>
      </c>
      <c r="H13">
        <v>0.39</v>
      </c>
      <c r="I13">
        <v>0.59</v>
      </c>
      <c r="J13">
        <v>0</v>
      </c>
      <c r="K13">
        <v>20.89</v>
      </c>
      <c r="L13">
        <v>0.39</v>
      </c>
      <c r="M13">
        <v>0.59</v>
      </c>
      <c r="N13">
        <v>0</v>
      </c>
      <c r="Q13">
        <f t="shared" si="0"/>
        <v>8192</v>
      </c>
      <c r="R13">
        <f t="shared" si="1"/>
        <v>20.85</v>
      </c>
    </row>
    <row r="14" spans="1:18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21.03</v>
      </c>
      <c r="H14">
        <v>0.78</v>
      </c>
      <c r="I14">
        <v>1.17</v>
      </c>
      <c r="J14">
        <v>0</v>
      </c>
      <c r="K14">
        <v>20.82</v>
      </c>
      <c r="L14">
        <v>0.79</v>
      </c>
      <c r="M14">
        <v>1.18</v>
      </c>
      <c r="N14">
        <v>0</v>
      </c>
      <c r="Q14">
        <f t="shared" si="0"/>
        <v>16384</v>
      </c>
      <c r="R14">
        <f t="shared" si="1"/>
        <v>21.03</v>
      </c>
    </row>
    <row r="15" spans="1:18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22.01</v>
      </c>
      <c r="H15">
        <v>1.49</v>
      </c>
      <c r="I15">
        <v>2.23</v>
      </c>
      <c r="J15">
        <v>0</v>
      </c>
      <c r="K15">
        <v>21.82</v>
      </c>
      <c r="L15">
        <v>1.5</v>
      </c>
      <c r="M15">
        <v>2.25</v>
      </c>
      <c r="N15">
        <v>0</v>
      </c>
      <c r="Q15">
        <f t="shared" si="0"/>
        <v>32768</v>
      </c>
      <c r="R15">
        <f t="shared" si="1"/>
        <v>22.01</v>
      </c>
    </row>
    <row r="16" spans="1:18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24.27</v>
      </c>
      <c r="H16">
        <v>2.7</v>
      </c>
      <c r="I16">
        <v>4.05</v>
      </c>
      <c r="J16">
        <v>0</v>
      </c>
      <c r="K16">
        <v>24.37</v>
      </c>
      <c r="L16">
        <v>2.69</v>
      </c>
      <c r="M16">
        <v>4.03</v>
      </c>
      <c r="N16">
        <v>0</v>
      </c>
      <c r="Q16">
        <f t="shared" si="0"/>
        <v>65536</v>
      </c>
      <c r="R16">
        <f t="shared" si="1"/>
        <v>24.27</v>
      </c>
    </row>
    <row r="17" spans="2:18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29.42</v>
      </c>
      <c r="H17">
        <v>4.46</v>
      </c>
      <c r="I17">
        <v>6.68</v>
      </c>
      <c r="J17">
        <v>0</v>
      </c>
      <c r="K17">
        <v>28.79</v>
      </c>
      <c r="L17">
        <v>4.55</v>
      </c>
      <c r="M17">
        <v>6.83</v>
      </c>
      <c r="N17">
        <v>0</v>
      </c>
      <c r="Q17">
        <f t="shared" si="0"/>
        <v>131072</v>
      </c>
      <c r="R17">
        <f t="shared" si="1"/>
        <v>29.42</v>
      </c>
    </row>
    <row r="18" spans="2:18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29.31</v>
      </c>
      <c r="H18">
        <v>8.9499999999999993</v>
      </c>
      <c r="I18">
        <v>13.42</v>
      </c>
      <c r="J18">
        <v>0</v>
      </c>
      <c r="K18">
        <v>29.13</v>
      </c>
      <c r="L18">
        <v>9</v>
      </c>
      <c r="M18">
        <v>13.5</v>
      </c>
      <c r="N18">
        <v>0</v>
      </c>
      <c r="Q18">
        <f t="shared" si="0"/>
        <v>262144</v>
      </c>
      <c r="R18">
        <f t="shared" si="1"/>
        <v>29.31</v>
      </c>
    </row>
    <row r="19" spans="2:18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49.02</v>
      </c>
      <c r="H19">
        <v>10.69</v>
      </c>
      <c r="I19">
        <v>16.04</v>
      </c>
      <c r="J19">
        <v>0</v>
      </c>
      <c r="K19">
        <v>49.33</v>
      </c>
      <c r="L19">
        <v>10.63</v>
      </c>
      <c r="M19">
        <v>15.94</v>
      </c>
      <c r="N19">
        <v>0</v>
      </c>
      <c r="Q19">
        <f t="shared" si="0"/>
        <v>524288</v>
      </c>
      <c r="R19">
        <f t="shared" si="1"/>
        <v>49.02</v>
      </c>
    </row>
    <row r="20" spans="2:18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64.11</v>
      </c>
      <c r="H20">
        <v>16.36</v>
      </c>
      <c r="I20">
        <v>24.53</v>
      </c>
      <c r="J20">
        <v>0</v>
      </c>
      <c r="K20">
        <v>63.58</v>
      </c>
      <c r="L20">
        <v>16.489999999999998</v>
      </c>
      <c r="M20">
        <v>24.74</v>
      </c>
      <c r="N20">
        <v>0</v>
      </c>
      <c r="Q20">
        <f t="shared" si="0"/>
        <v>1048576</v>
      </c>
      <c r="R20">
        <f t="shared" si="1"/>
        <v>64.11</v>
      </c>
    </row>
    <row r="21" spans="2:18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92.74</v>
      </c>
      <c r="H21">
        <v>22.61</v>
      </c>
      <c r="I21">
        <v>33.92</v>
      </c>
      <c r="J21">
        <v>0</v>
      </c>
      <c r="K21">
        <v>92.23</v>
      </c>
      <c r="L21">
        <v>22.74</v>
      </c>
      <c r="M21">
        <v>34.11</v>
      </c>
      <c r="N21">
        <v>0</v>
      </c>
      <c r="Q21">
        <f t="shared" si="0"/>
        <v>2097152</v>
      </c>
      <c r="R21">
        <f t="shared" si="1"/>
        <v>92.74</v>
      </c>
    </row>
    <row r="22" spans="2:18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141.30000000000001</v>
      </c>
      <c r="H22">
        <v>29.69</v>
      </c>
      <c r="I22">
        <v>44.54</v>
      </c>
      <c r="J22">
        <v>0</v>
      </c>
      <c r="K22">
        <v>140.4</v>
      </c>
      <c r="L22">
        <v>29.88</v>
      </c>
      <c r="M22">
        <v>44.81</v>
      </c>
      <c r="N22">
        <v>0</v>
      </c>
      <c r="Q22">
        <f t="shared" si="0"/>
        <v>4194304</v>
      </c>
      <c r="R22">
        <f t="shared" si="1"/>
        <v>141.30000000000001</v>
      </c>
    </row>
    <row r="23" spans="2:18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178.2</v>
      </c>
      <c r="H23">
        <v>47.07</v>
      </c>
      <c r="I23">
        <v>70.599999999999994</v>
      </c>
      <c r="J23">
        <v>0</v>
      </c>
      <c r="K23">
        <v>178.3</v>
      </c>
      <c r="L23">
        <v>47.05</v>
      </c>
      <c r="M23">
        <v>70.569999999999993</v>
      </c>
      <c r="N23">
        <v>0</v>
      </c>
      <c r="Q23">
        <f t="shared" si="0"/>
        <v>8388608</v>
      </c>
      <c r="R23">
        <f t="shared" si="1"/>
        <v>178.2</v>
      </c>
    </row>
    <row r="24" spans="2:18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327</v>
      </c>
      <c r="H24">
        <v>51.3</v>
      </c>
      <c r="I24">
        <v>76.95</v>
      </c>
      <c r="J24">
        <v>0</v>
      </c>
      <c r="K24">
        <v>327.9</v>
      </c>
      <c r="L24">
        <v>51.17</v>
      </c>
      <c r="M24">
        <v>76.75</v>
      </c>
      <c r="N24">
        <v>0</v>
      </c>
      <c r="Q24">
        <f t="shared" si="0"/>
        <v>16777216</v>
      </c>
      <c r="R24">
        <f t="shared" si="1"/>
        <v>327</v>
      </c>
    </row>
    <row r="25" spans="2:18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624.6</v>
      </c>
      <c r="H25">
        <v>53.73</v>
      </c>
      <c r="I25">
        <v>80.59</v>
      </c>
      <c r="J25">
        <v>0</v>
      </c>
      <c r="K25">
        <v>623.29999999999995</v>
      </c>
      <c r="L25">
        <v>53.84</v>
      </c>
      <c r="M25">
        <v>80.75</v>
      </c>
      <c r="N25">
        <v>0</v>
      </c>
      <c r="Q25">
        <f t="shared" si="0"/>
        <v>33554432</v>
      </c>
      <c r="R25">
        <f t="shared" si="1"/>
        <v>624.6</v>
      </c>
    </row>
    <row r="26" spans="2:18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1205.5999999999999</v>
      </c>
      <c r="H26">
        <v>55.67</v>
      </c>
      <c r="I26">
        <v>83.5</v>
      </c>
      <c r="J26">
        <v>0</v>
      </c>
      <c r="K26">
        <v>1207.4000000000001</v>
      </c>
      <c r="L26">
        <v>55.58</v>
      </c>
      <c r="M26">
        <v>83.37</v>
      </c>
      <c r="N26">
        <v>0</v>
      </c>
      <c r="Q26">
        <f t="shared" si="0"/>
        <v>67108864</v>
      </c>
      <c r="R26">
        <f t="shared" si="1"/>
        <v>1205.5999999999999</v>
      </c>
    </row>
    <row r="27" spans="2:18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2378.9</v>
      </c>
      <c r="H27">
        <v>56.42</v>
      </c>
      <c r="I27">
        <v>84.63</v>
      </c>
      <c r="J27">
        <v>0</v>
      </c>
      <c r="K27">
        <v>2373.4</v>
      </c>
      <c r="L27">
        <v>56.55</v>
      </c>
      <c r="M27">
        <v>84.83</v>
      </c>
      <c r="N27">
        <v>0</v>
      </c>
      <c r="Q27">
        <f t="shared" si="0"/>
        <v>134217728</v>
      </c>
      <c r="R27">
        <f t="shared" si="1"/>
        <v>2378.9</v>
      </c>
    </row>
    <row r="28" spans="2:18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4740.8999999999996</v>
      </c>
      <c r="H28">
        <v>56.62</v>
      </c>
      <c r="I28">
        <v>84.93</v>
      </c>
      <c r="J28">
        <v>0</v>
      </c>
      <c r="K28">
        <v>4738.5</v>
      </c>
      <c r="L28">
        <v>56.65</v>
      </c>
      <c r="M28">
        <v>84.98</v>
      </c>
      <c r="N28">
        <v>0</v>
      </c>
      <c r="Q28">
        <f t="shared" si="0"/>
        <v>268435456</v>
      </c>
      <c r="R28">
        <f t="shared" si="1"/>
        <v>4740.8999999999996</v>
      </c>
    </row>
    <row r="29" spans="2:18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9483.6</v>
      </c>
      <c r="H29">
        <v>56.61</v>
      </c>
      <c r="I29">
        <v>84.92</v>
      </c>
      <c r="J29">
        <v>0</v>
      </c>
      <c r="K29">
        <v>9485</v>
      </c>
      <c r="L29">
        <v>56.6</v>
      </c>
      <c r="M29">
        <v>84.9</v>
      </c>
      <c r="N29">
        <v>0</v>
      </c>
      <c r="Q29">
        <f t="shared" si="0"/>
        <v>536870912</v>
      </c>
      <c r="R29">
        <f t="shared" si="1"/>
        <v>9483.6</v>
      </c>
    </row>
    <row r="30" spans="2:18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18950</v>
      </c>
      <c r="H30">
        <v>56.66</v>
      </c>
      <c r="I30">
        <v>84.99</v>
      </c>
      <c r="J30">
        <v>0</v>
      </c>
      <c r="K30">
        <v>18939</v>
      </c>
      <c r="L30">
        <v>56.7</v>
      </c>
      <c r="M30">
        <v>85.04</v>
      </c>
      <c r="N30">
        <v>0</v>
      </c>
      <c r="Q30">
        <f t="shared" si="0"/>
        <v>1073741824</v>
      </c>
      <c r="R30">
        <f t="shared" si="1"/>
        <v>18950</v>
      </c>
    </row>
    <row r="31" spans="2:18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37980</v>
      </c>
      <c r="H31">
        <v>56.54</v>
      </c>
      <c r="I31">
        <v>84.81</v>
      </c>
      <c r="J31">
        <v>0</v>
      </c>
      <c r="K31">
        <v>38027</v>
      </c>
      <c r="L31">
        <v>56.47</v>
      </c>
      <c r="M31">
        <v>84.71</v>
      </c>
      <c r="N31">
        <v>0</v>
      </c>
      <c r="Q31">
        <f t="shared" si="0"/>
        <v>2147483648</v>
      </c>
      <c r="R31">
        <f t="shared" si="1"/>
        <v>37980</v>
      </c>
    </row>
  </sheetData>
  <phoneticPr fontId="1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D879530-62E8-A047-8B3F-EB7612979C8D}">
  <dimension ref="A1:R31"/>
  <sheetViews>
    <sheetView workbookViewId="0">
      <selection activeCell="G5" sqref="G5"/>
    </sheetView>
  </sheetViews>
  <sheetFormatPr baseColWidth="10" defaultRowHeight="16"/>
  <sheetData>
    <row r="1" spans="1:18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6</v>
      </c>
      <c r="L1" t="s">
        <v>7</v>
      </c>
      <c r="M1" t="s">
        <v>8</v>
      </c>
      <c r="N1" t="s">
        <v>9</v>
      </c>
    </row>
    <row r="2" spans="1:18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12</v>
      </c>
      <c r="H2" t="s">
        <v>13</v>
      </c>
      <c r="I2" t="s">
        <v>13</v>
      </c>
      <c r="Q2" t="str">
        <f>B1&amp;B2</f>
        <v>size(B)</v>
      </c>
      <c r="R2" t="str">
        <f>G1&amp;G2</f>
        <v>time(us)</v>
      </c>
    </row>
    <row r="3" spans="1:18">
      <c r="B3">
        <v>8</v>
      </c>
      <c r="C3">
        <v>2</v>
      </c>
      <c r="D3" t="s">
        <v>14</v>
      </c>
      <c r="E3" t="s">
        <v>15</v>
      </c>
      <c r="F3">
        <v>-1</v>
      </c>
      <c r="G3">
        <v>11.03</v>
      </c>
      <c r="H3">
        <v>0</v>
      </c>
      <c r="I3">
        <v>0</v>
      </c>
      <c r="J3">
        <v>0</v>
      </c>
      <c r="K3">
        <v>10.83</v>
      </c>
      <c r="L3">
        <v>0</v>
      </c>
      <c r="M3">
        <v>0</v>
      </c>
      <c r="N3">
        <v>0</v>
      </c>
      <c r="Q3">
        <f>B3</f>
        <v>8</v>
      </c>
      <c r="R3">
        <f>G3</f>
        <v>11.03</v>
      </c>
    </row>
    <row r="4" spans="1:18">
      <c r="B4">
        <v>16</v>
      </c>
      <c r="C4">
        <v>4</v>
      </c>
      <c r="D4" t="s">
        <v>14</v>
      </c>
      <c r="E4" t="s">
        <v>15</v>
      </c>
      <c r="F4">
        <v>-1</v>
      </c>
      <c r="G4">
        <v>11.08</v>
      </c>
      <c r="H4">
        <v>0</v>
      </c>
      <c r="I4">
        <v>0</v>
      </c>
      <c r="J4">
        <v>0</v>
      </c>
      <c r="K4">
        <v>11.25</v>
      </c>
      <c r="L4">
        <v>0</v>
      </c>
      <c r="M4">
        <v>0</v>
      </c>
      <c r="N4">
        <v>0</v>
      </c>
      <c r="Q4">
        <f t="shared" ref="Q4:Q31" si="0">B4</f>
        <v>16</v>
      </c>
      <c r="R4">
        <f t="shared" ref="R4:R31" si="1">G4</f>
        <v>11.08</v>
      </c>
    </row>
    <row r="5" spans="1:18">
      <c r="B5">
        <v>32</v>
      </c>
      <c r="C5">
        <v>8</v>
      </c>
      <c r="D5" t="s">
        <v>14</v>
      </c>
      <c r="E5" t="s">
        <v>15</v>
      </c>
      <c r="F5">
        <v>-1</v>
      </c>
      <c r="G5">
        <v>10.85</v>
      </c>
      <c r="H5">
        <v>0</v>
      </c>
      <c r="I5">
        <v>0</v>
      </c>
      <c r="J5">
        <v>0</v>
      </c>
      <c r="K5">
        <v>10.74</v>
      </c>
      <c r="L5">
        <v>0</v>
      </c>
      <c r="M5">
        <v>0</v>
      </c>
      <c r="N5">
        <v>0</v>
      </c>
      <c r="Q5">
        <f t="shared" si="0"/>
        <v>32</v>
      </c>
      <c r="R5">
        <f t="shared" si="1"/>
        <v>10.85</v>
      </c>
    </row>
    <row r="6" spans="1:18">
      <c r="B6">
        <v>64</v>
      </c>
      <c r="C6">
        <v>16</v>
      </c>
      <c r="D6" t="s">
        <v>14</v>
      </c>
      <c r="E6" t="s">
        <v>15</v>
      </c>
      <c r="F6">
        <v>-1</v>
      </c>
      <c r="G6">
        <v>10.66</v>
      </c>
      <c r="H6">
        <v>0.01</v>
      </c>
      <c r="I6">
        <v>0.01</v>
      </c>
      <c r="J6">
        <v>0</v>
      </c>
      <c r="K6">
        <v>10.77</v>
      </c>
      <c r="L6">
        <v>0.01</v>
      </c>
      <c r="M6">
        <v>0.01</v>
      </c>
      <c r="N6">
        <v>0</v>
      </c>
      <c r="Q6">
        <f t="shared" si="0"/>
        <v>64</v>
      </c>
      <c r="R6">
        <f t="shared" si="1"/>
        <v>10.66</v>
      </c>
    </row>
    <row r="7" spans="1:18">
      <c r="B7">
        <v>128</v>
      </c>
      <c r="C7">
        <v>32</v>
      </c>
      <c r="D7" t="s">
        <v>14</v>
      </c>
      <c r="E7" t="s">
        <v>15</v>
      </c>
      <c r="F7">
        <v>-1</v>
      </c>
      <c r="G7">
        <v>11.77</v>
      </c>
      <c r="H7">
        <v>0.01</v>
      </c>
      <c r="I7">
        <v>0.01</v>
      </c>
      <c r="J7">
        <v>0</v>
      </c>
      <c r="K7">
        <v>10.67</v>
      </c>
      <c r="L7">
        <v>0.01</v>
      </c>
      <c r="M7">
        <v>0.01</v>
      </c>
      <c r="N7">
        <v>0</v>
      </c>
      <c r="Q7">
        <f t="shared" si="0"/>
        <v>128</v>
      </c>
      <c r="R7">
        <f t="shared" si="1"/>
        <v>11.77</v>
      </c>
    </row>
    <row r="8" spans="1:18">
      <c r="B8">
        <v>256</v>
      </c>
      <c r="C8">
        <v>64</v>
      </c>
      <c r="D8" t="s">
        <v>14</v>
      </c>
      <c r="E8" t="s">
        <v>15</v>
      </c>
      <c r="F8">
        <v>-1</v>
      </c>
      <c r="G8">
        <v>10.64</v>
      </c>
      <c r="H8">
        <v>0.02</v>
      </c>
      <c r="I8">
        <v>0.02</v>
      </c>
      <c r="J8">
        <v>0</v>
      </c>
      <c r="K8">
        <v>10.96</v>
      </c>
      <c r="L8">
        <v>0.02</v>
      </c>
      <c r="M8">
        <v>0.02</v>
      </c>
      <c r="N8">
        <v>0</v>
      </c>
      <c r="Q8">
        <f t="shared" si="0"/>
        <v>256</v>
      </c>
      <c r="R8">
        <f t="shared" si="1"/>
        <v>10.64</v>
      </c>
    </row>
    <row r="9" spans="1:18">
      <c r="B9">
        <v>512</v>
      </c>
      <c r="C9">
        <v>128</v>
      </c>
      <c r="D9" t="s">
        <v>14</v>
      </c>
      <c r="E9" t="s">
        <v>15</v>
      </c>
      <c r="F9">
        <v>-1</v>
      </c>
      <c r="G9">
        <v>10.7</v>
      </c>
      <c r="H9">
        <v>0.05</v>
      </c>
      <c r="I9">
        <v>0.05</v>
      </c>
      <c r="J9">
        <v>0</v>
      </c>
      <c r="K9">
        <v>11.56</v>
      </c>
      <c r="L9">
        <v>0.04</v>
      </c>
      <c r="M9">
        <v>0.04</v>
      </c>
      <c r="N9">
        <v>0</v>
      </c>
      <c r="Q9">
        <f t="shared" si="0"/>
        <v>512</v>
      </c>
      <c r="R9">
        <f t="shared" si="1"/>
        <v>10.7</v>
      </c>
    </row>
    <row r="10" spans="1:18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10.78</v>
      </c>
      <c r="H10">
        <v>0.09</v>
      </c>
      <c r="I10">
        <v>0.09</v>
      </c>
      <c r="J10">
        <v>0</v>
      </c>
      <c r="K10">
        <v>10.94</v>
      </c>
      <c r="L10">
        <v>0.09</v>
      </c>
      <c r="M10">
        <v>0.09</v>
      </c>
      <c r="N10">
        <v>0</v>
      </c>
      <c r="Q10">
        <f t="shared" si="0"/>
        <v>1024</v>
      </c>
      <c r="R10">
        <f t="shared" si="1"/>
        <v>10.78</v>
      </c>
    </row>
    <row r="11" spans="1:18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10.7</v>
      </c>
      <c r="H11">
        <v>0.19</v>
      </c>
      <c r="I11">
        <v>0.19</v>
      </c>
      <c r="J11">
        <v>0</v>
      </c>
      <c r="K11">
        <v>10.67</v>
      </c>
      <c r="L11">
        <v>0.19</v>
      </c>
      <c r="M11">
        <v>0.19</v>
      </c>
      <c r="N11">
        <v>0</v>
      </c>
      <c r="Q11">
        <f t="shared" si="0"/>
        <v>2048</v>
      </c>
      <c r="R11">
        <f t="shared" si="1"/>
        <v>10.7</v>
      </c>
    </row>
    <row r="12" spans="1:18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11.74</v>
      </c>
      <c r="H12">
        <v>0.35</v>
      </c>
      <c r="I12">
        <v>0.35</v>
      </c>
      <c r="J12">
        <v>0</v>
      </c>
      <c r="K12">
        <v>10.64</v>
      </c>
      <c r="L12">
        <v>0.38</v>
      </c>
      <c r="M12">
        <v>0.38</v>
      </c>
      <c r="N12">
        <v>0</v>
      </c>
      <c r="Q12">
        <f t="shared" si="0"/>
        <v>4096</v>
      </c>
      <c r="R12">
        <f t="shared" si="1"/>
        <v>11.74</v>
      </c>
    </row>
    <row r="13" spans="1:18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10.8</v>
      </c>
      <c r="H13">
        <v>0.76</v>
      </c>
      <c r="I13">
        <v>0.76</v>
      </c>
      <c r="J13">
        <v>0</v>
      </c>
      <c r="K13">
        <v>10.74</v>
      </c>
      <c r="L13">
        <v>0.76</v>
      </c>
      <c r="M13">
        <v>0.76</v>
      </c>
      <c r="N13">
        <v>0</v>
      </c>
      <c r="Q13">
        <f t="shared" si="0"/>
        <v>8192</v>
      </c>
      <c r="R13">
        <f t="shared" si="1"/>
        <v>10.8</v>
      </c>
    </row>
    <row r="14" spans="1:18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11.83</v>
      </c>
      <c r="H14">
        <v>1.39</v>
      </c>
      <c r="I14">
        <v>1.39</v>
      </c>
      <c r="J14">
        <v>0</v>
      </c>
      <c r="K14">
        <v>11.61</v>
      </c>
      <c r="L14">
        <v>1.41</v>
      </c>
      <c r="M14">
        <v>1.41</v>
      </c>
      <c r="N14">
        <v>0</v>
      </c>
      <c r="Q14">
        <f t="shared" si="0"/>
        <v>16384</v>
      </c>
      <c r="R14">
        <f t="shared" si="1"/>
        <v>11.83</v>
      </c>
    </row>
    <row r="15" spans="1:18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13.33</v>
      </c>
      <c r="H15">
        <v>2.46</v>
      </c>
      <c r="I15">
        <v>2.46</v>
      </c>
      <c r="J15">
        <v>0</v>
      </c>
      <c r="K15">
        <v>11.92</v>
      </c>
      <c r="L15">
        <v>2.75</v>
      </c>
      <c r="M15">
        <v>2.75</v>
      </c>
      <c r="N15">
        <v>0</v>
      </c>
      <c r="Q15">
        <f t="shared" si="0"/>
        <v>32768</v>
      </c>
      <c r="R15">
        <f t="shared" si="1"/>
        <v>13.33</v>
      </c>
    </row>
    <row r="16" spans="1:18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16.27</v>
      </c>
      <c r="H16">
        <v>4.03</v>
      </c>
      <c r="I16">
        <v>4.03</v>
      </c>
      <c r="J16">
        <v>0</v>
      </c>
      <c r="K16">
        <v>14.88</v>
      </c>
      <c r="L16">
        <v>4.4000000000000004</v>
      </c>
      <c r="M16">
        <v>4.4000000000000004</v>
      </c>
      <c r="N16">
        <v>0</v>
      </c>
      <c r="Q16">
        <f t="shared" si="0"/>
        <v>65536</v>
      </c>
      <c r="R16">
        <f t="shared" si="1"/>
        <v>16.27</v>
      </c>
    </row>
    <row r="17" spans="2:18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32.47</v>
      </c>
      <c r="H17">
        <v>4.04</v>
      </c>
      <c r="I17">
        <v>4.04</v>
      </c>
      <c r="J17">
        <v>0</v>
      </c>
      <c r="K17">
        <v>32.299999999999997</v>
      </c>
      <c r="L17">
        <v>4.0599999999999996</v>
      </c>
      <c r="M17">
        <v>4.0599999999999996</v>
      </c>
      <c r="N17">
        <v>0</v>
      </c>
      <c r="Q17">
        <f t="shared" si="0"/>
        <v>131072</v>
      </c>
      <c r="R17">
        <f t="shared" si="1"/>
        <v>32.47</v>
      </c>
    </row>
    <row r="18" spans="2:18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42.47</v>
      </c>
      <c r="H18">
        <v>6.17</v>
      </c>
      <c r="I18">
        <v>6.17</v>
      </c>
      <c r="J18">
        <v>0</v>
      </c>
      <c r="K18">
        <v>42.65</v>
      </c>
      <c r="L18">
        <v>6.15</v>
      </c>
      <c r="M18">
        <v>6.15</v>
      </c>
      <c r="N18">
        <v>0</v>
      </c>
      <c r="Q18">
        <f t="shared" si="0"/>
        <v>262144</v>
      </c>
      <c r="R18">
        <f t="shared" si="1"/>
        <v>42.47</v>
      </c>
    </row>
    <row r="19" spans="2:18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47.73</v>
      </c>
      <c r="H19">
        <v>10.98</v>
      </c>
      <c r="I19">
        <v>10.98</v>
      </c>
      <c r="J19">
        <v>0</v>
      </c>
      <c r="K19">
        <v>47.29</v>
      </c>
      <c r="L19">
        <v>11.09</v>
      </c>
      <c r="M19">
        <v>11.09</v>
      </c>
      <c r="N19">
        <v>0</v>
      </c>
      <c r="Q19">
        <f t="shared" si="0"/>
        <v>524288</v>
      </c>
      <c r="R19">
        <f t="shared" si="1"/>
        <v>47.73</v>
      </c>
    </row>
    <row r="20" spans="2:18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68.650000000000006</v>
      </c>
      <c r="H20">
        <v>15.27</v>
      </c>
      <c r="I20">
        <v>15.27</v>
      </c>
      <c r="J20">
        <v>0</v>
      </c>
      <c r="K20">
        <v>68.430000000000007</v>
      </c>
      <c r="L20">
        <v>15.32</v>
      </c>
      <c r="M20">
        <v>15.32</v>
      </c>
      <c r="N20">
        <v>0</v>
      </c>
      <c r="Q20">
        <f t="shared" si="0"/>
        <v>1048576</v>
      </c>
      <c r="R20">
        <f t="shared" si="1"/>
        <v>68.650000000000006</v>
      </c>
    </row>
    <row r="21" spans="2:18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115.2</v>
      </c>
      <c r="H21">
        <v>18.21</v>
      </c>
      <c r="I21">
        <v>18.21</v>
      </c>
      <c r="J21">
        <v>0</v>
      </c>
      <c r="K21">
        <v>113.4</v>
      </c>
      <c r="L21">
        <v>18.489999999999998</v>
      </c>
      <c r="M21">
        <v>18.489999999999998</v>
      </c>
      <c r="N21">
        <v>0</v>
      </c>
      <c r="Q21">
        <f t="shared" si="0"/>
        <v>2097152</v>
      </c>
      <c r="R21">
        <f t="shared" si="1"/>
        <v>115.2</v>
      </c>
    </row>
    <row r="22" spans="2:18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207.9</v>
      </c>
      <c r="H22">
        <v>20.18</v>
      </c>
      <c r="I22">
        <v>20.18</v>
      </c>
      <c r="J22">
        <v>0</v>
      </c>
      <c r="K22">
        <v>207.2</v>
      </c>
      <c r="L22">
        <v>20.239999999999998</v>
      </c>
      <c r="M22">
        <v>20.239999999999998</v>
      </c>
      <c r="N22">
        <v>0</v>
      </c>
      <c r="Q22">
        <f t="shared" si="0"/>
        <v>4194304</v>
      </c>
      <c r="R22">
        <f t="shared" si="1"/>
        <v>207.9</v>
      </c>
    </row>
    <row r="23" spans="2:18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392</v>
      </c>
      <c r="H23">
        <v>21.4</v>
      </c>
      <c r="I23">
        <v>21.4</v>
      </c>
      <c r="J23">
        <v>0</v>
      </c>
      <c r="K23">
        <v>392</v>
      </c>
      <c r="L23">
        <v>21.4</v>
      </c>
      <c r="M23">
        <v>21.4</v>
      </c>
      <c r="N23">
        <v>0</v>
      </c>
      <c r="Q23">
        <f t="shared" si="0"/>
        <v>8388608</v>
      </c>
      <c r="R23">
        <f t="shared" si="1"/>
        <v>392</v>
      </c>
    </row>
    <row r="24" spans="2:18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765.8</v>
      </c>
      <c r="H24">
        <v>21.91</v>
      </c>
      <c r="I24">
        <v>21.91</v>
      </c>
      <c r="J24">
        <v>0</v>
      </c>
      <c r="K24">
        <v>765.4</v>
      </c>
      <c r="L24">
        <v>21.92</v>
      </c>
      <c r="M24">
        <v>21.92</v>
      </c>
      <c r="N24">
        <v>0</v>
      </c>
      <c r="Q24">
        <f t="shared" si="0"/>
        <v>16777216</v>
      </c>
      <c r="R24">
        <f t="shared" si="1"/>
        <v>765.8</v>
      </c>
    </row>
    <row r="25" spans="2:18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1510.9</v>
      </c>
      <c r="H25">
        <v>22.21</v>
      </c>
      <c r="I25">
        <v>22.21</v>
      </c>
      <c r="J25">
        <v>0</v>
      </c>
      <c r="K25">
        <v>1511.1</v>
      </c>
      <c r="L25">
        <v>22.21</v>
      </c>
      <c r="M25">
        <v>22.21</v>
      </c>
      <c r="N25">
        <v>0</v>
      </c>
      <c r="Q25">
        <f t="shared" si="0"/>
        <v>33554432</v>
      </c>
      <c r="R25">
        <f t="shared" si="1"/>
        <v>1510.9</v>
      </c>
    </row>
    <row r="26" spans="2:18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3000.2</v>
      </c>
      <c r="H26">
        <v>22.37</v>
      </c>
      <c r="I26">
        <v>22.37</v>
      </c>
      <c r="J26">
        <v>0</v>
      </c>
      <c r="K26">
        <v>3000.8</v>
      </c>
      <c r="L26">
        <v>22.36</v>
      </c>
      <c r="M26">
        <v>22.36</v>
      </c>
      <c r="N26">
        <v>0</v>
      </c>
      <c r="Q26">
        <f t="shared" si="0"/>
        <v>67108864</v>
      </c>
      <c r="R26">
        <f t="shared" si="1"/>
        <v>3000.2</v>
      </c>
    </row>
    <row r="27" spans="2:18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5984.8</v>
      </c>
      <c r="H27">
        <v>22.43</v>
      </c>
      <c r="I27">
        <v>22.43</v>
      </c>
      <c r="J27">
        <v>0</v>
      </c>
      <c r="K27">
        <v>5979.5</v>
      </c>
      <c r="L27">
        <v>22.45</v>
      </c>
      <c r="M27">
        <v>22.45</v>
      </c>
      <c r="N27">
        <v>0</v>
      </c>
      <c r="Q27">
        <f t="shared" si="0"/>
        <v>134217728</v>
      </c>
      <c r="R27">
        <f t="shared" si="1"/>
        <v>5984.8</v>
      </c>
    </row>
    <row r="28" spans="2:18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11917</v>
      </c>
      <c r="H28">
        <v>22.52</v>
      </c>
      <c r="I28">
        <v>22.52</v>
      </c>
      <c r="J28">
        <v>0</v>
      </c>
      <c r="K28">
        <v>11918</v>
      </c>
      <c r="L28">
        <v>22.52</v>
      </c>
      <c r="M28">
        <v>22.52</v>
      </c>
      <c r="N28">
        <v>0</v>
      </c>
      <c r="Q28">
        <f t="shared" si="0"/>
        <v>268435456</v>
      </c>
      <c r="R28">
        <f t="shared" si="1"/>
        <v>11917</v>
      </c>
    </row>
    <row r="29" spans="2:18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23819</v>
      </c>
      <c r="H29">
        <v>22.54</v>
      </c>
      <c r="I29">
        <v>22.54</v>
      </c>
      <c r="J29">
        <v>0</v>
      </c>
      <c r="K29">
        <v>23824</v>
      </c>
      <c r="L29">
        <v>22.53</v>
      </c>
      <c r="M29">
        <v>22.53</v>
      </c>
      <c r="N29">
        <v>0</v>
      </c>
      <c r="Q29">
        <f t="shared" si="0"/>
        <v>536870912</v>
      </c>
      <c r="R29">
        <f t="shared" si="1"/>
        <v>23819</v>
      </c>
    </row>
    <row r="30" spans="2:18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47678</v>
      </c>
      <c r="H30">
        <v>22.52</v>
      </c>
      <c r="I30">
        <v>22.52</v>
      </c>
      <c r="J30">
        <v>0</v>
      </c>
      <c r="K30">
        <v>47674</v>
      </c>
      <c r="L30">
        <v>22.52</v>
      </c>
      <c r="M30">
        <v>22.52</v>
      </c>
      <c r="N30">
        <v>0</v>
      </c>
      <c r="Q30">
        <f t="shared" si="0"/>
        <v>1073741824</v>
      </c>
      <c r="R30">
        <f t="shared" si="1"/>
        <v>47678</v>
      </c>
    </row>
    <row r="31" spans="2:18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95387</v>
      </c>
      <c r="H31">
        <v>22.51</v>
      </c>
      <c r="I31">
        <v>22.51</v>
      </c>
      <c r="J31">
        <v>0</v>
      </c>
      <c r="K31">
        <v>95393</v>
      </c>
      <c r="L31">
        <v>22.51</v>
      </c>
      <c r="M31">
        <v>22.51</v>
      </c>
      <c r="N31">
        <v>0</v>
      </c>
      <c r="Q31">
        <f t="shared" si="0"/>
        <v>2147483648</v>
      </c>
      <c r="R31">
        <f t="shared" si="1"/>
        <v>95387</v>
      </c>
    </row>
  </sheetData>
  <phoneticPr fontId="1" type="noConversion"/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D9998B-9402-2541-A5C7-4887F6365B0B}">
  <dimension ref="A1:AL38"/>
  <sheetViews>
    <sheetView workbookViewId="0">
      <selection activeCell="J40" sqref="J40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30.291593750000001</v>
      </c>
      <c r="H6">
        <f t="shared" si="0"/>
        <v>4.2255947658746082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30.541531249999998</v>
      </c>
      <c r="H7">
        <f t="shared" si="0"/>
        <v>8.3820289789825129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30.708156249999998</v>
      </c>
      <c r="H8">
        <f t="shared" si="0"/>
        <v>16.67309479057376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31.0830625</v>
      </c>
      <c r="H9">
        <f t="shared" si="0"/>
        <v>32.943986777364678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31.395484375000002</v>
      </c>
      <c r="H10">
        <f t="shared" si="0"/>
        <v>65.232310976250062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32.363992187500003</v>
      </c>
      <c r="H11">
        <f t="shared" si="0"/>
        <v>126.56040627713428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33.082562500000002</v>
      </c>
      <c r="H12">
        <f t="shared" si="0"/>
        <v>247.62289801462629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33.56223421875</v>
      </c>
      <c r="H13">
        <f t="shared" si="0"/>
        <v>488.16773916817658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34.048154375000003</v>
      </c>
      <c r="H14">
        <f t="shared" si="0"/>
        <v>962.40165146983827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34.548237656249995</v>
      </c>
      <c r="H15">
        <f t="shared" si="0"/>
        <v>1896.9419121193328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35.444471874999998</v>
      </c>
      <c r="H16">
        <f t="shared" si="0"/>
        <v>3697.953250996211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37.203407031250002</v>
      </c>
      <c r="H17">
        <f t="shared" si="0"/>
        <v>7046.2363777544651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41.816003593749997</v>
      </c>
      <c r="H18">
        <f t="shared" si="0"/>
        <v>12537.97481685606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52.208196562499992</v>
      </c>
      <c r="H19">
        <f t="shared" si="0"/>
        <v>20084.509120032872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73.129423281250013</v>
      </c>
      <c r="H20">
        <f t="shared" si="0"/>
        <v>28677.267041126775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114.08522343750001</v>
      </c>
      <c r="H21">
        <f t="shared" si="0"/>
        <v>36764.656049411962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194.53531421874999</v>
      </c>
      <c r="H22">
        <f t="shared" si="0"/>
        <v>43121.260701114785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356.04555156250007</v>
      </c>
      <c r="H23">
        <f t="shared" si="0"/>
        <v>47120.981925973974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673.87711546875005</v>
      </c>
      <c r="H24">
        <f t="shared" si="0"/>
        <v>49793.102080131452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1333.6285946875</v>
      </c>
      <c r="H25">
        <f t="shared" si="0"/>
        <v>50320.504724724473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2626.3946973437501</v>
      </c>
      <c r="H26">
        <f t="shared" si="0"/>
        <v>51103.411126950356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5208.1236870312505</v>
      </c>
      <c r="H27">
        <f t="shared" si="0"/>
        <v>51541.682212431158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10335.10745390625</v>
      </c>
      <c r="H28">
        <f t="shared" si="0"/>
        <v>51946.33093022024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20574.418860937501</v>
      </c>
      <c r="H29">
        <f t="shared" si="0"/>
        <v>52188.196967186341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40783.004617812498</v>
      </c>
      <c r="H30">
        <f t="shared" si="0"/>
        <v>52656.337318071441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81431.306459531261</v>
      </c>
      <c r="H31">
        <f t="shared" si="0"/>
        <v>52743.440855077781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I1:AL1"/>
    <mergeCell ref="A3:A17"/>
    <mergeCell ref="J1:M1"/>
    <mergeCell ref="T1:W1"/>
    <mergeCell ref="AD1:AG1"/>
    <mergeCell ref="Y1:AB1"/>
    <mergeCell ref="O1:R1"/>
  </mergeCells>
  <phoneticPr fontId="1" type="noConversion"/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84E9E13-E355-364B-ACA5-136966BDD87E}">
  <dimension ref="B1:O27"/>
  <sheetViews>
    <sheetView zoomScale="85" workbookViewId="0">
      <selection activeCell="I33" sqref="I33"/>
    </sheetView>
  </sheetViews>
  <sheetFormatPr baseColWidth="10" defaultRowHeight="16"/>
  <sheetData>
    <row r="1" spans="2:15">
      <c r="B1" t="s">
        <v>16</v>
      </c>
      <c r="G1" t="s">
        <v>18</v>
      </c>
      <c r="H1" t="s">
        <v>25</v>
      </c>
      <c r="I1" t="s">
        <v>23</v>
      </c>
    </row>
    <row r="2" spans="2:15">
      <c r="B2" t="s">
        <v>17</v>
      </c>
      <c r="G2" t="s">
        <v>19</v>
      </c>
      <c r="H2" t="s">
        <v>19</v>
      </c>
      <c r="I2" t="s">
        <v>24</v>
      </c>
    </row>
    <row r="3" spans="2:15">
      <c r="B3">
        <v>8</v>
      </c>
      <c r="G3">
        <v>1.1000000000000001</v>
      </c>
      <c r="H3">
        <v>1.1000000000000001</v>
      </c>
      <c r="L3" t="s">
        <v>26</v>
      </c>
      <c r="O3" t="s">
        <v>27</v>
      </c>
    </row>
    <row r="4" spans="2:15">
      <c r="B4">
        <v>16</v>
      </c>
      <c r="G4">
        <v>1.1000000000000001</v>
      </c>
      <c r="H4">
        <v>1.1000000000000001</v>
      </c>
      <c r="L4" t="s">
        <v>20</v>
      </c>
      <c r="O4" t="s">
        <v>28</v>
      </c>
    </row>
    <row r="5" spans="2:15">
      <c r="B5">
        <v>32</v>
      </c>
      <c r="G5">
        <v>1.1000000000000001</v>
      </c>
      <c r="H5">
        <v>1.1000000000000001</v>
      </c>
      <c r="L5" t="s">
        <v>21</v>
      </c>
      <c r="O5" t="s">
        <v>29</v>
      </c>
    </row>
    <row r="6" spans="2:15">
      <c r="B6">
        <v>64</v>
      </c>
      <c r="G6">
        <v>1.1000000000000001</v>
      </c>
      <c r="H6">
        <v>1.1000000000000001</v>
      </c>
      <c r="L6" t="s">
        <v>22</v>
      </c>
    </row>
    <row r="7" spans="2:15">
      <c r="B7">
        <v>128</v>
      </c>
      <c r="G7">
        <v>1.1499999999999999</v>
      </c>
      <c r="H7">
        <v>1.1499999999999999</v>
      </c>
    </row>
    <row r="8" spans="2:15">
      <c r="B8">
        <v>256</v>
      </c>
      <c r="G8">
        <v>1.5</v>
      </c>
      <c r="H8">
        <v>1.5</v>
      </c>
    </row>
    <row r="9" spans="2:15">
      <c r="B9">
        <v>512</v>
      </c>
      <c r="G9">
        <v>1.8511764705882352</v>
      </c>
      <c r="H9">
        <v>1.55</v>
      </c>
      <c r="I9">
        <v>1700</v>
      </c>
    </row>
    <row r="10" spans="2:15">
      <c r="B10">
        <v>1024</v>
      </c>
      <c r="G10">
        <v>2.1357446808510638</v>
      </c>
      <c r="H10">
        <v>1.7</v>
      </c>
      <c r="I10">
        <v>2350</v>
      </c>
    </row>
    <row r="11" spans="2:15">
      <c r="B11">
        <v>2048</v>
      </c>
      <c r="G11">
        <v>2.1762790697674417</v>
      </c>
      <c r="H11">
        <v>1.7</v>
      </c>
      <c r="I11">
        <v>4300</v>
      </c>
    </row>
    <row r="12" spans="2:15">
      <c r="B12">
        <v>4096</v>
      </c>
      <c r="G12">
        <v>2.3606451612903223</v>
      </c>
      <c r="H12">
        <v>1.7</v>
      </c>
      <c r="I12">
        <v>6200</v>
      </c>
    </row>
    <row r="13" spans="2:15">
      <c r="B13">
        <v>8192</v>
      </c>
      <c r="G13">
        <v>2.6102222222222222</v>
      </c>
      <c r="H13">
        <v>1.7</v>
      </c>
      <c r="I13">
        <v>9000</v>
      </c>
    </row>
    <row r="14" spans="2:15">
      <c r="B14">
        <v>16384</v>
      </c>
      <c r="G14">
        <v>3.322178217821782</v>
      </c>
      <c r="H14">
        <v>1.7</v>
      </c>
      <c r="I14">
        <v>10100</v>
      </c>
    </row>
    <row r="15" spans="2:15">
      <c r="B15">
        <v>32768</v>
      </c>
      <c r="G15">
        <v>4.7340740740740737</v>
      </c>
      <c r="H15">
        <v>1.7</v>
      </c>
      <c r="I15">
        <v>10800</v>
      </c>
    </row>
    <row r="16" spans="2:15">
      <c r="B16">
        <v>65536</v>
      </c>
      <c r="G16">
        <v>7.6041441441441444</v>
      </c>
      <c r="H16">
        <v>1.7</v>
      </c>
      <c r="I16">
        <v>11100</v>
      </c>
    </row>
    <row r="17" spans="2:9">
      <c r="B17">
        <v>131072</v>
      </c>
      <c r="G17">
        <v>13.402857142857142</v>
      </c>
      <c r="H17">
        <v>1.7</v>
      </c>
      <c r="I17">
        <v>11200</v>
      </c>
    </row>
    <row r="18" spans="2:9">
      <c r="B18">
        <v>262144</v>
      </c>
      <c r="G18">
        <v>24.89858407079646</v>
      </c>
      <c r="H18">
        <v>1.7</v>
      </c>
      <c r="I18">
        <v>11300</v>
      </c>
    </row>
    <row r="19" spans="2:9">
      <c r="B19">
        <v>524288</v>
      </c>
      <c r="G19">
        <v>47.892775330396482</v>
      </c>
      <c r="H19">
        <v>1.7</v>
      </c>
      <c r="I19">
        <v>11350</v>
      </c>
    </row>
    <row r="20" spans="2:9">
      <c r="B20">
        <v>1048576</v>
      </c>
      <c r="G20">
        <v>94.085550660792961</v>
      </c>
      <c r="H20">
        <v>1.7</v>
      </c>
      <c r="I20">
        <v>11350</v>
      </c>
    </row>
    <row r="21" spans="2:9">
      <c r="B21">
        <v>2097152</v>
      </c>
      <c r="G21">
        <v>186.47110132158591</v>
      </c>
      <c r="H21">
        <v>1.7</v>
      </c>
      <c r="I21">
        <v>11350</v>
      </c>
    </row>
    <row r="22" spans="2:9">
      <c r="B22">
        <v>4194304</v>
      </c>
      <c r="G22">
        <v>371.24220264317182</v>
      </c>
      <c r="H22">
        <v>1.7</v>
      </c>
      <c r="I22">
        <v>11350</v>
      </c>
    </row>
    <row r="23" spans="2:9">
      <c r="B23">
        <v>8388608</v>
      </c>
      <c r="G23">
        <v>740.78440528634371</v>
      </c>
      <c r="H23">
        <v>1.7</v>
      </c>
      <c r="I23">
        <v>11350</v>
      </c>
    </row>
    <row r="24" spans="2:9">
      <c r="B24">
        <v>16777216</v>
      </c>
      <c r="G24">
        <v>1479.8688105726874</v>
      </c>
      <c r="H24">
        <v>1.7</v>
      </c>
      <c r="I24">
        <v>11350</v>
      </c>
    </row>
    <row r="25" spans="2:9">
      <c r="B25">
        <v>33554432</v>
      </c>
      <c r="G25">
        <v>2958.0376211453745</v>
      </c>
      <c r="H25">
        <v>1.7</v>
      </c>
      <c r="I25">
        <v>11350</v>
      </c>
    </row>
    <row r="26" spans="2:9">
      <c r="B26">
        <v>67108864</v>
      </c>
      <c r="G26">
        <v>5914.3752422907492</v>
      </c>
      <c r="H26">
        <v>1.7</v>
      </c>
      <c r="I26">
        <v>11350</v>
      </c>
    </row>
    <row r="27" spans="2:9">
      <c r="B27">
        <v>134217728</v>
      </c>
      <c r="G27">
        <v>11827.050484581499</v>
      </c>
      <c r="H27">
        <v>1.7</v>
      </c>
      <c r="I27">
        <v>11350</v>
      </c>
    </row>
  </sheetData>
  <phoneticPr fontId="1" type="noConversion"/>
  <pageMargins left="0.7" right="0.7" top="0.75" bottom="0.75" header="0.3" footer="0.3"/>
  <drawing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50D02A38-3705-794F-8B3C-93C1D9288070}">
  <dimension ref="A1:AT39"/>
  <sheetViews>
    <sheetView workbookViewId="0">
      <selection activeCell="K18" sqref="K18"/>
    </sheetView>
  </sheetViews>
  <sheetFormatPr baseColWidth="10" defaultRowHeight="16"/>
  <cols>
    <col min="10" max="10" width="13.83203125" bestFit="1" customWidth="1"/>
    <col min="13" max="13" width="18" customWidth="1"/>
    <col min="14" max="14" width="16.1640625" bestFit="1" customWidth="1"/>
    <col min="16" max="16" width="17.33203125" bestFit="1" customWidth="1"/>
  </cols>
  <sheetData>
    <row r="1" spans="1:46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41</v>
      </c>
      <c r="R1" s="1" t="s">
        <v>50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  <c r="AP1" s="1" t="s">
        <v>53</v>
      </c>
      <c r="AQ1" s="1"/>
      <c r="AR1" s="1"/>
      <c r="AS1" s="1"/>
      <c r="AT1" s="1"/>
    </row>
    <row r="2" spans="1:46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R2" t="s">
        <v>18</v>
      </c>
      <c r="S2" t="s">
        <v>47</v>
      </c>
      <c r="T2" t="s">
        <v>43</v>
      </c>
      <c r="U2" t="s">
        <v>45</v>
      </c>
      <c r="V2" t="s">
        <v>49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  <c r="AP2" t="s">
        <v>6</v>
      </c>
      <c r="AQ2" t="s">
        <v>46</v>
      </c>
      <c r="AR2" t="s">
        <v>42</v>
      </c>
      <c r="AS2" t="s">
        <v>44</v>
      </c>
      <c r="AT2" t="s">
        <v>48</v>
      </c>
    </row>
    <row r="3" spans="1:46">
      <c r="B3">
        <v>8</v>
      </c>
      <c r="C3">
        <v>2</v>
      </c>
      <c r="D3" t="s">
        <v>14</v>
      </c>
      <c r="E3" t="s">
        <v>15</v>
      </c>
      <c r="F3">
        <v>-1</v>
      </c>
      <c r="G3">
        <v>39.549999999999997</v>
      </c>
      <c r="R3">
        <v>39.549999999999997</v>
      </c>
      <c r="T3">
        <v>0</v>
      </c>
      <c r="U3">
        <v>0</v>
      </c>
      <c r="X3">
        <v>39.549999999999997</v>
      </c>
      <c r="AD3">
        <v>39.549999999999997</v>
      </c>
      <c r="AJ3">
        <v>39.549999999999997</v>
      </c>
      <c r="AP3">
        <v>39.549999999999997</v>
      </c>
    </row>
    <row r="4" spans="1:46">
      <c r="B4">
        <v>16</v>
      </c>
      <c r="C4">
        <v>4</v>
      </c>
      <c r="D4" t="s">
        <v>14</v>
      </c>
      <c r="E4" t="s">
        <v>15</v>
      </c>
      <c r="F4">
        <v>-1</v>
      </c>
      <c r="G4">
        <v>39.549999999999997</v>
      </c>
      <c r="R4">
        <v>39.549999999999997</v>
      </c>
      <c r="T4">
        <v>0</v>
      </c>
      <c r="U4">
        <v>0</v>
      </c>
      <c r="X4">
        <v>39.549999999999997</v>
      </c>
      <c r="AD4">
        <v>39.549999999999997</v>
      </c>
      <c r="AJ4">
        <v>39.549999999999997</v>
      </c>
      <c r="AP4">
        <v>39.549999999999997</v>
      </c>
    </row>
    <row r="5" spans="1:46">
      <c r="B5">
        <v>32</v>
      </c>
      <c r="C5">
        <v>8</v>
      </c>
      <c r="D5" t="s">
        <v>14</v>
      </c>
      <c r="E5" t="s">
        <v>15</v>
      </c>
      <c r="F5">
        <v>-1</v>
      </c>
      <c r="G5">
        <v>39.549999999999997</v>
      </c>
      <c r="R5">
        <v>39.549999999999997</v>
      </c>
      <c r="T5">
        <v>0</v>
      </c>
      <c r="U5">
        <v>0</v>
      </c>
      <c r="X5">
        <v>39.549999999999997</v>
      </c>
      <c r="AD5">
        <v>39.549999999999997</v>
      </c>
      <c r="AJ5">
        <v>39.549999999999997</v>
      </c>
      <c r="AP5">
        <v>39.549999999999997</v>
      </c>
    </row>
    <row r="6" spans="1:46">
      <c r="B6">
        <v>64</v>
      </c>
      <c r="C6">
        <v>16</v>
      </c>
      <c r="D6" t="s">
        <v>14</v>
      </c>
      <c r="E6" t="s">
        <v>15</v>
      </c>
      <c r="F6">
        <v>-1</v>
      </c>
      <c r="G6">
        <v>39.549999999999997</v>
      </c>
      <c r="R6">
        <v>39.549999999999997</v>
      </c>
      <c r="T6">
        <v>0</v>
      </c>
      <c r="U6">
        <v>0</v>
      </c>
      <c r="X6">
        <v>39.549999999999997</v>
      </c>
      <c r="AD6">
        <v>39.549999999999997</v>
      </c>
      <c r="AJ6">
        <v>39.549999999999997</v>
      </c>
      <c r="AP6">
        <v>39.549999999999997</v>
      </c>
    </row>
    <row r="7" spans="1:46">
      <c r="B7">
        <v>128</v>
      </c>
      <c r="C7">
        <v>32</v>
      </c>
      <c r="D7" t="s">
        <v>14</v>
      </c>
      <c r="E7" t="s">
        <v>15</v>
      </c>
      <c r="F7">
        <v>-1</v>
      </c>
      <c r="G7">
        <v>39.549999999999997</v>
      </c>
      <c r="R7">
        <v>39.549999999999997</v>
      </c>
      <c r="T7">
        <v>0</v>
      </c>
      <c r="U7">
        <v>0.01</v>
      </c>
      <c r="X7">
        <v>39.549999999999997</v>
      </c>
      <c r="AD7">
        <v>39.549999999999997</v>
      </c>
      <c r="AJ7">
        <v>39.549999999999997</v>
      </c>
      <c r="AP7">
        <v>39.549999999999997</v>
      </c>
    </row>
    <row r="8" spans="1:46">
      <c r="B8">
        <v>256</v>
      </c>
      <c r="C8">
        <v>64</v>
      </c>
      <c r="D8" t="s">
        <v>14</v>
      </c>
      <c r="E8" t="s">
        <v>15</v>
      </c>
      <c r="F8">
        <v>-1</v>
      </c>
      <c r="G8">
        <v>45.599999999999966</v>
      </c>
      <c r="R8">
        <v>39.549999999999997</v>
      </c>
      <c r="S8">
        <v>39</v>
      </c>
      <c r="T8">
        <v>0.01</v>
      </c>
      <c r="U8">
        <v>0.01</v>
      </c>
      <c r="V8">
        <f>B8/(R8-S8)/1000</f>
        <v>0.4654545454545479</v>
      </c>
      <c r="X8">
        <f>Y8+B8/AB8/1000</f>
        <v>40.649999999999991</v>
      </c>
      <c r="Y8">
        <v>39</v>
      </c>
      <c r="AB8">
        <f>V8/3</f>
        <v>0.15515151515151596</v>
      </c>
      <c r="AD8">
        <f>AE8+$B8/AH8/1000</f>
        <v>39.824999999999996</v>
      </c>
      <c r="AE8">
        <v>39</v>
      </c>
      <c r="AH8">
        <f>$V8/150*100</f>
        <v>0.31030303030303191</v>
      </c>
      <c r="AJ8">
        <f>AK8+$B8/AN8/1000</f>
        <v>42.299999999999983</v>
      </c>
      <c r="AK8">
        <v>39</v>
      </c>
      <c r="AN8">
        <f>$V8/150*25</f>
        <v>7.7575757575757978E-2</v>
      </c>
      <c r="AP8">
        <f>AQ8+$B8/AT8/1000</f>
        <v>45.599999999999966</v>
      </c>
      <c r="AQ8">
        <v>39</v>
      </c>
      <c r="AT8">
        <f>$V8/150*12.5</f>
        <v>3.8787878787878989E-2</v>
      </c>
    </row>
    <row r="9" spans="1:46">
      <c r="B9">
        <v>512</v>
      </c>
      <c r="C9">
        <v>128</v>
      </c>
      <c r="D9" t="s">
        <v>14</v>
      </c>
      <c r="E9" t="s">
        <v>15</v>
      </c>
      <c r="F9">
        <v>-1</v>
      </c>
      <c r="G9">
        <v>50.759999999999962</v>
      </c>
      <c r="R9">
        <v>39.979999999999997</v>
      </c>
      <c r="S9">
        <v>39</v>
      </c>
      <c r="T9">
        <v>0.01</v>
      </c>
      <c r="U9">
        <v>0.02</v>
      </c>
      <c r="V9">
        <f t="shared" ref="V9:V31" si="0">B9/(R9-S9)/1000</f>
        <v>0.52244897959183845</v>
      </c>
      <c r="X9">
        <f t="shared" ref="X9:X31" si="1">Y9+B9/AB9/1000</f>
        <v>41.939999999999991</v>
      </c>
      <c r="Y9">
        <v>39</v>
      </c>
      <c r="AB9">
        <f t="shared" ref="AB9:AB31" si="2">V9/3</f>
        <v>0.17414965986394615</v>
      </c>
      <c r="AD9">
        <f t="shared" ref="AD9:AD31" si="3">AE9+$B9/AH9/1000</f>
        <v>40.47</v>
      </c>
      <c r="AE9">
        <v>39</v>
      </c>
      <c r="AH9">
        <f t="shared" ref="AH9:AH31" si="4">$V9/150*100</f>
        <v>0.3482993197278923</v>
      </c>
      <c r="AJ9">
        <f t="shared" ref="AJ9:AJ31" si="5">AK9+$B9/AN9/1000</f>
        <v>44.879999999999981</v>
      </c>
      <c r="AK9">
        <v>39</v>
      </c>
      <c r="AN9">
        <f t="shared" ref="AN9:AN31" si="6">$V9/150*25</f>
        <v>8.7074829931973075E-2</v>
      </c>
      <c r="AP9">
        <f t="shared" ref="AP9:AP31" si="7">AQ9+$B9/AT9/1000</f>
        <v>50.759999999999962</v>
      </c>
      <c r="AQ9">
        <v>39</v>
      </c>
      <c r="AT9">
        <f t="shared" ref="AT9:AT31" si="8">$V9/150*12.5</f>
        <v>4.3537414965986537E-2</v>
      </c>
    </row>
    <row r="10" spans="1:46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44.880000000000024</v>
      </c>
      <c r="R10">
        <v>39.49</v>
      </c>
      <c r="S10">
        <v>39</v>
      </c>
      <c r="T10">
        <v>0.03</v>
      </c>
      <c r="U10">
        <v>0.05</v>
      </c>
      <c r="V10">
        <f t="shared" si="0"/>
        <v>2.0897959183673382</v>
      </c>
      <c r="X10">
        <f t="shared" si="1"/>
        <v>40.470000000000006</v>
      </c>
      <c r="Y10">
        <v>39</v>
      </c>
      <c r="AB10">
        <f t="shared" si="2"/>
        <v>0.69659863945577938</v>
      </c>
      <c r="AD10">
        <f t="shared" si="3"/>
        <v>39.735000000000007</v>
      </c>
      <c r="AE10">
        <v>39</v>
      </c>
      <c r="AH10">
        <f t="shared" si="4"/>
        <v>1.3931972789115588</v>
      </c>
      <c r="AJ10">
        <f t="shared" si="5"/>
        <v>41.940000000000012</v>
      </c>
      <c r="AK10">
        <v>39</v>
      </c>
      <c r="AN10">
        <f t="shared" si="6"/>
        <v>0.34829931972788969</v>
      </c>
      <c r="AP10">
        <f t="shared" si="7"/>
        <v>44.880000000000024</v>
      </c>
      <c r="AQ10">
        <v>39</v>
      </c>
      <c r="AT10">
        <f t="shared" si="8"/>
        <v>0.17414965986394484</v>
      </c>
    </row>
    <row r="11" spans="1:46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52.200000000000017</v>
      </c>
      <c r="R11">
        <v>40.1</v>
      </c>
      <c r="S11">
        <v>39</v>
      </c>
      <c r="T11">
        <v>0.05</v>
      </c>
      <c r="U11">
        <v>0.09</v>
      </c>
      <c r="V11">
        <f t="shared" si="0"/>
        <v>1.8618181818181794</v>
      </c>
      <c r="X11">
        <f t="shared" si="1"/>
        <v>42.300000000000004</v>
      </c>
      <c r="Y11">
        <v>39</v>
      </c>
      <c r="AB11">
        <f t="shared" si="2"/>
        <v>0.62060606060605983</v>
      </c>
      <c r="AD11">
        <f t="shared" si="3"/>
        <v>40.650000000000006</v>
      </c>
      <c r="AE11">
        <v>39</v>
      </c>
      <c r="AH11">
        <f t="shared" si="4"/>
        <v>1.2412121212121197</v>
      </c>
      <c r="AJ11">
        <f t="shared" si="5"/>
        <v>45.600000000000009</v>
      </c>
      <c r="AK11">
        <v>39</v>
      </c>
      <c r="AN11">
        <f t="shared" si="6"/>
        <v>0.31030303030302991</v>
      </c>
      <c r="AP11">
        <f t="shared" si="7"/>
        <v>52.200000000000017</v>
      </c>
      <c r="AQ11">
        <v>39</v>
      </c>
      <c r="AT11">
        <f t="shared" si="8"/>
        <v>0.15515151515151496</v>
      </c>
    </row>
    <row r="12" spans="1:46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51.95999999999998</v>
      </c>
      <c r="R12">
        <v>40.08</v>
      </c>
      <c r="S12">
        <v>39</v>
      </c>
      <c r="T12">
        <v>0.1</v>
      </c>
      <c r="U12">
        <v>0.18</v>
      </c>
      <c r="V12">
        <f t="shared" si="0"/>
        <v>3.7925925925925985</v>
      </c>
      <c r="X12">
        <f t="shared" si="1"/>
        <v>42.239999999999995</v>
      </c>
      <c r="Y12">
        <v>39</v>
      </c>
      <c r="AB12">
        <f t="shared" si="2"/>
        <v>1.2641975308641995</v>
      </c>
      <c r="AD12">
        <f t="shared" si="3"/>
        <v>40.619999999999997</v>
      </c>
      <c r="AE12">
        <v>39</v>
      </c>
      <c r="AH12">
        <f t="shared" si="4"/>
        <v>2.528395061728399</v>
      </c>
      <c r="AJ12">
        <f t="shared" si="5"/>
        <v>45.47999999999999</v>
      </c>
      <c r="AK12">
        <v>39</v>
      </c>
      <c r="AN12">
        <f t="shared" si="6"/>
        <v>0.63209876543209975</v>
      </c>
      <c r="AP12">
        <f t="shared" si="7"/>
        <v>51.95999999999998</v>
      </c>
      <c r="AQ12">
        <v>39</v>
      </c>
      <c r="AT12">
        <f t="shared" si="8"/>
        <v>0.31604938271604988</v>
      </c>
    </row>
    <row r="13" spans="1:46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44.04000000000002</v>
      </c>
      <c r="R13">
        <v>39.42</v>
      </c>
      <c r="S13">
        <v>39</v>
      </c>
      <c r="T13">
        <v>0.21</v>
      </c>
      <c r="U13">
        <v>0.36</v>
      </c>
      <c r="V13">
        <f t="shared" si="0"/>
        <v>19.504761904761825</v>
      </c>
      <c r="X13">
        <f t="shared" si="1"/>
        <v>40.260000000000005</v>
      </c>
      <c r="Y13">
        <v>39</v>
      </c>
      <c r="AB13">
        <f t="shared" si="2"/>
        <v>6.5015873015872749</v>
      </c>
      <c r="AD13">
        <f t="shared" si="3"/>
        <v>39.630000000000003</v>
      </c>
      <c r="AE13">
        <v>39</v>
      </c>
      <c r="AH13">
        <f t="shared" si="4"/>
        <v>13.00317460317455</v>
      </c>
      <c r="AJ13">
        <f t="shared" si="5"/>
        <v>41.52000000000001</v>
      </c>
      <c r="AK13">
        <v>39</v>
      </c>
      <c r="AN13">
        <f t="shared" si="6"/>
        <v>3.2507936507936375</v>
      </c>
      <c r="AP13">
        <f t="shared" si="7"/>
        <v>44.04000000000002</v>
      </c>
      <c r="AQ13">
        <v>39</v>
      </c>
      <c r="AT13">
        <f t="shared" si="8"/>
        <v>1.6253968253968187</v>
      </c>
    </row>
    <row r="14" spans="1:46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55.560000000000031</v>
      </c>
      <c r="R14">
        <v>40.380000000000003</v>
      </c>
      <c r="S14">
        <v>39</v>
      </c>
      <c r="T14">
        <v>0.41</v>
      </c>
      <c r="U14">
        <v>0.71</v>
      </c>
      <c r="V14">
        <f t="shared" si="0"/>
        <v>11.872463768115921</v>
      </c>
      <c r="X14">
        <f t="shared" si="1"/>
        <v>43.140000000000008</v>
      </c>
      <c r="Y14">
        <v>39</v>
      </c>
      <c r="AB14">
        <f t="shared" si="2"/>
        <v>3.9574879227053068</v>
      </c>
      <c r="AD14">
        <f t="shared" si="3"/>
        <v>41.070000000000007</v>
      </c>
      <c r="AE14">
        <v>39</v>
      </c>
      <c r="AH14">
        <f t="shared" si="4"/>
        <v>7.9149758454106145</v>
      </c>
      <c r="AJ14">
        <f t="shared" si="5"/>
        <v>47.280000000000015</v>
      </c>
      <c r="AK14">
        <v>39</v>
      </c>
      <c r="AN14">
        <f t="shared" si="6"/>
        <v>1.9787439613526536</v>
      </c>
      <c r="AP14">
        <f t="shared" si="7"/>
        <v>55.560000000000031</v>
      </c>
      <c r="AQ14">
        <v>39</v>
      </c>
      <c r="AT14">
        <f t="shared" si="8"/>
        <v>0.98937198067632681</v>
      </c>
    </row>
    <row r="15" spans="1:46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82.560000000000031</v>
      </c>
      <c r="R15">
        <v>42.63</v>
      </c>
      <c r="S15">
        <v>39</v>
      </c>
      <c r="T15">
        <v>0.74</v>
      </c>
      <c r="U15">
        <v>1.3</v>
      </c>
      <c r="V15">
        <f t="shared" si="0"/>
        <v>9.0269972451790572</v>
      </c>
      <c r="X15">
        <f t="shared" si="1"/>
        <v>49.890000000000008</v>
      </c>
      <c r="Y15">
        <v>39</v>
      </c>
      <c r="AB15">
        <f t="shared" si="2"/>
        <v>3.0089990817263526</v>
      </c>
      <c r="AD15">
        <f t="shared" si="3"/>
        <v>44.445000000000007</v>
      </c>
      <c r="AE15">
        <v>39</v>
      </c>
      <c r="AH15">
        <f t="shared" si="4"/>
        <v>6.0179981634527051</v>
      </c>
      <c r="AJ15">
        <f t="shared" si="5"/>
        <v>60.780000000000015</v>
      </c>
      <c r="AK15">
        <v>39</v>
      </c>
      <c r="AN15">
        <f t="shared" si="6"/>
        <v>1.5044995408631763</v>
      </c>
      <c r="AP15">
        <f t="shared" si="7"/>
        <v>82.560000000000031</v>
      </c>
      <c r="AQ15">
        <v>39</v>
      </c>
      <c r="AT15">
        <f t="shared" si="8"/>
        <v>0.75224977043158814</v>
      </c>
    </row>
    <row r="16" spans="1:46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100.56000000000003</v>
      </c>
      <c r="R16">
        <v>44.13</v>
      </c>
      <c r="S16">
        <v>39</v>
      </c>
      <c r="T16">
        <v>1.54</v>
      </c>
      <c r="U16">
        <v>2.69</v>
      </c>
      <c r="V16">
        <f t="shared" si="0"/>
        <v>12.775048732943464</v>
      </c>
      <c r="X16">
        <f t="shared" si="1"/>
        <v>54.390000000000008</v>
      </c>
      <c r="Y16">
        <v>39</v>
      </c>
      <c r="AB16">
        <f t="shared" si="2"/>
        <v>4.2583495776478211</v>
      </c>
      <c r="AD16">
        <f t="shared" si="3"/>
        <v>46.695000000000007</v>
      </c>
      <c r="AE16">
        <v>39</v>
      </c>
      <c r="AH16">
        <f t="shared" si="4"/>
        <v>8.5166991552956421</v>
      </c>
      <c r="AJ16">
        <f t="shared" si="5"/>
        <v>69.780000000000015</v>
      </c>
      <c r="AK16">
        <v>39</v>
      </c>
      <c r="AN16">
        <f t="shared" si="6"/>
        <v>2.1291747888239105</v>
      </c>
      <c r="AP16">
        <f t="shared" si="7"/>
        <v>100.56000000000003</v>
      </c>
      <c r="AQ16">
        <v>39</v>
      </c>
      <c r="AT16">
        <f t="shared" si="8"/>
        <v>1.0645873944119553</v>
      </c>
    </row>
    <row r="17" spans="2:46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140.15999999999997</v>
      </c>
      <c r="R17">
        <v>47.43</v>
      </c>
      <c r="S17">
        <v>39</v>
      </c>
      <c r="T17">
        <v>2.76</v>
      </c>
      <c r="U17">
        <v>4.84</v>
      </c>
      <c r="V17">
        <f t="shared" si="0"/>
        <v>15.548279952550416</v>
      </c>
      <c r="X17">
        <f t="shared" si="1"/>
        <v>64.289999999999992</v>
      </c>
      <c r="Y17">
        <v>39</v>
      </c>
      <c r="AB17">
        <f t="shared" si="2"/>
        <v>5.1827599841834724</v>
      </c>
      <c r="AD17">
        <f t="shared" si="3"/>
        <v>51.644999999999996</v>
      </c>
      <c r="AE17">
        <v>39</v>
      </c>
      <c r="AH17">
        <f t="shared" si="4"/>
        <v>10.365519968366945</v>
      </c>
      <c r="AJ17">
        <f t="shared" si="5"/>
        <v>89.579999999999984</v>
      </c>
      <c r="AK17">
        <v>39</v>
      </c>
      <c r="AN17">
        <f t="shared" si="6"/>
        <v>2.5913799920917362</v>
      </c>
      <c r="AP17">
        <f t="shared" si="7"/>
        <v>140.15999999999997</v>
      </c>
      <c r="AQ17">
        <v>39</v>
      </c>
      <c r="AT17">
        <f t="shared" si="8"/>
        <v>1.2956899960458681</v>
      </c>
    </row>
    <row r="18" spans="2:46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258</v>
      </c>
      <c r="R18">
        <v>57.25</v>
      </c>
      <c r="S18">
        <v>39</v>
      </c>
      <c r="T18">
        <v>4.58</v>
      </c>
      <c r="U18">
        <v>8.01</v>
      </c>
      <c r="V18">
        <f t="shared" si="0"/>
        <v>14.364054794520547</v>
      </c>
      <c r="X18">
        <f t="shared" si="1"/>
        <v>93.75</v>
      </c>
      <c r="Y18">
        <v>39</v>
      </c>
      <c r="AB18">
        <f t="shared" si="2"/>
        <v>4.7880182648401819</v>
      </c>
      <c r="AD18">
        <f t="shared" si="3"/>
        <v>66.375</v>
      </c>
      <c r="AE18">
        <v>39</v>
      </c>
      <c r="AH18">
        <f t="shared" si="4"/>
        <v>9.5760365296803638</v>
      </c>
      <c r="AJ18">
        <f t="shared" si="5"/>
        <v>148.5</v>
      </c>
      <c r="AK18">
        <v>39</v>
      </c>
      <c r="AN18">
        <f t="shared" si="6"/>
        <v>2.3940091324200909</v>
      </c>
      <c r="AP18">
        <f t="shared" si="7"/>
        <v>258</v>
      </c>
      <c r="AQ18">
        <v>39</v>
      </c>
      <c r="AT18">
        <f t="shared" si="8"/>
        <v>1.1970045662100455</v>
      </c>
    </row>
    <row r="19" spans="2:46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378.12000000000006</v>
      </c>
      <c r="R19">
        <v>67.260000000000005</v>
      </c>
      <c r="S19">
        <v>39</v>
      </c>
      <c r="T19">
        <v>7.79</v>
      </c>
      <c r="U19">
        <v>13.64</v>
      </c>
      <c r="V19">
        <f t="shared" si="0"/>
        <v>18.552300070771405</v>
      </c>
      <c r="X19">
        <f t="shared" si="1"/>
        <v>123.78000000000002</v>
      </c>
      <c r="Y19">
        <v>39</v>
      </c>
      <c r="AB19">
        <f t="shared" si="2"/>
        <v>6.1841000235904682</v>
      </c>
      <c r="AD19">
        <f t="shared" si="3"/>
        <v>81.390000000000015</v>
      </c>
      <c r="AE19">
        <v>39</v>
      </c>
      <c r="AH19">
        <f t="shared" si="4"/>
        <v>12.368200047180936</v>
      </c>
      <c r="AJ19">
        <f t="shared" si="5"/>
        <v>208.56000000000003</v>
      </c>
      <c r="AK19">
        <v>39</v>
      </c>
      <c r="AN19">
        <f t="shared" si="6"/>
        <v>3.0920500117952341</v>
      </c>
      <c r="AP19">
        <f t="shared" si="7"/>
        <v>378.12000000000006</v>
      </c>
      <c r="AQ19">
        <v>39</v>
      </c>
      <c r="AT19">
        <f t="shared" si="8"/>
        <v>1.546025005897617</v>
      </c>
    </row>
    <row r="20" spans="2:46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444</v>
      </c>
      <c r="R20">
        <v>72.75</v>
      </c>
      <c r="S20">
        <v>39</v>
      </c>
      <c r="T20">
        <v>14.41</v>
      </c>
      <c r="U20">
        <v>25.22</v>
      </c>
      <c r="V20">
        <f t="shared" si="0"/>
        <v>31.068918518518519</v>
      </c>
      <c r="X20">
        <f t="shared" si="1"/>
        <v>140.25</v>
      </c>
      <c r="Y20">
        <v>39</v>
      </c>
      <c r="AB20">
        <f t="shared" si="2"/>
        <v>10.356306172839506</v>
      </c>
      <c r="AD20">
        <f t="shared" si="3"/>
        <v>89.625</v>
      </c>
      <c r="AE20">
        <v>39</v>
      </c>
      <c r="AH20">
        <f t="shared" si="4"/>
        <v>20.712612345679013</v>
      </c>
      <c r="AJ20">
        <f t="shared" si="5"/>
        <v>241.5</v>
      </c>
      <c r="AK20">
        <v>39</v>
      </c>
      <c r="AN20">
        <f t="shared" si="6"/>
        <v>5.1781530864197531</v>
      </c>
      <c r="AP20">
        <f t="shared" si="7"/>
        <v>444</v>
      </c>
      <c r="AQ20">
        <v>39</v>
      </c>
      <c r="AT20">
        <f t="shared" si="8"/>
        <v>2.5890765432098766</v>
      </c>
    </row>
    <row r="21" spans="2:46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689.7600000000001</v>
      </c>
      <c r="R21">
        <v>93.23</v>
      </c>
      <c r="S21">
        <v>39</v>
      </c>
      <c r="T21">
        <v>22.49</v>
      </c>
      <c r="U21">
        <v>39.369999999999997</v>
      </c>
      <c r="V21">
        <f t="shared" si="0"/>
        <v>38.671436474276227</v>
      </c>
      <c r="X21">
        <f t="shared" si="1"/>
        <v>201.69</v>
      </c>
      <c r="Y21">
        <v>39</v>
      </c>
      <c r="AB21">
        <f t="shared" si="2"/>
        <v>12.890478824758743</v>
      </c>
      <c r="AD21">
        <f t="shared" si="3"/>
        <v>120.34500000000001</v>
      </c>
      <c r="AE21">
        <v>39</v>
      </c>
      <c r="AH21">
        <f t="shared" si="4"/>
        <v>25.780957649517482</v>
      </c>
      <c r="AJ21">
        <f t="shared" si="5"/>
        <v>364.38000000000005</v>
      </c>
      <c r="AK21">
        <v>39</v>
      </c>
      <c r="AN21">
        <f t="shared" si="6"/>
        <v>6.4452394123793706</v>
      </c>
      <c r="AP21">
        <f t="shared" si="7"/>
        <v>689.7600000000001</v>
      </c>
      <c r="AQ21">
        <v>39</v>
      </c>
      <c r="AT21">
        <f t="shared" si="8"/>
        <v>3.2226197061896853</v>
      </c>
    </row>
    <row r="22" spans="2:46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1271.4000000000001</v>
      </c>
      <c r="R22">
        <v>141.69999999999999</v>
      </c>
      <c r="S22">
        <v>39</v>
      </c>
      <c r="T22">
        <v>29.61</v>
      </c>
      <c r="U22">
        <v>51.82</v>
      </c>
      <c r="V22">
        <f t="shared" si="0"/>
        <v>40.840350535540409</v>
      </c>
      <c r="X22">
        <f t="shared" si="1"/>
        <v>347.1</v>
      </c>
      <c r="Y22">
        <v>39</v>
      </c>
      <c r="AB22">
        <f t="shared" si="2"/>
        <v>13.613450178513469</v>
      </c>
      <c r="AD22">
        <f t="shared" si="3"/>
        <v>193.05</v>
      </c>
      <c r="AE22">
        <v>39</v>
      </c>
      <c r="AH22">
        <f t="shared" si="4"/>
        <v>27.226900357026938</v>
      </c>
      <c r="AJ22">
        <f t="shared" si="5"/>
        <v>655.20000000000005</v>
      </c>
      <c r="AK22">
        <v>39</v>
      </c>
      <c r="AN22">
        <f t="shared" si="6"/>
        <v>6.8067250892567346</v>
      </c>
      <c r="AP22">
        <f t="shared" si="7"/>
        <v>1271.4000000000001</v>
      </c>
      <c r="AQ22">
        <v>39</v>
      </c>
      <c r="AT22">
        <f t="shared" si="8"/>
        <v>3.4033625446283673</v>
      </c>
    </row>
    <row r="23" spans="2:46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2339.4</v>
      </c>
      <c r="R23">
        <v>230.7</v>
      </c>
      <c r="S23">
        <v>39</v>
      </c>
      <c r="T23">
        <v>36.36</v>
      </c>
      <c r="U23">
        <v>63.63</v>
      </c>
      <c r="V23">
        <f t="shared" si="0"/>
        <v>43.759040166927491</v>
      </c>
      <c r="X23">
        <f t="shared" si="1"/>
        <v>614.1</v>
      </c>
      <c r="Y23">
        <v>39</v>
      </c>
      <c r="AB23">
        <f t="shared" si="2"/>
        <v>14.586346722309164</v>
      </c>
      <c r="AD23">
        <f t="shared" si="3"/>
        <v>326.55</v>
      </c>
      <c r="AE23">
        <v>39</v>
      </c>
      <c r="AH23">
        <f t="shared" si="4"/>
        <v>29.172693444618325</v>
      </c>
      <c r="AJ23">
        <f t="shared" si="5"/>
        <v>1189.2</v>
      </c>
      <c r="AK23">
        <v>39</v>
      </c>
      <c r="AN23">
        <f t="shared" si="6"/>
        <v>7.2931733611545813</v>
      </c>
      <c r="AP23">
        <f t="shared" si="7"/>
        <v>2339.4</v>
      </c>
      <c r="AQ23">
        <v>39</v>
      </c>
      <c r="AT23">
        <f t="shared" si="8"/>
        <v>3.6465866805772906</v>
      </c>
    </row>
    <row r="24" spans="2:46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2969.3999999999996</v>
      </c>
      <c r="R24">
        <v>283.2</v>
      </c>
      <c r="S24">
        <v>39</v>
      </c>
      <c r="T24">
        <v>59.24</v>
      </c>
      <c r="U24">
        <v>103.67</v>
      </c>
      <c r="V24">
        <f t="shared" si="0"/>
        <v>68.702768222768228</v>
      </c>
      <c r="X24">
        <f t="shared" si="1"/>
        <v>771.6</v>
      </c>
      <c r="Y24">
        <v>39</v>
      </c>
      <c r="AB24">
        <f t="shared" si="2"/>
        <v>22.900922740922741</v>
      </c>
      <c r="AD24">
        <f t="shared" si="3"/>
        <v>405.29999999999995</v>
      </c>
      <c r="AE24">
        <v>39</v>
      </c>
      <c r="AH24">
        <f t="shared" si="4"/>
        <v>45.80184548184549</v>
      </c>
      <c r="AJ24">
        <f t="shared" si="5"/>
        <v>1504.1999999999998</v>
      </c>
      <c r="AK24">
        <v>39</v>
      </c>
      <c r="AN24">
        <f t="shared" si="6"/>
        <v>11.450461370461372</v>
      </c>
      <c r="AP24">
        <f t="shared" si="7"/>
        <v>2969.3999999999996</v>
      </c>
      <c r="AQ24">
        <v>39</v>
      </c>
      <c r="AT24">
        <f t="shared" si="8"/>
        <v>5.7252306852306862</v>
      </c>
    </row>
    <row r="25" spans="2:46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5470.2</v>
      </c>
      <c r="R25">
        <v>491.6</v>
      </c>
      <c r="S25">
        <v>39</v>
      </c>
      <c r="T25">
        <v>68.260000000000005</v>
      </c>
      <c r="U25">
        <v>119.46</v>
      </c>
      <c r="V25">
        <f t="shared" si="0"/>
        <v>74.13705700397702</v>
      </c>
      <c r="X25">
        <f t="shared" si="1"/>
        <v>1396.8</v>
      </c>
      <c r="Y25">
        <v>39</v>
      </c>
      <c r="AB25">
        <f t="shared" si="2"/>
        <v>24.712352334659005</v>
      </c>
      <c r="AD25">
        <f t="shared" si="3"/>
        <v>717.9</v>
      </c>
      <c r="AE25">
        <v>39</v>
      </c>
      <c r="AH25">
        <f t="shared" si="4"/>
        <v>49.424704669318018</v>
      </c>
      <c r="AJ25">
        <f t="shared" si="5"/>
        <v>2754.6</v>
      </c>
      <c r="AK25">
        <v>39</v>
      </c>
      <c r="AN25">
        <f t="shared" si="6"/>
        <v>12.356176167329505</v>
      </c>
      <c r="AP25">
        <f t="shared" si="7"/>
        <v>5470.2</v>
      </c>
      <c r="AQ25">
        <v>39</v>
      </c>
      <c r="AT25">
        <f t="shared" si="8"/>
        <v>6.1780880836647523</v>
      </c>
    </row>
    <row r="26" spans="2:46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10632.599999999999</v>
      </c>
      <c r="R26">
        <v>921.8</v>
      </c>
      <c r="S26">
        <v>39</v>
      </c>
      <c r="T26">
        <v>72.8</v>
      </c>
      <c r="U26">
        <v>127.4</v>
      </c>
      <c r="V26">
        <f t="shared" si="0"/>
        <v>76.018196647032184</v>
      </c>
      <c r="X26">
        <f t="shared" si="1"/>
        <v>2687.3999999999996</v>
      </c>
      <c r="Y26">
        <v>39</v>
      </c>
      <c r="AB26">
        <f t="shared" si="2"/>
        <v>25.33939888234406</v>
      </c>
      <c r="AD26">
        <f t="shared" si="3"/>
        <v>1363.1999999999998</v>
      </c>
      <c r="AE26">
        <v>39</v>
      </c>
      <c r="AH26">
        <f t="shared" si="4"/>
        <v>50.67879776468812</v>
      </c>
      <c r="AJ26">
        <f t="shared" si="5"/>
        <v>5335.7999999999993</v>
      </c>
      <c r="AK26">
        <v>39</v>
      </c>
      <c r="AN26">
        <f t="shared" si="6"/>
        <v>12.66969944117203</v>
      </c>
      <c r="AP26">
        <f t="shared" si="7"/>
        <v>10632.599999999999</v>
      </c>
      <c r="AQ26">
        <v>39</v>
      </c>
      <c r="AT26">
        <f t="shared" si="8"/>
        <v>6.334849720586015</v>
      </c>
    </row>
    <row r="27" spans="2:46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21161.4</v>
      </c>
      <c r="R27">
        <v>1799.2</v>
      </c>
      <c r="S27">
        <v>39</v>
      </c>
      <c r="T27">
        <v>74.599999999999994</v>
      </c>
      <c r="U27">
        <v>130.55000000000001</v>
      </c>
      <c r="V27">
        <f t="shared" si="0"/>
        <v>76.251407794568806</v>
      </c>
      <c r="X27">
        <f t="shared" si="1"/>
        <v>5319.5999999999995</v>
      </c>
      <c r="Y27">
        <v>39</v>
      </c>
      <c r="AB27">
        <f t="shared" si="2"/>
        <v>25.417135931522935</v>
      </c>
      <c r="AD27">
        <f t="shared" si="3"/>
        <v>2679.3</v>
      </c>
      <c r="AE27">
        <v>39</v>
      </c>
      <c r="AH27">
        <f t="shared" si="4"/>
        <v>50.834271863045863</v>
      </c>
      <c r="AJ27">
        <f t="shared" si="5"/>
        <v>10600.2</v>
      </c>
      <c r="AK27">
        <v>39</v>
      </c>
      <c r="AN27">
        <f t="shared" si="6"/>
        <v>12.708567965761466</v>
      </c>
      <c r="AP27">
        <f t="shared" si="7"/>
        <v>21161.4</v>
      </c>
      <c r="AQ27">
        <v>39</v>
      </c>
      <c r="AT27">
        <f t="shared" si="8"/>
        <v>6.3542839828807329</v>
      </c>
    </row>
    <row r="28" spans="2:46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42360.6</v>
      </c>
      <c r="R28">
        <v>3565.8</v>
      </c>
      <c r="S28">
        <v>39</v>
      </c>
      <c r="T28">
        <v>75.28</v>
      </c>
      <c r="U28">
        <v>131.74</v>
      </c>
      <c r="V28">
        <f t="shared" si="0"/>
        <v>76.113036180106604</v>
      </c>
      <c r="X28">
        <f t="shared" si="1"/>
        <v>10619.4</v>
      </c>
      <c r="Y28">
        <v>39</v>
      </c>
      <c r="AB28">
        <f t="shared" si="2"/>
        <v>25.371012060035536</v>
      </c>
      <c r="AD28">
        <f t="shared" si="3"/>
        <v>5329.2</v>
      </c>
      <c r="AE28">
        <v>39</v>
      </c>
      <c r="AH28">
        <f t="shared" si="4"/>
        <v>50.742024120071072</v>
      </c>
      <c r="AJ28">
        <f t="shared" si="5"/>
        <v>21199.8</v>
      </c>
      <c r="AK28">
        <v>39</v>
      </c>
      <c r="AN28">
        <f t="shared" si="6"/>
        <v>12.685506030017768</v>
      </c>
      <c r="AP28">
        <f t="shared" si="7"/>
        <v>42360.6</v>
      </c>
      <c r="AQ28">
        <v>39</v>
      </c>
      <c r="AT28">
        <f t="shared" si="8"/>
        <v>6.342753015008884</v>
      </c>
    </row>
    <row r="29" spans="2:46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83807.399999999994</v>
      </c>
      <c r="R29">
        <v>7019.7</v>
      </c>
      <c r="S29">
        <v>39</v>
      </c>
      <c r="T29">
        <v>76.48</v>
      </c>
      <c r="U29">
        <v>133.84</v>
      </c>
      <c r="V29">
        <f t="shared" si="0"/>
        <v>76.907890612689272</v>
      </c>
      <c r="X29">
        <f t="shared" si="1"/>
        <v>20981.1</v>
      </c>
      <c r="Y29">
        <v>39</v>
      </c>
      <c r="AB29">
        <f t="shared" si="2"/>
        <v>25.635963537563089</v>
      </c>
      <c r="AD29">
        <f t="shared" si="3"/>
        <v>10510.05</v>
      </c>
      <c r="AE29">
        <v>39</v>
      </c>
      <c r="AH29">
        <f t="shared" si="4"/>
        <v>51.271927075126179</v>
      </c>
      <c r="AJ29">
        <f t="shared" si="5"/>
        <v>41923.199999999997</v>
      </c>
      <c r="AK29">
        <v>39</v>
      </c>
      <c r="AN29">
        <f t="shared" si="6"/>
        <v>12.817981768781545</v>
      </c>
      <c r="AP29">
        <f t="shared" si="7"/>
        <v>83807.399999999994</v>
      </c>
      <c r="AQ29">
        <v>39</v>
      </c>
      <c r="AT29">
        <f t="shared" si="8"/>
        <v>6.4089908843907724</v>
      </c>
    </row>
    <row r="30" spans="2:46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167498.99999999997</v>
      </c>
      <c r="R30">
        <v>13994</v>
      </c>
      <c r="S30">
        <v>39</v>
      </c>
      <c r="T30">
        <v>76.73</v>
      </c>
      <c r="U30">
        <v>134.27000000000001</v>
      </c>
      <c r="V30">
        <f t="shared" si="0"/>
        <v>76.943161877463282</v>
      </c>
      <c r="X30">
        <f t="shared" si="1"/>
        <v>41903.999999999993</v>
      </c>
      <c r="Y30">
        <v>39</v>
      </c>
      <c r="AB30">
        <f t="shared" si="2"/>
        <v>25.647720625821094</v>
      </c>
      <c r="AD30">
        <f t="shared" si="3"/>
        <v>20971.499999999996</v>
      </c>
      <c r="AE30">
        <v>39</v>
      </c>
      <c r="AH30">
        <f t="shared" si="4"/>
        <v>51.295441251642195</v>
      </c>
      <c r="AJ30">
        <f t="shared" si="5"/>
        <v>83768.999999999985</v>
      </c>
      <c r="AK30">
        <v>39</v>
      </c>
      <c r="AN30">
        <f t="shared" si="6"/>
        <v>12.823860312910549</v>
      </c>
      <c r="AP30">
        <f t="shared" si="7"/>
        <v>167498.99999999997</v>
      </c>
      <c r="AQ30">
        <v>39</v>
      </c>
      <c r="AT30">
        <f t="shared" si="8"/>
        <v>6.4119301564552744</v>
      </c>
    </row>
    <row r="31" spans="2:46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334466.99999999994</v>
      </c>
      <c r="R31">
        <v>27908</v>
      </c>
      <c r="S31">
        <v>39</v>
      </c>
      <c r="T31">
        <v>76.95</v>
      </c>
      <c r="U31">
        <v>134.66</v>
      </c>
      <c r="V31">
        <f t="shared" si="0"/>
        <v>77.056358247515163</v>
      </c>
      <c r="X31">
        <f t="shared" si="1"/>
        <v>83646</v>
      </c>
      <c r="Y31">
        <v>39</v>
      </c>
      <c r="AB31">
        <f t="shared" si="2"/>
        <v>25.68545274917172</v>
      </c>
      <c r="AD31">
        <f t="shared" si="3"/>
        <v>41842.499999999993</v>
      </c>
      <c r="AE31">
        <v>39</v>
      </c>
      <c r="AH31">
        <f t="shared" si="4"/>
        <v>51.370905498343447</v>
      </c>
      <c r="AJ31">
        <f t="shared" si="5"/>
        <v>167252.99999999997</v>
      </c>
      <c r="AK31">
        <v>39</v>
      </c>
      <c r="AN31">
        <f t="shared" si="6"/>
        <v>12.842726374585862</v>
      </c>
      <c r="AP31">
        <f t="shared" si="7"/>
        <v>334466.99999999994</v>
      </c>
      <c r="AQ31">
        <v>39</v>
      </c>
      <c r="AT31">
        <f t="shared" si="8"/>
        <v>6.4213631872929309</v>
      </c>
    </row>
    <row r="37" spans="10:11">
      <c r="K37" t="s">
        <v>30</v>
      </c>
    </row>
    <row r="38" spans="10:11">
      <c r="J38">
        <v>50</v>
      </c>
      <c r="K38">
        <v>44.88</v>
      </c>
    </row>
    <row r="39" spans="10:11">
      <c r="J39">
        <v>100</v>
      </c>
      <c r="K39">
        <v>89.76</v>
      </c>
    </row>
  </sheetData>
  <mergeCells count="5">
    <mergeCell ref="R1:V1"/>
    <mergeCell ref="X1:AB1"/>
    <mergeCell ref="AD1:AH1"/>
    <mergeCell ref="AJ1:AN1"/>
    <mergeCell ref="AP1:AT1"/>
  </mergeCells>
  <phoneticPr fontId="1" type="noConversion"/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54A06FD-0FCE-624D-946A-7D516E0F3D5D}">
  <dimension ref="A1:AN31"/>
  <sheetViews>
    <sheetView workbookViewId="0">
      <selection activeCell="L28" sqref="L28"/>
    </sheetView>
  </sheetViews>
  <sheetFormatPr baseColWidth="10" defaultRowHeight="16"/>
  <sheetData>
    <row r="1" spans="1:40">
      <c r="A1" t="s">
        <v>0</v>
      </c>
      <c r="B1" t="s">
        <v>1</v>
      </c>
      <c r="C1" t="s">
        <v>2</v>
      </c>
      <c r="G1" t="s">
        <v>6</v>
      </c>
      <c r="R1" s="1" t="s">
        <v>52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</row>
    <row r="2" spans="1:40">
      <c r="A2" t="s">
        <v>0</v>
      </c>
      <c r="B2" t="s">
        <v>10</v>
      </c>
      <c r="C2" t="s">
        <v>11</v>
      </c>
      <c r="G2" t="s">
        <v>12</v>
      </c>
      <c r="R2" t="s">
        <v>6</v>
      </c>
      <c r="S2" t="s">
        <v>46</v>
      </c>
      <c r="T2" t="s">
        <v>42</v>
      </c>
      <c r="U2" t="s">
        <v>44</v>
      </c>
      <c r="V2" t="s">
        <v>48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</row>
    <row r="3" spans="1:40">
      <c r="B3">
        <v>8</v>
      </c>
      <c r="C3">
        <v>2</v>
      </c>
      <c r="G3">
        <v>20.51</v>
      </c>
      <c r="R3">
        <v>20.51</v>
      </c>
      <c r="X3">
        <v>20.51</v>
      </c>
      <c r="AD3">
        <v>20.51</v>
      </c>
      <c r="AJ3">
        <v>20.51</v>
      </c>
    </row>
    <row r="4" spans="1:40">
      <c r="B4">
        <v>16</v>
      </c>
      <c r="C4">
        <v>4</v>
      </c>
      <c r="G4">
        <v>20.51</v>
      </c>
      <c r="R4">
        <v>20.51</v>
      </c>
      <c r="X4">
        <v>20.51</v>
      </c>
      <c r="AD4">
        <v>20.51</v>
      </c>
      <c r="AJ4">
        <v>20.51</v>
      </c>
    </row>
    <row r="5" spans="1:40">
      <c r="B5">
        <v>32</v>
      </c>
      <c r="C5">
        <v>8</v>
      </c>
      <c r="G5">
        <v>20.51</v>
      </c>
      <c r="R5">
        <v>20.51</v>
      </c>
      <c r="X5">
        <v>20.51</v>
      </c>
      <c r="AD5">
        <v>20.51</v>
      </c>
      <c r="AJ5">
        <v>20.51</v>
      </c>
    </row>
    <row r="6" spans="1:40">
      <c r="B6">
        <v>64</v>
      </c>
      <c r="C6">
        <v>16</v>
      </c>
      <c r="G6">
        <v>20.51</v>
      </c>
      <c r="R6">
        <v>20.51</v>
      </c>
      <c r="X6">
        <v>20.51</v>
      </c>
      <c r="AD6">
        <v>20.51</v>
      </c>
      <c r="AJ6">
        <v>20.51</v>
      </c>
    </row>
    <row r="7" spans="1:40">
      <c r="B7">
        <v>128</v>
      </c>
      <c r="C7">
        <v>32</v>
      </c>
      <c r="G7">
        <v>20.51</v>
      </c>
      <c r="R7">
        <v>20.51</v>
      </c>
      <c r="X7">
        <v>20.51</v>
      </c>
      <c r="AD7">
        <v>20.51</v>
      </c>
      <c r="AJ7">
        <v>20.51</v>
      </c>
    </row>
    <row r="8" spans="1:40">
      <c r="B8">
        <v>256</v>
      </c>
      <c r="C8">
        <v>64</v>
      </c>
      <c r="G8">
        <v>21.921680000000006</v>
      </c>
      <c r="R8">
        <v>20.51</v>
      </c>
      <c r="S8">
        <v>20</v>
      </c>
      <c r="V8">
        <f>B8/(R8-S8)/1000</f>
        <v>0.50196078431372393</v>
      </c>
      <c r="X8">
        <f>Y8+$B8/AB8/1000</f>
        <v>20.960840000000005</v>
      </c>
      <c r="Y8">
        <v>20</v>
      </c>
      <c r="AB8">
        <f>$V8/94.2*50</f>
        <v>0.26643353732150948</v>
      </c>
      <c r="AD8">
        <f>AE8+$B8/AH8/1000</f>
        <v>20.480420000000002</v>
      </c>
      <c r="AE8">
        <v>20</v>
      </c>
      <c r="AH8">
        <f>$V8/94.2*100</f>
        <v>0.53286707464301897</v>
      </c>
      <c r="AJ8">
        <f>AK8+$B8/AN8/1000</f>
        <v>21.921680000000006</v>
      </c>
      <c r="AK8">
        <v>20</v>
      </c>
      <c r="AN8">
        <f>$V8/94.2*25</f>
        <v>0.13321676866075474</v>
      </c>
    </row>
    <row r="9" spans="1:40">
      <c r="B9">
        <v>512</v>
      </c>
      <c r="C9">
        <v>128</v>
      </c>
      <c r="G9">
        <v>22.637599999999999</v>
      </c>
      <c r="R9">
        <v>20.7</v>
      </c>
      <c r="S9">
        <v>20</v>
      </c>
      <c r="V9">
        <f t="shared" ref="V9:V31" si="0">B9/(R9-S9)/1000</f>
        <v>0.73142857142857209</v>
      </c>
      <c r="X9">
        <f t="shared" ref="X9:X31" si="1">Y9+$B9/AB9/1000</f>
        <v>21.3188</v>
      </c>
      <c r="Y9">
        <v>20</v>
      </c>
      <c r="AB9">
        <f t="shared" ref="AB9:AB31" si="2">$V9/94.2*50</f>
        <v>0.38823172581134402</v>
      </c>
      <c r="AD9">
        <f t="shared" ref="AD9:AD31" si="3">AE9+$B9/AH9/1000</f>
        <v>20.659399999999998</v>
      </c>
      <c r="AE9">
        <v>20</v>
      </c>
      <c r="AH9">
        <f t="shared" ref="AH9:AH31" si="4">$V9/94.2*100</f>
        <v>0.77646345162268804</v>
      </c>
      <c r="AJ9">
        <f t="shared" ref="AJ9:AJ31" si="5">AK9+$B9/AN9/1000</f>
        <v>22.637599999999999</v>
      </c>
      <c r="AK9">
        <v>20</v>
      </c>
      <c r="AN9">
        <f t="shared" ref="AN9:AN31" si="6">$V9/94.2*25</f>
        <v>0.19411586290567201</v>
      </c>
    </row>
    <row r="10" spans="1:40">
      <c r="B10">
        <v>1024</v>
      </c>
      <c r="C10">
        <v>256</v>
      </c>
      <c r="G10">
        <v>22.939040000000006</v>
      </c>
      <c r="R10">
        <v>20.78</v>
      </c>
      <c r="S10">
        <v>20</v>
      </c>
      <c r="V10">
        <f t="shared" si="0"/>
        <v>1.3128205128205108</v>
      </c>
      <c r="X10">
        <f t="shared" si="1"/>
        <v>21.469520000000003</v>
      </c>
      <c r="Y10">
        <v>20</v>
      </c>
      <c r="AB10">
        <f t="shared" si="2"/>
        <v>0.69682617453317974</v>
      </c>
      <c r="AD10">
        <f t="shared" si="3"/>
        <v>20.734760000000001</v>
      </c>
      <c r="AE10">
        <v>20</v>
      </c>
      <c r="AH10">
        <f t="shared" si="4"/>
        <v>1.3936523490663595</v>
      </c>
      <c r="AJ10">
        <f t="shared" si="5"/>
        <v>22.939040000000006</v>
      </c>
      <c r="AK10">
        <v>20</v>
      </c>
      <c r="AN10">
        <f t="shared" si="6"/>
        <v>0.34841308726658987</v>
      </c>
    </row>
    <row r="11" spans="1:40">
      <c r="B11">
        <v>2048</v>
      </c>
      <c r="C11">
        <v>512</v>
      </c>
      <c r="G11">
        <v>23.202800000000007</v>
      </c>
      <c r="R11">
        <v>20.85</v>
      </c>
      <c r="S11">
        <v>20</v>
      </c>
      <c r="V11">
        <f t="shared" si="0"/>
        <v>2.4094117647058781</v>
      </c>
      <c r="X11">
        <f t="shared" si="1"/>
        <v>21.601400000000002</v>
      </c>
      <c r="Y11">
        <v>20</v>
      </c>
      <c r="AB11">
        <f t="shared" si="2"/>
        <v>1.2788809791432474</v>
      </c>
      <c r="AD11">
        <f t="shared" si="3"/>
        <v>20.800700000000003</v>
      </c>
      <c r="AE11">
        <v>20</v>
      </c>
      <c r="AH11">
        <f t="shared" si="4"/>
        <v>2.5577619582864948</v>
      </c>
      <c r="AJ11">
        <f t="shared" si="5"/>
        <v>23.202800000000007</v>
      </c>
      <c r="AK11">
        <v>20</v>
      </c>
      <c r="AN11">
        <f t="shared" si="6"/>
        <v>0.63944048957162369</v>
      </c>
    </row>
    <row r="12" spans="1:40">
      <c r="B12">
        <v>4096</v>
      </c>
      <c r="C12">
        <v>1024</v>
      </c>
      <c r="G12">
        <v>23.391199999999994</v>
      </c>
      <c r="R12">
        <v>20.9</v>
      </c>
      <c r="S12">
        <v>20</v>
      </c>
      <c r="V12">
        <f t="shared" si="0"/>
        <v>4.5511111111111182</v>
      </c>
      <c r="X12">
        <f t="shared" si="1"/>
        <v>21.695599999999999</v>
      </c>
      <c r="Y12">
        <v>20</v>
      </c>
      <c r="AB12">
        <f t="shared" si="2"/>
        <v>2.4156640717150308</v>
      </c>
      <c r="AD12">
        <f t="shared" si="3"/>
        <v>20.847799999999999</v>
      </c>
      <c r="AE12">
        <v>20</v>
      </c>
      <c r="AH12">
        <f t="shared" si="4"/>
        <v>4.8313281434300617</v>
      </c>
      <c r="AJ12">
        <f t="shared" si="5"/>
        <v>23.391199999999994</v>
      </c>
      <c r="AK12">
        <v>20</v>
      </c>
      <c r="AN12">
        <f t="shared" si="6"/>
        <v>1.2078320358575154</v>
      </c>
    </row>
    <row r="13" spans="1:40">
      <c r="B13">
        <v>8192</v>
      </c>
      <c r="C13">
        <v>2048</v>
      </c>
      <c r="G13">
        <v>23.617280000000004</v>
      </c>
      <c r="R13">
        <v>20.96</v>
      </c>
      <c r="S13">
        <v>20</v>
      </c>
      <c r="V13">
        <f t="shared" si="0"/>
        <v>8.5333333333333261</v>
      </c>
      <c r="X13">
        <f t="shared" si="1"/>
        <v>21.80864</v>
      </c>
      <c r="Y13">
        <v>20</v>
      </c>
      <c r="AB13">
        <f t="shared" si="2"/>
        <v>4.5293701344656716</v>
      </c>
      <c r="AD13">
        <f t="shared" si="3"/>
        <v>20.904320000000002</v>
      </c>
      <c r="AE13">
        <v>20</v>
      </c>
      <c r="AH13">
        <f t="shared" si="4"/>
        <v>9.0587402689313432</v>
      </c>
      <c r="AJ13">
        <f t="shared" si="5"/>
        <v>23.617280000000004</v>
      </c>
      <c r="AK13">
        <v>20</v>
      </c>
      <c r="AN13">
        <f t="shared" si="6"/>
        <v>2.2646850672328358</v>
      </c>
    </row>
    <row r="14" spans="1:40">
      <c r="B14">
        <v>16384</v>
      </c>
      <c r="C14">
        <v>4096</v>
      </c>
      <c r="G14">
        <v>23.881040000000006</v>
      </c>
      <c r="R14">
        <v>21.03</v>
      </c>
      <c r="S14">
        <v>20</v>
      </c>
      <c r="V14">
        <f t="shared" si="0"/>
        <v>15.906796116504836</v>
      </c>
      <c r="X14">
        <f t="shared" si="1"/>
        <v>21.940520000000003</v>
      </c>
      <c r="Y14">
        <v>20</v>
      </c>
      <c r="AB14">
        <f t="shared" si="2"/>
        <v>8.443097726382609</v>
      </c>
      <c r="AD14">
        <f t="shared" si="3"/>
        <v>20.97026</v>
      </c>
      <c r="AE14">
        <v>20</v>
      </c>
      <c r="AH14">
        <f t="shared" si="4"/>
        <v>16.886195452765218</v>
      </c>
      <c r="AJ14">
        <f t="shared" si="5"/>
        <v>23.881040000000006</v>
      </c>
      <c r="AK14">
        <v>20</v>
      </c>
      <c r="AN14">
        <f t="shared" si="6"/>
        <v>4.2215488631913045</v>
      </c>
    </row>
    <row r="15" spans="1:40">
      <c r="B15">
        <v>32768</v>
      </c>
      <c r="C15">
        <v>8192</v>
      </c>
      <c r="G15">
        <v>27.573680000000007</v>
      </c>
      <c r="R15">
        <v>22.01</v>
      </c>
      <c r="S15">
        <v>20</v>
      </c>
      <c r="V15">
        <f t="shared" si="0"/>
        <v>16.302487562189043</v>
      </c>
      <c r="X15">
        <f t="shared" si="1"/>
        <v>23.786840000000002</v>
      </c>
      <c r="Y15">
        <v>20</v>
      </c>
      <c r="AB15">
        <f t="shared" si="2"/>
        <v>8.6531250330090455</v>
      </c>
      <c r="AD15">
        <f t="shared" si="3"/>
        <v>21.893420000000003</v>
      </c>
      <c r="AE15">
        <v>20</v>
      </c>
      <c r="AH15">
        <f t="shared" si="4"/>
        <v>17.306250066018091</v>
      </c>
      <c r="AJ15">
        <f t="shared" si="5"/>
        <v>27.573680000000007</v>
      </c>
      <c r="AK15">
        <v>20</v>
      </c>
      <c r="AN15">
        <f t="shared" si="6"/>
        <v>4.3265625165045227</v>
      </c>
    </row>
    <row r="16" spans="1:40">
      <c r="B16">
        <v>65536</v>
      </c>
      <c r="C16">
        <v>16384</v>
      </c>
      <c r="G16">
        <v>36.089359999999999</v>
      </c>
      <c r="R16">
        <v>24.27</v>
      </c>
      <c r="S16">
        <v>20</v>
      </c>
      <c r="V16">
        <f t="shared" si="0"/>
        <v>15.348009367681499</v>
      </c>
      <c r="X16">
        <f t="shared" si="1"/>
        <v>28.04468</v>
      </c>
      <c r="Y16">
        <v>20</v>
      </c>
      <c r="AB16">
        <f t="shared" si="2"/>
        <v>8.1465017875167192</v>
      </c>
      <c r="AD16">
        <f t="shared" si="3"/>
        <v>24.02234</v>
      </c>
      <c r="AE16">
        <v>20</v>
      </c>
      <c r="AH16">
        <f t="shared" si="4"/>
        <v>16.293003575033438</v>
      </c>
      <c r="AJ16">
        <f t="shared" si="5"/>
        <v>36.089359999999999</v>
      </c>
      <c r="AK16">
        <v>20</v>
      </c>
      <c r="AN16">
        <f t="shared" si="6"/>
        <v>4.0732508937583596</v>
      </c>
    </row>
    <row r="17" spans="2:40">
      <c r="B17">
        <v>131072</v>
      </c>
      <c r="C17">
        <v>32768</v>
      </c>
      <c r="G17">
        <v>55.494560000000007</v>
      </c>
      <c r="R17">
        <v>29.42</v>
      </c>
      <c r="S17">
        <v>20</v>
      </c>
      <c r="V17">
        <f t="shared" si="0"/>
        <v>13.914225053078553</v>
      </c>
      <c r="X17">
        <f t="shared" si="1"/>
        <v>37.747280000000003</v>
      </c>
      <c r="Y17">
        <v>20</v>
      </c>
      <c r="AB17">
        <f t="shared" si="2"/>
        <v>7.3854697733962595</v>
      </c>
      <c r="AD17">
        <f t="shared" si="3"/>
        <v>28.873640000000002</v>
      </c>
      <c r="AE17">
        <v>20</v>
      </c>
      <c r="AH17">
        <f t="shared" si="4"/>
        <v>14.770939546792519</v>
      </c>
      <c r="AJ17">
        <f t="shared" si="5"/>
        <v>55.494560000000007</v>
      </c>
      <c r="AK17">
        <v>20</v>
      </c>
      <c r="AN17">
        <f t="shared" si="6"/>
        <v>3.6927348866981298</v>
      </c>
    </row>
    <row r="18" spans="2:40">
      <c r="B18">
        <v>262144</v>
      </c>
      <c r="C18">
        <v>65536</v>
      </c>
      <c r="G18">
        <v>55.080079999999995</v>
      </c>
      <c r="R18">
        <v>29.31</v>
      </c>
      <c r="S18">
        <v>20</v>
      </c>
      <c r="V18">
        <f t="shared" si="0"/>
        <v>28.157250268528468</v>
      </c>
      <c r="X18">
        <f t="shared" si="1"/>
        <v>37.540039999999998</v>
      </c>
      <c r="Y18">
        <v>20</v>
      </c>
      <c r="AB18">
        <f t="shared" si="2"/>
        <v>14.945461925970523</v>
      </c>
      <c r="AD18">
        <f t="shared" si="3"/>
        <v>28.770019999999999</v>
      </c>
      <c r="AE18">
        <v>20</v>
      </c>
      <c r="AH18">
        <f t="shared" si="4"/>
        <v>29.890923851941047</v>
      </c>
      <c r="AJ18">
        <f t="shared" si="5"/>
        <v>55.080079999999995</v>
      </c>
      <c r="AK18">
        <v>20</v>
      </c>
      <c r="AN18">
        <f t="shared" si="6"/>
        <v>7.4727309629852616</v>
      </c>
    </row>
    <row r="19" spans="2:40">
      <c r="B19">
        <v>524288</v>
      </c>
      <c r="C19">
        <v>131072</v>
      </c>
      <c r="G19">
        <v>129.34735999999998</v>
      </c>
      <c r="R19">
        <v>49.02</v>
      </c>
      <c r="S19">
        <v>20</v>
      </c>
      <c r="V19">
        <f t="shared" si="0"/>
        <v>18.066436940041349</v>
      </c>
      <c r="X19">
        <f t="shared" si="1"/>
        <v>74.67367999999999</v>
      </c>
      <c r="Y19">
        <v>20</v>
      </c>
      <c r="AB19">
        <f t="shared" si="2"/>
        <v>9.5894038959879779</v>
      </c>
      <c r="AD19">
        <f t="shared" si="3"/>
        <v>47.336839999999995</v>
      </c>
      <c r="AE19">
        <v>20</v>
      </c>
      <c r="AH19">
        <f t="shared" si="4"/>
        <v>19.178807791975956</v>
      </c>
      <c r="AJ19">
        <f t="shared" si="5"/>
        <v>129.34735999999998</v>
      </c>
      <c r="AK19">
        <v>20</v>
      </c>
      <c r="AN19">
        <f t="shared" si="6"/>
        <v>4.794701947993989</v>
      </c>
    </row>
    <row r="20" spans="2:40">
      <c r="B20">
        <v>1048576</v>
      </c>
      <c r="C20">
        <v>262144</v>
      </c>
      <c r="G20">
        <v>186.20647999999997</v>
      </c>
      <c r="R20">
        <v>64.11</v>
      </c>
      <c r="S20">
        <v>20</v>
      </c>
      <c r="V20">
        <f t="shared" si="0"/>
        <v>23.771843119474045</v>
      </c>
      <c r="X20">
        <f t="shared" si="1"/>
        <v>103.10323999999999</v>
      </c>
      <c r="Y20">
        <v>20</v>
      </c>
      <c r="AB20">
        <f t="shared" si="2"/>
        <v>12.617751124986224</v>
      </c>
      <c r="AD20">
        <f t="shared" si="3"/>
        <v>61.551619999999993</v>
      </c>
      <c r="AE20">
        <v>20</v>
      </c>
      <c r="AH20">
        <f t="shared" si="4"/>
        <v>25.235502249972448</v>
      </c>
      <c r="AJ20">
        <f t="shared" si="5"/>
        <v>186.20647999999997</v>
      </c>
      <c r="AK20">
        <v>20</v>
      </c>
      <c r="AN20">
        <f t="shared" si="6"/>
        <v>6.3088755624931121</v>
      </c>
    </row>
    <row r="21" spans="2:40">
      <c r="B21">
        <v>2097152</v>
      </c>
      <c r="C21">
        <v>524288</v>
      </c>
      <c r="G21">
        <v>294.08431999999999</v>
      </c>
      <c r="R21">
        <v>92.74</v>
      </c>
      <c r="S21">
        <v>20</v>
      </c>
      <c r="V21">
        <f t="shared" si="0"/>
        <v>28.830794610943087</v>
      </c>
      <c r="X21">
        <f t="shared" si="1"/>
        <v>157.04216</v>
      </c>
      <c r="Y21">
        <v>20</v>
      </c>
      <c r="AB21">
        <f t="shared" si="2"/>
        <v>15.302969538717138</v>
      </c>
      <c r="AD21">
        <f t="shared" si="3"/>
        <v>88.521079999999998</v>
      </c>
      <c r="AE21">
        <v>20</v>
      </c>
      <c r="AH21">
        <f t="shared" si="4"/>
        <v>30.605939077434275</v>
      </c>
      <c r="AJ21">
        <f t="shared" si="5"/>
        <v>294.08431999999999</v>
      </c>
      <c r="AK21">
        <v>20</v>
      </c>
      <c r="AN21">
        <f t="shared" si="6"/>
        <v>7.6514847693585688</v>
      </c>
    </row>
    <row r="22" spans="2:40">
      <c r="B22">
        <v>4194304</v>
      </c>
      <c r="C22">
        <v>1048576</v>
      </c>
      <c r="G22">
        <v>477.05840000000006</v>
      </c>
      <c r="R22">
        <v>141.30000000000001</v>
      </c>
      <c r="S22">
        <v>20</v>
      </c>
      <c r="V22">
        <f t="shared" si="0"/>
        <v>34.577938994229179</v>
      </c>
      <c r="X22">
        <f t="shared" si="1"/>
        <v>248.52920000000003</v>
      </c>
      <c r="Y22">
        <v>20</v>
      </c>
      <c r="AB22">
        <f t="shared" si="2"/>
        <v>18.353470803730985</v>
      </c>
      <c r="AD22">
        <f t="shared" si="3"/>
        <v>134.26460000000003</v>
      </c>
      <c r="AE22">
        <v>20</v>
      </c>
      <c r="AH22">
        <f t="shared" si="4"/>
        <v>36.706941607461971</v>
      </c>
      <c r="AJ22">
        <f t="shared" si="5"/>
        <v>477.05840000000006</v>
      </c>
      <c r="AK22">
        <v>20</v>
      </c>
      <c r="AN22">
        <f t="shared" si="6"/>
        <v>9.1767354018654927</v>
      </c>
    </row>
    <row r="23" spans="2:40">
      <c r="B23">
        <v>8388608</v>
      </c>
      <c r="C23">
        <v>2097152</v>
      </c>
      <c r="G23">
        <v>616.09759999999994</v>
      </c>
      <c r="R23">
        <v>178.2</v>
      </c>
      <c r="S23">
        <v>20</v>
      </c>
      <c r="V23">
        <f t="shared" si="0"/>
        <v>53.025335018963339</v>
      </c>
      <c r="X23">
        <f t="shared" si="1"/>
        <v>318.04879999999997</v>
      </c>
      <c r="Y23">
        <v>20</v>
      </c>
      <c r="AB23">
        <f t="shared" si="2"/>
        <v>28.145082281827673</v>
      </c>
      <c r="AD23">
        <f t="shared" si="3"/>
        <v>169.02439999999999</v>
      </c>
      <c r="AE23">
        <v>20</v>
      </c>
      <c r="AH23">
        <f t="shared" si="4"/>
        <v>56.290164563655345</v>
      </c>
      <c r="AJ23">
        <f t="shared" si="5"/>
        <v>616.09759999999994</v>
      </c>
      <c r="AK23">
        <v>20</v>
      </c>
      <c r="AN23">
        <f t="shared" si="6"/>
        <v>14.072541140913836</v>
      </c>
    </row>
    <row r="24" spans="2:40">
      <c r="B24">
        <v>16777216</v>
      </c>
      <c r="C24">
        <v>4194304</v>
      </c>
      <c r="G24">
        <v>1176.7760000000001</v>
      </c>
      <c r="R24">
        <v>327</v>
      </c>
      <c r="S24">
        <v>20</v>
      </c>
      <c r="V24">
        <f t="shared" si="0"/>
        <v>54.648912052117268</v>
      </c>
      <c r="X24">
        <f t="shared" si="1"/>
        <v>598.38800000000003</v>
      </c>
      <c r="Y24">
        <v>20</v>
      </c>
      <c r="AB24">
        <f t="shared" si="2"/>
        <v>29.006853530847803</v>
      </c>
      <c r="AD24">
        <f t="shared" si="3"/>
        <v>309.19400000000002</v>
      </c>
      <c r="AE24">
        <v>20</v>
      </c>
      <c r="AH24">
        <f t="shared" si="4"/>
        <v>58.013707061695605</v>
      </c>
      <c r="AJ24">
        <f t="shared" si="5"/>
        <v>1176.7760000000001</v>
      </c>
      <c r="AK24">
        <v>20</v>
      </c>
      <c r="AN24">
        <f t="shared" si="6"/>
        <v>14.503426765423901</v>
      </c>
    </row>
    <row r="25" spans="2:40">
      <c r="B25">
        <v>33554432</v>
      </c>
      <c r="C25">
        <v>8388608</v>
      </c>
      <c r="G25">
        <v>2298.1328000000003</v>
      </c>
      <c r="R25">
        <v>624.6</v>
      </c>
      <c r="S25">
        <v>20</v>
      </c>
      <c r="V25">
        <f t="shared" si="0"/>
        <v>55.498564340059545</v>
      </c>
      <c r="X25">
        <f t="shared" si="1"/>
        <v>1159.0664000000002</v>
      </c>
      <c r="Y25">
        <v>20</v>
      </c>
      <c r="AB25">
        <f t="shared" si="2"/>
        <v>29.457836698545403</v>
      </c>
      <c r="AD25">
        <f t="shared" si="3"/>
        <v>589.53320000000008</v>
      </c>
      <c r="AE25">
        <v>20</v>
      </c>
      <c r="AH25">
        <f t="shared" si="4"/>
        <v>58.915673397090806</v>
      </c>
      <c r="AJ25">
        <f t="shared" si="5"/>
        <v>2298.1328000000003</v>
      </c>
      <c r="AK25">
        <v>20</v>
      </c>
      <c r="AN25">
        <f t="shared" si="6"/>
        <v>14.728918349272702</v>
      </c>
    </row>
    <row r="26" spans="2:40">
      <c r="B26">
        <v>67108864</v>
      </c>
      <c r="C26">
        <v>16777216</v>
      </c>
      <c r="G26">
        <v>4487.3407999999999</v>
      </c>
      <c r="R26">
        <v>1205.5999999999999</v>
      </c>
      <c r="S26">
        <v>20</v>
      </c>
      <c r="V26">
        <f t="shared" si="0"/>
        <v>56.603292847503376</v>
      </c>
      <c r="X26">
        <f t="shared" si="1"/>
        <v>2253.6704</v>
      </c>
      <c r="Y26">
        <v>20</v>
      </c>
      <c r="AB26">
        <f t="shared" si="2"/>
        <v>30.044210640925357</v>
      </c>
      <c r="AD26">
        <f t="shared" si="3"/>
        <v>1136.8352</v>
      </c>
      <c r="AE26">
        <v>20</v>
      </c>
      <c r="AH26">
        <f t="shared" si="4"/>
        <v>60.088421281850714</v>
      </c>
      <c r="AJ26">
        <f t="shared" si="5"/>
        <v>4487.3407999999999</v>
      </c>
      <c r="AK26">
        <v>20</v>
      </c>
      <c r="AN26">
        <f t="shared" si="6"/>
        <v>15.022105320462678</v>
      </c>
    </row>
    <row r="27" spans="2:40">
      <c r="B27">
        <v>134217728</v>
      </c>
      <c r="C27">
        <v>33554432</v>
      </c>
      <c r="G27">
        <v>8908.3351999999995</v>
      </c>
      <c r="R27">
        <v>2378.9</v>
      </c>
      <c r="S27">
        <v>20</v>
      </c>
      <c r="V27">
        <f t="shared" si="0"/>
        <v>56.898439102971722</v>
      </c>
      <c r="X27">
        <f t="shared" si="1"/>
        <v>4464.1675999999998</v>
      </c>
      <c r="Y27">
        <v>20</v>
      </c>
      <c r="AB27">
        <f t="shared" si="2"/>
        <v>30.200870012193061</v>
      </c>
      <c r="AD27">
        <f t="shared" si="3"/>
        <v>2242.0837999999999</v>
      </c>
      <c r="AE27">
        <v>20</v>
      </c>
      <c r="AH27">
        <f t="shared" si="4"/>
        <v>60.401740024386122</v>
      </c>
      <c r="AJ27">
        <f t="shared" si="5"/>
        <v>8908.3351999999995</v>
      </c>
      <c r="AK27">
        <v>20</v>
      </c>
      <c r="AN27">
        <f t="shared" si="6"/>
        <v>15.10043500609653</v>
      </c>
    </row>
    <row r="28" spans="2:40">
      <c r="B28">
        <v>268435456</v>
      </c>
      <c r="C28">
        <v>67108864</v>
      </c>
      <c r="G28">
        <v>17808.351200000005</v>
      </c>
      <c r="R28">
        <v>4740.8999999999996</v>
      </c>
      <c r="S28">
        <v>20</v>
      </c>
      <c r="V28">
        <f t="shared" si="0"/>
        <v>56.861076489652397</v>
      </c>
      <c r="X28">
        <f t="shared" si="1"/>
        <v>8914.1756000000023</v>
      </c>
      <c r="Y28">
        <v>20</v>
      </c>
      <c r="AB28">
        <f t="shared" si="2"/>
        <v>30.18103847646093</v>
      </c>
      <c r="AD28">
        <f t="shared" si="3"/>
        <v>4467.0878000000012</v>
      </c>
      <c r="AE28">
        <v>20</v>
      </c>
      <c r="AH28">
        <f t="shared" si="4"/>
        <v>60.362076952921861</v>
      </c>
      <c r="AJ28">
        <f t="shared" si="5"/>
        <v>17808.351200000005</v>
      </c>
      <c r="AK28">
        <v>20</v>
      </c>
      <c r="AN28">
        <f t="shared" si="6"/>
        <v>15.090519238230465</v>
      </c>
    </row>
    <row r="29" spans="2:40">
      <c r="B29">
        <v>536870912</v>
      </c>
      <c r="C29">
        <v>134217728</v>
      </c>
      <c r="G29">
        <v>35678.844799999999</v>
      </c>
      <c r="R29">
        <v>9483.6</v>
      </c>
      <c r="S29">
        <v>20</v>
      </c>
      <c r="V29">
        <f t="shared" si="0"/>
        <v>56.730093410541443</v>
      </c>
      <c r="X29">
        <f t="shared" si="1"/>
        <v>17849.422399999999</v>
      </c>
      <c r="Y29">
        <v>20</v>
      </c>
      <c r="AB29">
        <f t="shared" si="2"/>
        <v>30.111514549119661</v>
      </c>
      <c r="AD29">
        <f t="shared" si="3"/>
        <v>8934.7111999999997</v>
      </c>
      <c r="AE29">
        <v>20</v>
      </c>
      <c r="AH29">
        <f t="shared" si="4"/>
        <v>60.223029098239323</v>
      </c>
      <c r="AJ29">
        <f t="shared" si="5"/>
        <v>35678.844799999999</v>
      </c>
      <c r="AK29">
        <v>20</v>
      </c>
      <c r="AN29">
        <f t="shared" si="6"/>
        <v>15.055757274559831</v>
      </c>
    </row>
    <row r="30" spans="2:40">
      <c r="B30">
        <v>1073741824</v>
      </c>
      <c r="C30">
        <v>268435456</v>
      </c>
      <c r="G30">
        <v>71348.240000000005</v>
      </c>
      <c r="R30">
        <v>18950</v>
      </c>
      <c r="S30">
        <v>20</v>
      </c>
      <c r="V30">
        <f t="shared" si="0"/>
        <v>56.721702271526681</v>
      </c>
      <c r="X30">
        <f t="shared" si="1"/>
        <v>35684.120000000003</v>
      </c>
      <c r="Y30">
        <v>20</v>
      </c>
      <c r="AB30">
        <f t="shared" si="2"/>
        <v>30.10706065367658</v>
      </c>
      <c r="AD30">
        <f t="shared" si="3"/>
        <v>17852.060000000001</v>
      </c>
      <c r="AE30">
        <v>20</v>
      </c>
      <c r="AH30">
        <f t="shared" si="4"/>
        <v>60.21412130735316</v>
      </c>
      <c r="AJ30">
        <f t="shared" si="5"/>
        <v>71348.240000000005</v>
      </c>
      <c r="AK30">
        <v>20</v>
      </c>
      <c r="AN30">
        <f t="shared" si="6"/>
        <v>15.05353032683829</v>
      </c>
    </row>
    <row r="31" spans="2:40">
      <c r="B31">
        <v>2147483648</v>
      </c>
      <c r="C31">
        <v>536870912</v>
      </c>
      <c r="G31">
        <v>143053.28</v>
      </c>
      <c r="R31">
        <v>37980</v>
      </c>
      <c r="S31">
        <v>20</v>
      </c>
      <c r="V31">
        <f t="shared" si="0"/>
        <v>56.572277344573237</v>
      </c>
      <c r="X31">
        <f t="shared" si="1"/>
        <v>71536.639999999999</v>
      </c>
      <c r="Y31">
        <v>20</v>
      </c>
      <c r="AB31">
        <f t="shared" si="2"/>
        <v>30.027748059752245</v>
      </c>
      <c r="AD31">
        <f t="shared" si="3"/>
        <v>35778.32</v>
      </c>
      <c r="AE31">
        <v>20</v>
      </c>
      <c r="AH31">
        <f t="shared" si="4"/>
        <v>60.05549611950449</v>
      </c>
      <c r="AJ31">
        <f t="shared" si="5"/>
        <v>143053.28</v>
      </c>
      <c r="AK31">
        <v>20</v>
      </c>
      <c r="AN31">
        <f t="shared" si="6"/>
        <v>15.013874029876122</v>
      </c>
    </row>
  </sheetData>
  <mergeCells count="4">
    <mergeCell ref="R1:V1"/>
    <mergeCell ref="X1:AB1"/>
    <mergeCell ref="AD1:AH1"/>
    <mergeCell ref="AJ1:AN1"/>
  </mergeCells>
  <phoneticPr fontId="1" type="noConversion"/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DE0F6C3-1021-FC4A-8027-E638484CDD85}">
  <dimension ref="A1:AN31"/>
  <sheetViews>
    <sheetView workbookViewId="0">
      <selection activeCell="M39" sqref="M39"/>
    </sheetView>
  </sheetViews>
  <sheetFormatPr baseColWidth="10" defaultRowHeight="16"/>
  <sheetData>
    <row r="1" spans="1:4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R1" s="1" t="s">
        <v>51</v>
      </c>
      <c r="S1" s="1"/>
      <c r="T1" s="1"/>
      <c r="U1" s="1"/>
      <c r="V1" s="1"/>
      <c r="X1" s="1" t="s">
        <v>37</v>
      </c>
      <c r="Y1" s="1"/>
      <c r="Z1" s="1"/>
      <c r="AA1" s="1"/>
      <c r="AB1" s="1"/>
      <c r="AD1" s="1" t="s">
        <v>38</v>
      </c>
      <c r="AE1" s="1"/>
      <c r="AF1" s="1"/>
      <c r="AG1" s="1"/>
      <c r="AH1" s="1"/>
      <c r="AJ1" s="1" t="s">
        <v>40</v>
      </c>
      <c r="AK1" s="1"/>
      <c r="AL1" s="1"/>
      <c r="AM1" s="1"/>
      <c r="AN1" s="1"/>
    </row>
    <row r="2" spans="1:40">
      <c r="A2" t="s">
        <v>0</v>
      </c>
      <c r="B2" t="s">
        <v>10</v>
      </c>
      <c r="C2" t="s">
        <v>11</v>
      </c>
      <c r="D2" t="s">
        <v>12</v>
      </c>
      <c r="E2" t="s">
        <v>13</v>
      </c>
      <c r="F2" t="s">
        <v>13</v>
      </c>
      <c r="G2" t="s">
        <v>12</v>
      </c>
      <c r="R2" t="s">
        <v>6</v>
      </c>
      <c r="S2" t="s">
        <v>46</v>
      </c>
      <c r="T2" t="s">
        <v>42</v>
      </c>
      <c r="U2" t="s">
        <v>44</v>
      </c>
      <c r="V2" t="s">
        <v>48</v>
      </c>
      <c r="X2" t="s">
        <v>6</v>
      </c>
      <c r="Y2" t="s">
        <v>46</v>
      </c>
      <c r="Z2" t="s">
        <v>42</v>
      </c>
      <c r="AA2" t="s">
        <v>44</v>
      </c>
      <c r="AB2" t="s">
        <v>48</v>
      </c>
      <c r="AD2" t="s">
        <v>6</v>
      </c>
      <c r="AE2" t="s">
        <v>46</v>
      </c>
      <c r="AF2" t="s">
        <v>42</v>
      </c>
      <c r="AG2" t="s">
        <v>44</v>
      </c>
      <c r="AH2" t="s">
        <v>48</v>
      </c>
      <c r="AJ2" t="s">
        <v>6</v>
      </c>
      <c r="AK2" t="s">
        <v>46</v>
      </c>
      <c r="AL2" t="s">
        <v>42</v>
      </c>
      <c r="AM2" t="s">
        <v>44</v>
      </c>
      <c r="AN2" t="s">
        <v>48</v>
      </c>
    </row>
    <row r="3" spans="1:40">
      <c r="B3">
        <v>8</v>
      </c>
      <c r="C3">
        <v>2</v>
      </c>
      <c r="D3" t="s">
        <v>14</v>
      </c>
      <c r="E3" t="s">
        <v>15</v>
      </c>
      <c r="F3">
        <v>-1</v>
      </c>
      <c r="G3">
        <v>10.64</v>
      </c>
      <c r="R3">
        <v>10.64</v>
      </c>
      <c r="X3">
        <v>10.64</v>
      </c>
      <c r="AD3">
        <v>10.64</v>
      </c>
      <c r="AJ3">
        <v>10.64</v>
      </c>
    </row>
    <row r="4" spans="1:40">
      <c r="B4">
        <v>16</v>
      </c>
      <c r="C4">
        <v>4</v>
      </c>
      <c r="D4" t="s">
        <v>14</v>
      </c>
      <c r="E4" t="s">
        <v>15</v>
      </c>
      <c r="F4">
        <v>-1</v>
      </c>
      <c r="G4">
        <v>10.64</v>
      </c>
      <c r="R4">
        <v>10.64</v>
      </c>
      <c r="X4">
        <v>10.64</v>
      </c>
      <c r="AD4">
        <v>10.64</v>
      </c>
      <c r="AJ4">
        <v>10.64</v>
      </c>
    </row>
    <row r="5" spans="1:40">
      <c r="B5">
        <v>32</v>
      </c>
      <c r="C5">
        <v>8</v>
      </c>
      <c r="D5" t="s">
        <v>14</v>
      </c>
      <c r="E5" t="s">
        <v>15</v>
      </c>
      <c r="F5">
        <v>-1</v>
      </c>
      <c r="G5">
        <v>10.64</v>
      </c>
      <c r="R5">
        <v>10.64</v>
      </c>
      <c r="X5">
        <v>10.64</v>
      </c>
      <c r="AD5">
        <v>10.64</v>
      </c>
      <c r="AJ5">
        <v>10.64</v>
      </c>
    </row>
    <row r="6" spans="1:40">
      <c r="B6">
        <v>64</v>
      </c>
      <c r="C6">
        <v>16</v>
      </c>
      <c r="D6" t="s">
        <v>14</v>
      </c>
      <c r="E6" t="s">
        <v>15</v>
      </c>
      <c r="F6">
        <v>-1</v>
      </c>
      <c r="G6">
        <v>10.64</v>
      </c>
      <c r="R6">
        <v>10.64</v>
      </c>
      <c r="X6">
        <v>10.64</v>
      </c>
      <c r="AD6">
        <v>10.64</v>
      </c>
      <c r="AJ6">
        <v>10.64</v>
      </c>
    </row>
    <row r="7" spans="1:40">
      <c r="B7">
        <v>128</v>
      </c>
      <c r="C7">
        <v>32</v>
      </c>
      <c r="D7" t="s">
        <v>14</v>
      </c>
      <c r="E7" t="s">
        <v>15</v>
      </c>
      <c r="F7">
        <v>-1</v>
      </c>
      <c r="G7">
        <v>10.64</v>
      </c>
      <c r="R7">
        <v>10.64</v>
      </c>
      <c r="X7">
        <v>10.64</v>
      </c>
      <c r="AD7">
        <v>10.64</v>
      </c>
      <c r="AJ7">
        <v>10.64</v>
      </c>
    </row>
    <row r="8" spans="1:40">
      <c r="B8">
        <v>256</v>
      </c>
      <c r="C8">
        <v>64</v>
      </c>
      <c r="D8" t="s">
        <v>14</v>
      </c>
      <c r="E8" t="s">
        <v>15</v>
      </c>
      <c r="F8">
        <v>-1</v>
      </c>
      <c r="G8">
        <v>10.64</v>
      </c>
      <c r="R8">
        <v>10.64</v>
      </c>
      <c r="S8">
        <v>10</v>
      </c>
      <c r="V8">
        <f>B8/(R8-S8)/1000</f>
        <v>0.39999999999999963</v>
      </c>
      <c r="X8">
        <f>Y8+$B8/AB8/1000</f>
        <v>10.32</v>
      </c>
      <c r="Y8">
        <v>10</v>
      </c>
      <c r="AB8">
        <f>$V8/25*50</f>
        <v>0.79999999999999938</v>
      </c>
      <c r="AD8">
        <f>AE8+$B8/AH8/1000</f>
        <v>10.16</v>
      </c>
      <c r="AE8">
        <v>10</v>
      </c>
      <c r="AH8">
        <f>$V8/25*100</f>
        <v>1.5999999999999988</v>
      </c>
      <c r="AJ8">
        <v>10.64</v>
      </c>
      <c r="AK8">
        <v>10</v>
      </c>
      <c r="AN8">
        <v>0.39999999999999963</v>
      </c>
    </row>
    <row r="9" spans="1:40">
      <c r="B9">
        <v>512</v>
      </c>
      <c r="C9">
        <v>128</v>
      </c>
      <c r="D9" t="s">
        <v>14</v>
      </c>
      <c r="E9" t="s">
        <v>15</v>
      </c>
      <c r="F9">
        <v>-1</v>
      </c>
      <c r="G9">
        <v>10.7</v>
      </c>
      <c r="R9">
        <v>10.7</v>
      </c>
      <c r="S9">
        <v>10</v>
      </c>
      <c r="V9">
        <f t="shared" ref="V9:V31" si="0">B9/(R9-S9)/1000</f>
        <v>0.73142857142857209</v>
      </c>
      <c r="X9">
        <f t="shared" ref="X9:X31" si="1">Y9+$B9/AB9/1000</f>
        <v>10.35</v>
      </c>
      <c r="Y9">
        <v>10</v>
      </c>
      <c r="AB9">
        <f t="shared" ref="AB9:AB31" si="2">$V9/25*50</f>
        <v>1.4628571428571442</v>
      </c>
      <c r="AD9">
        <f t="shared" ref="AD9:AD31" si="3">AE9+$B9/AH9/1000</f>
        <v>10.175000000000001</v>
      </c>
      <c r="AE9">
        <v>10</v>
      </c>
      <c r="AH9">
        <f t="shared" ref="AH9:AH31" si="4">$V9/25*100</f>
        <v>2.9257142857142884</v>
      </c>
      <c r="AJ9">
        <v>10.7</v>
      </c>
      <c r="AK9">
        <v>10</v>
      </c>
      <c r="AN9">
        <v>0.73142857142857209</v>
      </c>
    </row>
    <row r="10" spans="1:40">
      <c r="B10">
        <v>1024</v>
      </c>
      <c r="C10">
        <v>256</v>
      </c>
      <c r="D10" t="s">
        <v>14</v>
      </c>
      <c r="E10" t="s">
        <v>15</v>
      </c>
      <c r="F10">
        <v>-1</v>
      </c>
      <c r="G10">
        <v>10.78</v>
      </c>
      <c r="R10">
        <v>10.78</v>
      </c>
      <c r="S10">
        <v>10</v>
      </c>
      <c r="V10">
        <f t="shared" si="0"/>
        <v>1.3128205128205139</v>
      </c>
      <c r="X10">
        <f t="shared" si="1"/>
        <v>10.39</v>
      </c>
      <c r="Y10">
        <v>10</v>
      </c>
      <c r="AB10">
        <f t="shared" si="2"/>
        <v>2.6256410256410279</v>
      </c>
      <c r="AD10">
        <f t="shared" si="3"/>
        <v>10.195</v>
      </c>
      <c r="AE10">
        <v>10</v>
      </c>
      <c r="AH10">
        <f t="shared" si="4"/>
        <v>5.2512820512820557</v>
      </c>
      <c r="AJ10">
        <v>10.78</v>
      </c>
      <c r="AK10">
        <v>10</v>
      </c>
      <c r="AN10">
        <v>1.3128205128205139</v>
      </c>
    </row>
    <row r="11" spans="1:40">
      <c r="B11">
        <v>2048</v>
      </c>
      <c r="C11">
        <v>512</v>
      </c>
      <c r="D11" t="s">
        <v>14</v>
      </c>
      <c r="E11" t="s">
        <v>15</v>
      </c>
      <c r="F11">
        <v>-1</v>
      </c>
      <c r="G11">
        <v>10.7</v>
      </c>
      <c r="R11">
        <v>10.7</v>
      </c>
      <c r="S11">
        <v>10</v>
      </c>
      <c r="V11">
        <f t="shared" si="0"/>
        <v>2.9257142857142884</v>
      </c>
      <c r="X11">
        <f t="shared" si="1"/>
        <v>10.35</v>
      </c>
      <c r="Y11">
        <v>10</v>
      </c>
      <c r="AB11">
        <f t="shared" si="2"/>
        <v>5.8514285714285768</v>
      </c>
      <c r="AD11">
        <f t="shared" si="3"/>
        <v>10.175000000000001</v>
      </c>
      <c r="AE11">
        <v>10</v>
      </c>
      <c r="AH11">
        <f t="shared" si="4"/>
        <v>11.702857142857154</v>
      </c>
      <c r="AJ11">
        <v>10.7</v>
      </c>
      <c r="AK11">
        <v>10</v>
      </c>
      <c r="AN11">
        <v>2.9257142857142884</v>
      </c>
    </row>
    <row r="12" spans="1:40">
      <c r="B12">
        <v>4096</v>
      </c>
      <c r="C12">
        <v>1024</v>
      </c>
      <c r="D12" t="s">
        <v>14</v>
      </c>
      <c r="E12" t="s">
        <v>15</v>
      </c>
      <c r="F12">
        <v>-1</v>
      </c>
      <c r="G12">
        <v>11.74</v>
      </c>
      <c r="R12">
        <v>11.74</v>
      </c>
      <c r="S12">
        <v>10</v>
      </c>
      <c r="V12">
        <f t="shared" si="0"/>
        <v>2.3540229885057471</v>
      </c>
      <c r="X12">
        <f t="shared" si="1"/>
        <v>10.87</v>
      </c>
      <c r="Y12">
        <v>10</v>
      </c>
      <c r="AB12">
        <f t="shared" si="2"/>
        <v>4.7080459770114942</v>
      </c>
      <c r="AD12">
        <f t="shared" si="3"/>
        <v>10.435</v>
      </c>
      <c r="AE12">
        <v>10</v>
      </c>
      <c r="AH12">
        <f t="shared" si="4"/>
        <v>9.4160919540229884</v>
      </c>
      <c r="AJ12">
        <v>11.74</v>
      </c>
      <c r="AK12">
        <v>10</v>
      </c>
      <c r="AN12">
        <v>2.3540229885057471</v>
      </c>
    </row>
    <row r="13" spans="1:40">
      <c r="B13">
        <v>8192</v>
      </c>
      <c r="C13">
        <v>2048</v>
      </c>
      <c r="D13" t="s">
        <v>14</v>
      </c>
      <c r="E13" t="s">
        <v>15</v>
      </c>
      <c r="F13">
        <v>-1</v>
      </c>
      <c r="G13">
        <v>10.8</v>
      </c>
      <c r="R13">
        <v>10.8</v>
      </c>
      <c r="S13">
        <v>10</v>
      </c>
      <c r="V13">
        <f t="shared" si="0"/>
        <v>10.239999999999991</v>
      </c>
      <c r="X13">
        <f t="shared" si="1"/>
        <v>10.4</v>
      </c>
      <c r="Y13">
        <v>10</v>
      </c>
      <c r="AB13">
        <f t="shared" si="2"/>
        <v>20.479999999999983</v>
      </c>
      <c r="AD13">
        <f t="shared" si="3"/>
        <v>10.199999999999999</v>
      </c>
      <c r="AE13">
        <v>10</v>
      </c>
      <c r="AH13">
        <f t="shared" si="4"/>
        <v>40.959999999999965</v>
      </c>
      <c r="AJ13">
        <v>10.8</v>
      </c>
      <c r="AK13">
        <v>10</v>
      </c>
      <c r="AN13">
        <v>10.239999999999991</v>
      </c>
    </row>
    <row r="14" spans="1:40">
      <c r="B14">
        <v>16384</v>
      </c>
      <c r="C14">
        <v>4096</v>
      </c>
      <c r="D14" t="s">
        <v>14</v>
      </c>
      <c r="E14" t="s">
        <v>15</v>
      </c>
      <c r="F14">
        <v>-1</v>
      </c>
      <c r="G14">
        <v>11.83</v>
      </c>
      <c r="R14">
        <v>11.83</v>
      </c>
      <c r="S14">
        <v>10</v>
      </c>
      <c r="V14">
        <f t="shared" si="0"/>
        <v>8.9530054644808725</v>
      </c>
      <c r="X14">
        <f t="shared" si="1"/>
        <v>10.915000000000001</v>
      </c>
      <c r="Y14">
        <v>10</v>
      </c>
      <c r="AB14">
        <f t="shared" si="2"/>
        <v>17.906010928961745</v>
      </c>
      <c r="AD14">
        <f t="shared" si="3"/>
        <v>10.4575</v>
      </c>
      <c r="AE14">
        <v>10</v>
      </c>
      <c r="AH14">
        <f t="shared" si="4"/>
        <v>35.81202185792349</v>
      </c>
      <c r="AJ14">
        <v>11.83</v>
      </c>
      <c r="AK14">
        <v>10</v>
      </c>
      <c r="AN14">
        <v>8.9530054644808725</v>
      </c>
    </row>
    <row r="15" spans="1:40">
      <c r="B15">
        <v>32768</v>
      </c>
      <c r="C15">
        <v>8192</v>
      </c>
      <c r="D15" t="s">
        <v>14</v>
      </c>
      <c r="E15" t="s">
        <v>15</v>
      </c>
      <c r="F15">
        <v>-1</v>
      </c>
      <c r="G15">
        <v>13.33</v>
      </c>
      <c r="R15">
        <v>13.33</v>
      </c>
      <c r="S15">
        <v>10</v>
      </c>
      <c r="V15">
        <f t="shared" si="0"/>
        <v>9.8402402402402398</v>
      </c>
      <c r="X15">
        <f t="shared" si="1"/>
        <v>11.664999999999999</v>
      </c>
      <c r="Y15">
        <v>10</v>
      </c>
      <c r="AB15">
        <f t="shared" si="2"/>
        <v>19.68048048048048</v>
      </c>
      <c r="AD15">
        <f t="shared" si="3"/>
        <v>10.8325</v>
      </c>
      <c r="AE15">
        <v>10</v>
      </c>
      <c r="AH15">
        <f t="shared" si="4"/>
        <v>39.360960960960959</v>
      </c>
      <c r="AJ15">
        <v>13.33</v>
      </c>
      <c r="AK15">
        <v>10</v>
      </c>
      <c r="AN15">
        <v>9.8402402402402398</v>
      </c>
    </row>
    <row r="16" spans="1:40">
      <c r="B16">
        <v>65536</v>
      </c>
      <c r="C16">
        <v>16384</v>
      </c>
      <c r="D16" t="s">
        <v>14</v>
      </c>
      <c r="E16" t="s">
        <v>15</v>
      </c>
      <c r="F16">
        <v>-1</v>
      </c>
      <c r="G16">
        <v>16.27</v>
      </c>
      <c r="R16">
        <v>16.27</v>
      </c>
      <c r="S16">
        <v>10</v>
      </c>
      <c r="V16">
        <f t="shared" si="0"/>
        <v>10.45231259968102</v>
      </c>
      <c r="X16">
        <f t="shared" si="1"/>
        <v>13.135</v>
      </c>
      <c r="Y16">
        <v>10</v>
      </c>
      <c r="AB16">
        <f t="shared" si="2"/>
        <v>20.904625199362041</v>
      </c>
      <c r="AD16">
        <f t="shared" si="3"/>
        <v>11.567499999999999</v>
      </c>
      <c r="AE16">
        <v>10</v>
      </c>
      <c r="AH16">
        <f t="shared" si="4"/>
        <v>41.809250398724082</v>
      </c>
      <c r="AJ16">
        <v>16.27</v>
      </c>
      <c r="AK16">
        <v>10</v>
      </c>
      <c r="AN16">
        <v>10.45231259968102</v>
      </c>
    </row>
    <row r="17" spans="2:40">
      <c r="B17">
        <v>131072</v>
      </c>
      <c r="C17">
        <v>32768</v>
      </c>
      <c r="D17" t="s">
        <v>14</v>
      </c>
      <c r="E17" t="s">
        <v>15</v>
      </c>
      <c r="F17">
        <v>-1</v>
      </c>
      <c r="G17">
        <v>32.47</v>
      </c>
      <c r="R17">
        <v>32.47</v>
      </c>
      <c r="S17">
        <v>10</v>
      </c>
      <c r="V17">
        <f t="shared" si="0"/>
        <v>5.8331998219848691</v>
      </c>
      <c r="X17">
        <f t="shared" si="1"/>
        <v>21.234999999999999</v>
      </c>
      <c r="Y17">
        <v>10</v>
      </c>
      <c r="AB17">
        <f t="shared" si="2"/>
        <v>11.666399643969738</v>
      </c>
      <c r="AD17">
        <f t="shared" si="3"/>
        <v>15.6175</v>
      </c>
      <c r="AE17">
        <v>10</v>
      </c>
      <c r="AH17">
        <f t="shared" si="4"/>
        <v>23.332799287939476</v>
      </c>
      <c r="AJ17">
        <v>32.47</v>
      </c>
      <c r="AK17">
        <v>10</v>
      </c>
      <c r="AN17">
        <v>5.8331998219848691</v>
      </c>
    </row>
    <row r="18" spans="2:40">
      <c r="B18">
        <v>262144</v>
      </c>
      <c r="C18">
        <v>65536</v>
      </c>
      <c r="D18" t="s">
        <v>14</v>
      </c>
      <c r="E18" t="s">
        <v>15</v>
      </c>
      <c r="F18">
        <v>-1</v>
      </c>
      <c r="G18">
        <v>42.47</v>
      </c>
      <c r="R18">
        <v>42.47</v>
      </c>
      <c r="S18">
        <v>10</v>
      </c>
      <c r="V18">
        <f t="shared" si="0"/>
        <v>8.0734216199568838</v>
      </c>
      <c r="X18">
        <f t="shared" si="1"/>
        <v>26.234999999999999</v>
      </c>
      <c r="Y18">
        <v>10</v>
      </c>
      <c r="AB18">
        <f t="shared" si="2"/>
        <v>16.146843239913768</v>
      </c>
      <c r="AD18">
        <f t="shared" si="3"/>
        <v>18.1175</v>
      </c>
      <c r="AE18">
        <v>10</v>
      </c>
      <c r="AH18">
        <f t="shared" si="4"/>
        <v>32.293686479827535</v>
      </c>
      <c r="AJ18">
        <v>42.47</v>
      </c>
      <c r="AK18">
        <v>10</v>
      </c>
      <c r="AN18">
        <v>8.0734216199568838</v>
      </c>
    </row>
    <row r="19" spans="2:40">
      <c r="B19">
        <v>524288</v>
      </c>
      <c r="C19">
        <v>131072</v>
      </c>
      <c r="D19" t="s">
        <v>14</v>
      </c>
      <c r="E19" t="s">
        <v>15</v>
      </c>
      <c r="F19">
        <v>-1</v>
      </c>
      <c r="G19">
        <v>47.73</v>
      </c>
      <c r="R19">
        <v>47.73</v>
      </c>
      <c r="S19">
        <v>10</v>
      </c>
      <c r="V19">
        <f t="shared" si="0"/>
        <v>13.895785846806257</v>
      </c>
      <c r="X19">
        <f t="shared" si="1"/>
        <v>28.864999999999995</v>
      </c>
      <c r="Y19">
        <v>10</v>
      </c>
      <c r="AB19">
        <f t="shared" si="2"/>
        <v>27.791571693612514</v>
      </c>
      <c r="AD19">
        <f t="shared" si="3"/>
        <v>19.432499999999997</v>
      </c>
      <c r="AE19">
        <v>10</v>
      </c>
      <c r="AH19">
        <f t="shared" si="4"/>
        <v>55.583143387225029</v>
      </c>
      <c r="AJ19">
        <v>47.73</v>
      </c>
      <c r="AK19">
        <v>10</v>
      </c>
      <c r="AN19">
        <v>13.895785846806257</v>
      </c>
    </row>
    <row r="20" spans="2:40">
      <c r="B20">
        <v>1048576</v>
      </c>
      <c r="C20">
        <v>262144</v>
      </c>
      <c r="D20" t="s">
        <v>14</v>
      </c>
      <c r="E20" t="s">
        <v>15</v>
      </c>
      <c r="F20">
        <v>-1</v>
      </c>
      <c r="G20">
        <v>68.650000000000006</v>
      </c>
      <c r="R20">
        <v>68.650000000000006</v>
      </c>
      <c r="S20">
        <v>10</v>
      </c>
      <c r="V20">
        <f t="shared" si="0"/>
        <v>17.878533674339298</v>
      </c>
      <c r="X20">
        <f t="shared" si="1"/>
        <v>39.325000000000003</v>
      </c>
      <c r="Y20">
        <v>10</v>
      </c>
      <c r="AB20">
        <f t="shared" si="2"/>
        <v>35.757067348678596</v>
      </c>
      <c r="AD20">
        <f t="shared" si="3"/>
        <v>24.662500000000001</v>
      </c>
      <c r="AE20">
        <v>10</v>
      </c>
      <c r="AH20">
        <f t="shared" si="4"/>
        <v>71.514134697357193</v>
      </c>
      <c r="AJ20">
        <v>68.650000000000006</v>
      </c>
      <c r="AK20">
        <v>10</v>
      </c>
      <c r="AN20">
        <v>17.878533674339298</v>
      </c>
    </row>
    <row r="21" spans="2:40">
      <c r="B21">
        <v>2097152</v>
      </c>
      <c r="C21">
        <v>524288</v>
      </c>
      <c r="D21" t="s">
        <v>14</v>
      </c>
      <c r="E21" t="s">
        <v>15</v>
      </c>
      <c r="F21">
        <v>-1</v>
      </c>
      <c r="G21">
        <v>115.2</v>
      </c>
      <c r="R21">
        <v>115.2</v>
      </c>
      <c r="S21">
        <v>10</v>
      </c>
      <c r="V21">
        <f t="shared" si="0"/>
        <v>19.93490494296578</v>
      </c>
      <c r="X21">
        <f t="shared" si="1"/>
        <v>62.6</v>
      </c>
      <c r="Y21">
        <v>10</v>
      </c>
      <c r="AB21">
        <f t="shared" si="2"/>
        <v>39.869809885931559</v>
      </c>
      <c r="AD21">
        <f t="shared" si="3"/>
        <v>36.299999999999997</v>
      </c>
      <c r="AE21">
        <v>10</v>
      </c>
      <c r="AH21">
        <f t="shared" si="4"/>
        <v>79.739619771863119</v>
      </c>
      <c r="AJ21">
        <v>115.2</v>
      </c>
      <c r="AK21">
        <v>10</v>
      </c>
      <c r="AN21">
        <v>19.93490494296578</v>
      </c>
    </row>
    <row r="22" spans="2:40">
      <c r="B22">
        <v>4194304</v>
      </c>
      <c r="C22">
        <v>1048576</v>
      </c>
      <c r="D22" t="s">
        <v>14</v>
      </c>
      <c r="E22" t="s">
        <v>15</v>
      </c>
      <c r="F22">
        <v>-1</v>
      </c>
      <c r="G22">
        <v>207.9</v>
      </c>
      <c r="R22">
        <v>207.9</v>
      </c>
      <c r="S22">
        <v>10</v>
      </c>
      <c r="V22">
        <f t="shared" si="0"/>
        <v>21.194057604850936</v>
      </c>
      <c r="X22">
        <f t="shared" si="1"/>
        <v>108.95</v>
      </c>
      <c r="Y22">
        <v>10</v>
      </c>
      <c r="AB22">
        <f t="shared" si="2"/>
        <v>42.388115209701873</v>
      </c>
      <c r="AD22">
        <f t="shared" si="3"/>
        <v>59.475000000000001</v>
      </c>
      <c r="AE22">
        <v>10</v>
      </c>
      <c r="AH22">
        <f t="shared" si="4"/>
        <v>84.776230419403745</v>
      </c>
      <c r="AJ22">
        <v>207.9</v>
      </c>
      <c r="AK22">
        <v>10</v>
      </c>
      <c r="AN22">
        <v>21.194057604850936</v>
      </c>
    </row>
    <row r="23" spans="2:40">
      <c r="B23">
        <v>8388608</v>
      </c>
      <c r="C23">
        <v>2097152</v>
      </c>
      <c r="D23" t="s">
        <v>14</v>
      </c>
      <c r="E23" t="s">
        <v>15</v>
      </c>
      <c r="F23">
        <v>-1</v>
      </c>
      <c r="G23">
        <v>392</v>
      </c>
      <c r="R23">
        <v>392</v>
      </c>
      <c r="S23">
        <v>10</v>
      </c>
      <c r="V23">
        <f t="shared" si="0"/>
        <v>21.959706806282725</v>
      </c>
      <c r="X23">
        <f t="shared" si="1"/>
        <v>200.99999999999997</v>
      </c>
      <c r="Y23">
        <v>10</v>
      </c>
      <c r="AB23">
        <f t="shared" si="2"/>
        <v>43.91941361256545</v>
      </c>
      <c r="AD23">
        <f t="shared" si="3"/>
        <v>105.49999999999999</v>
      </c>
      <c r="AE23">
        <v>10</v>
      </c>
      <c r="AH23">
        <f t="shared" si="4"/>
        <v>87.838827225130899</v>
      </c>
      <c r="AJ23">
        <v>392</v>
      </c>
      <c r="AK23">
        <v>10</v>
      </c>
      <c r="AN23">
        <v>21.959706806282725</v>
      </c>
    </row>
    <row r="24" spans="2:40">
      <c r="B24">
        <v>16777216</v>
      </c>
      <c r="C24">
        <v>4194304</v>
      </c>
      <c r="D24" t="s">
        <v>14</v>
      </c>
      <c r="E24" t="s">
        <v>15</v>
      </c>
      <c r="F24">
        <v>-1</v>
      </c>
      <c r="G24">
        <v>765.8</v>
      </c>
      <c r="R24">
        <v>765.8</v>
      </c>
      <c r="S24">
        <v>10</v>
      </c>
      <c r="V24">
        <f t="shared" si="0"/>
        <v>22.197957131516276</v>
      </c>
      <c r="X24">
        <f t="shared" si="1"/>
        <v>387.9</v>
      </c>
      <c r="Y24">
        <v>10</v>
      </c>
      <c r="AB24">
        <f t="shared" si="2"/>
        <v>44.395914263032552</v>
      </c>
      <c r="AD24">
        <f t="shared" si="3"/>
        <v>198.95</v>
      </c>
      <c r="AE24">
        <v>10</v>
      </c>
      <c r="AH24">
        <f t="shared" si="4"/>
        <v>88.791828526065103</v>
      </c>
      <c r="AJ24">
        <v>765.8</v>
      </c>
      <c r="AK24">
        <v>10</v>
      </c>
      <c r="AN24">
        <v>22.197957131516276</v>
      </c>
    </row>
    <row r="25" spans="2:40">
      <c r="B25">
        <v>33554432</v>
      </c>
      <c r="C25">
        <v>8388608</v>
      </c>
      <c r="D25" t="s">
        <v>14</v>
      </c>
      <c r="E25" t="s">
        <v>15</v>
      </c>
      <c r="F25">
        <v>-1</v>
      </c>
      <c r="G25">
        <v>1510.9</v>
      </c>
      <c r="R25">
        <v>1510.9</v>
      </c>
      <c r="S25">
        <v>10</v>
      </c>
      <c r="V25">
        <f t="shared" si="0"/>
        <v>22.356207608768074</v>
      </c>
      <c r="X25">
        <f t="shared" si="1"/>
        <v>760.45</v>
      </c>
      <c r="Y25">
        <v>10</v>
      </c>
      <c r="AB25">
        <f t="shared" si="2"/>
        <v>44.712415217536147</v>
      </c>
      <c r="AD25">
        <f t="shared" si="3"/>
        <v>385.22500000000002</v>
      </c>
      <c r="AE25">
        <v>10</v>
      </c>
      <c r="AH25">
        <f t="shared" si="4"/>
        <v>89.424830435072295</v>
      </c>
      <c r="AJ25">
        <v>1510.9</v>
      </c>
      <c r="AK25">
        <v>10</v>
      </c>
      <c r="AN25">
        <v>22.356207608768074</v>
      </c>
    </row>
    <row r="26" spans="2:40">
      <c r="B26">
        <v>67108864</v>
      </c>
      <c r="C26">
        <v>16777216</v>
      </c>
      <c r="D26" t="s">
        <v>14</v>
      </c>
      <c r="E26" t="s">
        <v>15</v>
      </c>
      <c r="F26">
        <v>-1</v>
      </c>
      <c r="G26">
        <v>3000.2</v>
      </c>
      <c r="R26">
        <v>3000.2</v>
      </c>
      <c r="S26">
        <v>10</v>
      </c>
      <c r="V26">
        <f t="shared" si="0"/>
        <v>22.442934920741088</v>
      </c>
      <c r="X26">
        <f t="shared" si="1"/>
        <v>1505.1</v>
      </c>
      <c r="Y26">
        <v>10</v>
      </c>
      <c r="AB26">
        <f t="shared" si="2"/>
        <v>44.885869841482176</v>
      </c>
      <c r="AD26">
        <f t="shared" si="3"/>
        <v>757.55</v>
      </c>
      <c r="AE26">
        <v>10</v>
      </c>
      <c r="AH26">
        <f t="shared" si="4"/>
        <v>89.771739682964352</v>
      </c>
      <c r="AJ26">
        <v>3000.2</v>
      </c>
      <c r="AK26">
        <v>10</v>
      </c>
      <c r="AN26">
        <v>22.442934920741088</v>
      </c>
    </row>
    <row r="27" spans="2:40">
      <c r="B27">
        <v>134217728</v>
      </c>
      <c r="C27">
        <v>33554432</v>
      </c>
      <c r="D27" t="s">
        <v>14</v>
      </c>
      <c r="E27" t="s">
        <v>15</v>
      </c>
      <c r="F27">
        <v>-1</v>
      </c>
      <c r="G27">
        <v>5984.8</v>
      </c>
      <c r="R27">
        <v>5984.8</v>
      </c>
      <c r="S27">
        <v>10</v>
      </c>
      <c r="V27">
        <f t="shared" si="0"/>
        <v>22.463970007364264</v>
      </c>
      <c r="X27">
        <f t="shared" si="1"/>
        <v>2997.4</v>
      </c>
      <c r="Y27">
        <v>10</v>
      </c>
      <c r="AB27">
        <f t="shared" si="2"/>
        <v>44.927940014728527</v>
      </c>
      <c r="AD27">
        <f t="shared" si="3"/>
        <v>1503.7</v>
      </c>
      <c r="AE27">
        <v>10</v>
      </c>
      <c r="AH27">
        <f t="shared" si="4"/>
        <v>89.855880029457055</v>
      </c>
      <c r="AJ27">
        <v>5984.8</v>
      </c>
      <c r="AK27">
        <v>10</v>
      </c>
      <c r="AN27">
        <v>22.463970007364264</v>
      </c>
    </row>
    <row r="28" spans="2:40">
      <c r="B28">
        <v>268435456</v>
      </c>
      <c r="C28">
        <v>67108864</v>
      </c>
      <c r="D28" t="s">
        <v>14</v>
      </c>
      <c r="E28" t="s">
        <v>15</v>
      </c>
      <c r="F28">
        <v>-1</v>
      </c>
      <c r="G28">
        <v>11917</v>
      </c>
      <c r="R28">
        <v>11917</v>
      </c>
      <c r="S28">
        <v>10</v>
      </c>
      <c r="V28">
        <f t="shared" si="0"/>
        <v>22.544339968086</v>
      </c>
      <c r="X28">
        <f t="shared" si="1"/>
        <v>5963.5</v>
      </c>
      <c r="Y28">
        <v>10</v>
      </c>
      <c r="AB28">
        <f t="shared" si="2"/>
        <v>45.088679936171999</v>
      </c>
      <c r="AD28">
        <f t="shared" si="3"/>
        <v>2986.75</v>
      </c>
      <c r="AE28">
        <v>10</v>
      </c>
      <c r="AH28">
        <f t="shared" si="4"/>
        <v>90.177359872343999</v>
      </c>
      <c r="AJ28">
        <v>11917</v>
      </c>
      <c r="AK28">
        <v>10</v>
      </c>
      <c r="AN28">
        <v>22.544339968086</v>
      </c>
    </row>
    <row r="29" spans="2:40">
      <c r="B29">
        <v>536870912</v>
      </c>
      <c r="C29">
        <v>134217728</v>
      </c>
      <c r="D29" t="s">
        <v>14</v>
      </c>
      <c r="E29" t="s">
        <v>15</v>
      </c>
      <c r="F29">
        <v>-1</v>
      </c>
      <c r="G29">
        <v>23819</v>
      </c>
      <c r="R29">
        <v>23819</v>
      </c>
      <c r="S29">
        <v>10</v>
      </c>
      <c r="V29">
        <f t="shared" si="0"/>
        <v>22.549074383636441</v>
      </c>
      <c r="X29">
        <f t="shared" si="1"/>
        <v>11914.5</v>
      </c>
      <c r="Y29">
        <v>10</v>
      </c>
      <c r="AB29">
        <f t="shared" si="2"/>
        <v>45.098148767272882</v>
      </c>
      <c r="AD29">
        <f t="shared" si="3"/>
        <v>5962.25</v>
      </c>
      <c r="AE29">
        <v>10</v>
      </c>
      <c r="AH29">
        <f t="shared" si="4"/>
        <v>90.196297534545764</v>
      </c>
      <c r="AJ29">
        <v>23819</v>
      </c>
      <c r="AK29">
        <v>10</v>
      </c>
      <c r="AN29">
        <v>22.549074383636441</v>
      </c>
    </row>
    <row r="30" spans="2:40">
      <c r="B30">
        <v>1073741824</v>
      </c>
      <c r="C30">
        <v>268435456</v>
      </c>
      <c r="D30" t="s">
        <v>14</v>
      </c>
      <c r="E30" t="s">
        <v>15</v>
      </c>
      <c r="F30">
        <v>-1</v>
      </c>
      <c r="G30">
        <v>47678</v>
      </c>
      <c r="R30">
        <v>47678</v>
      </c>
      <c r="S30">
        <v>10</v>
      </c>
      <c r="V30">
        <f t="shared" si="0"/>
        <v>22.525422170009232</v>
      </c>
      <c r="X30">
        <f t="shared" si="1"/>
        <v>23843.999999999996</v>
      </c>
      <c r="Y30">
        <v>10</v>
      </c>
      <c r="AB30">
        <f t="shared" si="2"/>
        <v>45.050844340018465</v>
      </c>
      <c r="AD30">
        <f t="shared" si="3"/>
        <v>11926.999999999998</v>
      </c>
      <c r="AE30">
        <v>10</v>
      </c>
      <c r="AH30">
        <f t="shared" si="4"/>
        <v>90.101688680036929</v>
      </c>
      <c r="AJ30">
        <v>47678</v>
      </c>
      <c r="AK30">
        <v>10</v>
      </c>
      <c r="AN30">
        <v>22.525422170009232</v>
      </c>
    </row>
    <row r="31" spans="2:40">
      <c r="B31">
        <v>2147483648</v>
      </c>
      <c r="C31">
        <v>536870912</v>
      </c>
      <c r="D31" t="s">
        <v>14</v>
      </c>
      <c r="E31" t="s">
        <v>15</v>
      </c>
      <c r="F31">
        <v>-1</v>
      </c>
      <c r="G31">
        <v>95387</v>
      </c>
      <c r="R31">
        <v>95387</v>
      </c>
      <c r="S31">
        <v>10</v>
      </c>
      <c r="V31">
        <f t="shared" si="0"/>
        <v>22.515739098524801</v>
      </c>
      <c r="X31">
        <f t="shared" si="1"/>
        <v>47698.5</v>
      </c>
      <c r="Y31">
        <v>10</v>
      </c>
      <c r="AB31">
        <f t="shared" si="2"/>
        <v>45.031478197049601</v>
      </c>
      <c r="AD31">
        <f t="shared" si="3"/>
        <v>23854.25</v>
      </c>
      <c r="AE31">
        <v>10</v>
      </c>
      <c r="AH31">
        <f t="shared" si="4"/>
        <v>90.062956394099203</v>
      </c>
      <c r="AJ31">
        <v>95387</v>
      </c>
      <c r="AK31">
        <v>10</v>
      </c>
      <c r="AN31">
        <v>22.515739098524801</v>
      </c>
    </row>
  </sheetData>
  <mergeCells count="4">
    <mergeCell ref="R1:V1"/>
    <mergeCell ref="X1:AB1"/>
    <mergeCell ref="AD1:AH1"/>
    <mergeCell ref="AJ1:AN1"/>
  </mergeCells>
  <phoneticPr fontId="1" type="noConversion"/>
  <pageMargins left="0.7" right="0.7" top="0.75" bottom="0.75" header="0.3" footer="0.3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2B4ED14-5531-8444-8B9A-CD241DA8333F}">
  <dimension ref="A1:AL38"/>
  <sheetViews>
    <sheetView workbookViewId="0">
      <selection activeCell="G40" sqref="G40"/>
    </sheetView>
  </sheetViews>
  <sheetFormatPr baseColWidth="10" defaultRowHeight="16"/>
  <cols>
    <col min="2" max="2" width="13" bestFit="1" customWidth="1"/>
  </cols>
  <sheetData>
    <row r="1" spans="1:38">
      <c r="B1" t="s">
        <v>16</v>
      </c>
      <c r="G1" t="s">
        <v>18</v>
      </c>
      <c r="H1" t="s">
        <v>23</v>
      </c>
      <c r="J1" s="1" t="s">
        <v>54</v>
      </c>
      <c r="K1" s="1"/>
      <c r="L1" s="1"/>
      <c r="M1" s="1"/>
      <c r="O1" s="1" t="s">
        <v>40</v>
      </c>
      <c r="P1" s="1"/>
      <c r="Q1" s="1"/>
      <c r="R1" s="1"/>
      <c r="T1" s="1" t="s">
        <v>37</v>
      </c>
      <c r="U1" s="1"/>
      <c r="V1" s="1"/>
      <c r="W1" s="1"/>
      <c r="Y1" s="1" t="s">
        <v>39</v>
      </c>
      <c r="Z1" s="1"/>
      <c r="AA1" s="1"/>
      <c r="AB1" s="1"/>
      <c r="AD1" s="1" t="s">
        <v>38</v>
      </c>
      <c r="AE1" s="1"/>
      <c r="AF1" s="1"/>
      <c r="AG1" s="1"/>
      <c r="AI1" s="1" t="s">
        <v>53</v>
      </c>
      <c r="AJ1" s="1"/>
      <c r="AK1" s="1"/>
      <c r="AL1" s="1"/>
    </row>
    <row r="2" spans="1:38">
      <c r="B2" t="s">
        <v>17</v>
      </c>
      <c r="G2" t="s">
        <v>19</v>
      </c>
      <c r="J2" t="s">
        <v>18</v>
      </c>
      <c r="K2" t="s">
        <v>34</v>
      </c>
      <c r="L2" t="s">
        <v>25</v>
      </c>
      <c r="M2" t="s">
        <v>36</v>
      </c>
      <c r="O2" t="s">
        <v>6</v>
      </c>
      <c r="P2" t="s">
        <v>33</v>
      </c>
      <c r="Q2" t="s">
        <v>31</v>
      </c>
      <c r="R2" t="s">
        <v>35</v>
      </c>
      <c r="T2" t="s">
        <v>18</v>
      </c>
      <c r="U2" t="s">
        <v>34</v>
      </c>
      <c r="V2" t="s">
        <v>25</v>
      </c>
      <c r="W2" t="s">
        <v>36</v>
      </c>
      <c r="Y2" t="s">
        <v>6</v>
      </c>
      <c r="Z2" t="s">
        <v>33</v>
      </c>
      <c r="AA2" t="s">
        <v>31</v>
      </c>
      <c r="AB2" t="s">
        <v>35</v>
      </c>
      <c r="AD2" t="s">
        <v>6</v>
      </c>
      <c r="AE2" t="s">
        <v>33</v>
      </c>
      <c r="AF2" t="s">
        <v>31</v>
      </c>
      <c r="AG2" t="s">
        <v>35</v>
      </c>
      <c r="AI2" t="s">
        <v>6</v>
      </c>
      <c r="AJ2" t="s">
        <v>33</v>
      </c>
      <c r="AK2" t="s">
        <v>31</v>
      </c>
      <c r="AL2" t="s">
        <v>35</v>
      </c>
    </row>
    <row r="3" spans="1:38">
      <c r="A3" s="1" t="s">
        <v>25</v>
      </c>
      <c r="B3">
        <v>8</v>
      </c>
      <c r="G3">
        <v>31.4</v>
      </c>
      <c r="H3">
        <f>B3*2/G3</f>
        <v>0.50955414012738853</v>
      </c>
      <c r="J3">
        <v>31.4</v>
      </c>
      <c r="K3">
        <v>0.50955414012738853</v>
      </c>
      <c r="O3">
        <v>31.4</v>
      </c>
      <c r="T3">
        <v>31.4</v>
      </c>
      <c r="Y3">
        <v>31.4</v>
      </c>
      <c r="AD3">
        <v>31.4</v>
      </c>
      <c r="AI3">
        <v>31.4</v>
      </c>
    </row>
    <row r="4" spans="1:38">
      <c r="A4" s="1"/>
      <c r="B4">
        <v>16</v>
      </c>
      <c r="G4">
        <v>31.4</v>
      </c>
      <c r="H4">
        <f t="shared" ref="H4:H31" si="0">B4*2/G4</f>
        <v>1.0191082802547771</v>
      </c>
      <c r="J4">
        <v>31.4</v>
      </c>
      <c r="K4">
        <v>1.0191082802547771</v>
      </c>
      <c r="O4">
        <v>31.4</v>
      </c>
      <c r="T4">
        <v>31.4</v>
      </c>
      <c r="Y4">
        <v>31.4</v>
      </c>
      <c r="AD4">
        <v>31.4</v>
      </c>
      <c r="AI4">
        <v>31.4</v>
      </c>
    </row>
    <row r="5" spans="1:38">
      <c r="A5" s="1"/>
      <c r="B5">
        <v>32</v>
      </c>
      <c r="G5">
        <v>31.4</v>
      </c>
      <c r="H5">
        <f t="shared" si="0"/>
        <v>2.0382165605095541</v>
      </c>
      <c r="J5">
        <v>31.4</v>
      </c>
      <c r="K5">
        <v>2.0382165605095541</v>
      </c>
      <c r="O5">
        <v>31.4</v>
      </c>
      <c r="T5">
        <v>31.4</v>
      </c>
      <c r="Y5">
        <v>31.4</v>
      </c>
      <c r="AD5">
        <v>31.4</v>
      </c>
      <c r="AI5">
        <v>31.4</v>
      </c>
    </row>
    <row r="6" spans="1:38">
      <c r="A6" s="1"/>
      <c r="B6">
        <v>64</v>
      </c>
      <c r="G6">
        <v>32.332749999999997</v>
      </c>
      <c r="H6">
        <f t="shared" si="0"/>
        <v>3.9588343088663973</v>
      </c>
      <c r="J6">
        <v>31.4</v>
      </c>
      <c r="K6">
        <v>4.0764331210191083</v>
      </c>
      <c r="L6">
        <v>30</v>
      </c>
      <c r="M6">
        <f t="shared" ref="M6:M31" si="1">B6*2/(J6-L6)</f>
        <v>91.428571428571516</v>
      </c>
      <c r="O6">
        <f>Q6+$B6*2/R6</f>
        <v>31.166374999999999</v>
      </c>
      <c r="Q6">
        <v>30</v>
      </c>
      <c r="R6">
        <f>$M6*(25/$M$38)</f>
        <v>109.74172114457197</v>
      </c>
      <c r="T6">
        <f>V6+$B6*2/W6</f>
        <v>30.583187500000001</v>
      </c>
      <c r="V6">
        <v>30</v>
      </c>
      <c r="W6">
        <f>$M6*(50/$M$38)</f>
        <v>219.48344228914394</v>
      </c>
      <c r="Y6">
        <f t="shared" ref="Y6:Y31" si="2">AA6+$B6*2/AB6</f>
        <v>30.388791666666666</v>
      </c>
      <c r="AA6">
        <v>30</v>
      </c>
      <c r="AB6">
        <f>$M6*(75/$M$38)</f>
        <v>329.22516343371586</v>
      </c>
      <c r="AD6">
        <f t="shared" ref="AD6:AD31" si="3">AF6+$B6*2/AG6</f>
        <v>30.291593750000001</v>
      </c>
      <c r="AF6">
        <v>30</v>
      </c>
      <c r="AG6">
        <f t="shared" ref="AG6:AG31" si="4">M6*(100/$M$38)</f>
        <v>438.96688457828787</v>
      </c>
      <c r="AI6">
        <f>AK6+$B6*2/AL6</f>
        <v>32.332749999999997</v>
      </c>
      <c r="AK6">
        <v>30</v>
      </c>
      <c r="AL6">
        <f>$M6*(12.5/$M$38)</f>
        <v>54.870860572285984</v>
      </c>
    </row>
    <row r="7" spans="1:38">
      <c r="A7" s="1"/>
      <c r="B7">
        <v>128</v>
      </c>
      <c r="G7">
        <v>34.332250000000002</v>
      </c>
      <c r="H7">
        <f t="shared" si="0"/>
        <v>7.4565459589744334</v>
      </c>
      <c r="J7">
        <v>32.6</v>
      </c>
      <c r="K7">
        <v>7.852760736196319</v>
      </c>
      <c r="L7">
        <v>30</v>
      </c>
      <c r="M7">
        <f t="shared" si="1"/>
        <v>98.46153846153841</v>
      </c>
      <c r="O7">
        <f t="shared" ref="O7:O31" si="5">Q7+$B7*2/R7</f>
        <v>32.166125000000001</v>
      </c>
      <c r="Q7">
        <v>30</v>
      </c>
      <c r="R7">
        <f t="shared" ref="R7:R31" si="6">$M7*(25/$M$38)</f>
        <v>118.18339200184656</v>
      </c>
      <c r="T7">
        <f t="shared" ref="T7:T31" si="7">V7+$B7*2/W7</f>
        <v>31.0830625</v>
      </c>
      <c r="V7">
        <v>30</v>
      </c>
      <c r="W7">
        <f t="shared" ref="W7:W31" si="8">$M7*(50/$M$38)</f>
        <v>236.36678400369311</v>
      </c>
      <c r="Y7">
        <f t="shared" si="2"/>
        <v>30.722041666666666</v>
      </c>
      <c r="AA7">
        <v>30</v>
      </c>
      <c r="AB7">
        <f t="shared" ref="AB7:AB31" si="9">$M7*(75/$M$38)</f>
        <v>354.55017600553964</v>
      </c>
      <c r="AD7">
        <f t="shared" si="3"/>
        <v>30.541531249999998</v>
      </c>
      <c r="AF7">
        <v>30</v>
      </c>
      <c r="AG7">
        <f t="shared" si="4"/>
        <v>472.73356800738622</v>
      </c>
      <c r="AI7">
        <f t="shared" ref="AI7:AI31" si="10">AK7+$B7*2/AL7</f>
        <v>34.332250000000002</v>
      </c>
      <c r="AK7">
        <v>30</v>
      </c>
      <c r="AL7">
        <f t="shared" ref="AL7:AL31" si="11">$M7*(12.5/$M$38)</f>
        <v>59.091696000923278</v>
      </c>
    </row>
    <row r="8" spans="1:38">
      <c r="A8" s="1"/>
      <c r="B8">
        <v>256</v>
      </c>
      <c r="G8">
        <v>35.66525</v>
      </c>
      <c r="H8">
        <f t="shared" si="0"/>
        <v>14.355710390365973</v>
      </c>
      <c r="J8">
        <v>33.4</v>
      </c>
      <c r="K8">
        <v>15.32934131736527</v>
      </c>
      <c r="L8">
        <v>30</v>
      </c>
      <c r="M8">
        <f t="shared" si="1"/>
        <v>150.58823529411771</v>
      </c>
      <c r="O8">
        <f t="shared" si="5"/>
        <v>32.832625</v>
      </c>
      <c r="Q8">
        <v>30</v>
      </c>
      <c r="R8">
        <f t="shared" si="6"/>
        <v>180.75107012047135</v>
      </c>
      <c r="T8">
        <f t="shared" si="7"/>
        <v>31.4163125</v>
      </c>
      <c r="V8">
        <v>30</v>
      </c>
      <c r="W8">
        <f t="shared" si="8"/>
        <v>361.50214024094271</v>
      </c>
      <c r="Y8">
        <f t="shared" si="2"/>
        <v>30.944208333333332</v>
      </c>
      <c r="AA8">
        <v>30</v>
      </c>
      <c r="AB8">
        <f t="shared" si="9"/>
        <v>542.25321036141406</v>
      </c>
      <c r="AD8">
        <f t="shared" si="3"/>
        <v>30.708156249999998</v>
      </c>
      <c r="AF8">
        <v>30</v>
      </c>
      <c r="AG8">
        <f t="shared" si="4"/>
        <v>723.00428048188542</v>
      </c>
      <c r="AI8">
        <f t="shared" si="10"/>
        <v>35.66525</v>
      </c>
      <c r="AK8">
        <v>30</v>
      </c>
      <c r="AL8">
        <f t="shared" si="11"/>
        <v>90.375535060235677</v>
      </c>
    </row>
    <row r="9" spans="1:38">
      <c r="A9" s="1"/>
      <c r="B9">
        <v>512</v>
      </c>
      <c r="G9">
        <v>38.664500000000004</v>
      </c>
      <c r="H9">
        <f t="shared" si="0"/>
        <v>26.484242651527886</v>
      </c>
      <c r="J9">
        <v>35.200000000000003</v>
      </c>
      <c r="K9">
        <v>29.09090909090909</v>
      </c>
      <c r="L9">
        <v>30</v>
      </c>
      <c r="M9">
        <f t="shared" si="1"/>
        <v>196.92307692307682</v>
      </c>
      <c r="O9">
        <f t="shared" si="5"/>
        <v>34.332250000000002</v>
      </c>
      <c r="Q9">
        <v>30</v>
      </c>
      <c r="R9">
        <f t="shared" si="6"/>
        <v>236.36678400369311</v>
      </c>
      <c r="T9">
        <f t="shared" si="7"/>
        <v>32.166125000000001</v>
      </c>
      <c r="V9">
        <v>30</v>
      </c>
      <c r="W9">
        <f t="shared" si="8"/>
        <v>472.73356800738622</v>
      </c>
      <c r="Y9">
        <f t="shared" si="2"/>
        <v>31.444083333333335</v>
      </c>
      <c r="AA9">
        <v>30</v>
      </c>
      <c r="AB9">
        <f t="shared" si="9"/>
        <v>709.10035201107928</v>
      </c>
      <c r="AD9">
        <f t="shared" si="3"/>
        <v>31.0830625</v>
      </c>
      <c r="AF9">
        <v>30</v>
      </c>
      <c r="AG9">
        <f t="shared" si="4"/>
        <v>945.46713601477245</v>
      </c>
      <c r="AI9">
        <f t="shared" si="10"/>
        <v>38.664500000000004</v>
      </c>
      <c r="AK9">
        <v>30</v>
      </c>
      <c r="AL9">
        <f t="shared" si="11"/>
        <v>118.18339200184656</v>
      </c>
    </row>
    <row r="10" spans="1:38">
      <c r="A10" s="1"/>
      <c r="B10">
        <v>1024</v>
      </c>
      <c r="G10">
        <v>41.163875000000004</v>
      </c>
      <c r="H10">
        <f t="shared" si="0"/>
        <v>49.75236174922793</v>
      </c>
      <c r="J10">
        <v>36.700000000000003</v>
      </c>
      <c r="K10">
        <v>55.80381471389645</v>
      </c>
      <c r="L10">
        <v>30</v>
      </c>
      <c r="M10">
        <f t="shared" si="1"/>
        <v>305.67164179104464</v>
      </c>
      <c r="O10">
        <f t="shared" si="5"/>
        <v>35.581937500000002</v>
      </c>
      <c r="Q10">
        <v>30</v>
      </c>
      <c r="R10">
        <f t="shared" si="6"/>
        <v>366.8976945728968</v>
      </c>
      <c r="T10">
        <f t="shared" si="7"/>
        <v>32.790968750000005</v>
      </c>
      <c r="V10">
        <v>30</v>
      </c>
      <c r="W10">
        <f t="shared" si="8"/>
        <v>733.79538914579359</v>
      </c>
      <c r="Y10">
        <f t="shared" si="2"/>
        <v>31.860645833333333</v>
      </c>
      <c r="AA10">
        <v>30</v>
      </c>
      <c r="AB10">
        <f t="shared" si="9"/>
        <v>1100.6930837186903</v>
      </c>
      <c r="AD10">
        <f t="shared" si="3"/>
        <v>31.395484375000002</v>
      </c>
      <c r="AF10">
        <v>30</v>
      </c>
      <c r="AG10">
        <f t="shared" si="4"/>
        <v>1467.5907782915872</v>
      </c>
      <c r="AI10">
        <f t="shared" si="10"/>
        <v>41.163875000000004</v>
      </c>
      <c r="AK10">
        <v>30</v>
      </c>
      <c r="AL10">
        <f t="shared" si="11"/>
        <v>183.4488472864484</v>
      </c>
    </row>
    <row r="11" spans="1:38">
      <c r="A11" s="1"/>
      <c r="B11">
        <v>2048</v>
      </c>
      <c r="G11">
        <v>48.911937500000008</v>
      </c>
      <c r="H11">
        <f t="shared" si="0"/>
        <v>83.74233795175256</v>
      </c>
      <c r="J11">
        <v>41.35</v>
      </c>
      <c r="K11">
        <v>99.056831922611849</v>
      </c>
      <c r="L11">
        <v>30</v>
      </c>
      <c r="M11">
        <f t="shared" si="1"/>
        <v>360.88105726872243</v>
      </c>
      <c r="O11">
        <f t="shared" si="5"/>
        <v>39.455968750000004</v>
      </c>
      <c r="Q11">
        <v>30</v>
      </c>
      <c r="R11">
        <f t="shared" si="6"/>
        <v>433.16556011249503</v>
      </c>
      <c r="T11">
        <f t="shared" si="7"/>
        <v>34.727984374999998</v>
      </c>
      <c r="V11">
        <v>30</v>
      </c>
      <c r="W11">
        <f t="shared" si="8"/>
        <v>866.33112022499006</v>
      </c>
      <c r="Y11">
        <f t="shared" si="2"/>
        <v>33.151989583333332</v>
      </c>
      <c r="AA11">
        <v>30</v>
      </c>
      <c r="AB11">
        <f t="shared" si="9"/>
        <v>1299.496680337485</v>
      </c>
      <c r="AD11">
        <f t="shared" si="3"/>
        <v>32.363992187500003</v>
      </c>
      <c r="AF11">
        <v>30</v>
      </c>
      <c r="AG11">
        <f t="shared" si="4"/>
        <v>1732.6622404499801</v>
      </c>
      <c r="AI11">
        <f t="shared" si="10"/>
        <v>48.911937500000008</v>
      </c>
      <c r="AK11">
        <v>30</v>
      </c>
      <c r="AL11">
        <f t="shared" si="11"/>
        <v>216.58278005624751</v>
      </c>
    </row>
    <row r="12" spans="1:38">
      <c r="A12" s="1"/>
      <c r="B12">
        <v>4096</v>
      </c>
      <c r="G12">
        <v>54.660499999999992</v>
      </c>
      <c r="H12">
        <f t="shared" si="0"/>
        <v>149.87056466735578</v>
      </c>
      <c r="J12">
        <v>44.8</v>
      </c>
      <c r="K12">
        <v>182.85714285714286</v>
      </c>
      <c r="L12">
        <v>30</v>
      </c>
      <c r="M12">
        <f t="shared" si="1"/>
        <v>553.51351351351366</v>
      </c>
      <c r="O12">
        <f t="shared" si="5"/>
        <v>42.330249999999992</v>
      </c>
      <c r="Q12">
        <v>30</v>
      </c>
      <c r="R12">
        <f t="shared" si="6"/>
        <v>664.38231179416493</v>
      </c>
      <c r="T12">
        <f t="shared" si="7"/>
        <v>36.165124999999996</v>
      </c>
      <c r="V12">
        <v>30</v>
      </c>
      <c r="W12">
        <f t="shared" si="8"/>
        <v>1328.7646235883299</v>
      </c>
      <c r="Y12">
        <f t="shared" si="2"/>
        <v>34.110083333333336</v>
      </c>
      <c r="AA12">
        <v>30</v>
      </c>
      <c r="AB12">
        <f t="shared" si="9"/>
        <v>1993.1469353824948</v>
      </c>
      <c r="AD12">
        <f t="shared" si="3"/>
        <v>33.082562500000002</v>
      </c>
      <c r="AF12">
        <v>30</v>
      </c>
      <c r="AG12">
        <f t="shared" si="4"/>
        <v>2657.5292471766597</v>
      </c>
      <c r="AI12">
        <f t="shared" si="10"/>
        <v>54.660499999999992</v>
      </c>
      <c r="AK12">
        <v>30</v>
      </c>
      <c r="AL12">
        <f t="shared" si="11"/>
        <v>332.19115589708247</v>
      </c>
    </row>
    <row r="13" spans="1:38">
      <c r="A13" s="1"/>
      <c r="B13">
        <v>8192</v>
      </c>
      <c r="G13">
        <v>58.497873750000004</v>
      </c>
      <c r="H13">
        <f t="shared" si="0"/>
        <v>280.07855584665589</v>
      </c>
      <c r="J13">
        <v>47.103000000000002</v>
      </c>
      <c r="K13">
        <v>347.8334713287901</v>
      </c>
      <c r="L13">
        <v>30</v>
      </c>
      <c r="M13">
        <f t="shared" si="1"/>
        <v>957.96059170905676</v>
      </c>
      <c r="O13">
        <f t="shared" si="5"/>
        <v>44.248936874999998</v>
      </c>
      <c r="Q13">
        <v>30</v>
      </c>
      <c r="R13">
        <f t="shared" si="6"/>
        <v>1149.8401700933914</v>
      </c>
      <c r="T13">
        <f t="shared" si="7"/>
        <v>37.124468437499999</v>
      </c>
      <c r="V13">
        <v>30</v>
      </c>
      <c r="W13">
        <f t="shared" si="8"/>
        <v>2299.6803401867828</v>
      </c>
      <c r="Y13">
        <f t="shared" si="2"/>
        <v>34.749645624999999</v>
      </c>
      <c r="AA13">
        <v>30</v>
      </c>
      <c r="AB13">
        <f t="shared" si="9"/>
        <v>3449.5205102801742</v>
      </c>
      <c r="AD13">
        <f t="shared" si="3"/>
        <v>33.56223421875</v>
      </c>
      <c r="AF13">
        <v>30</v>
      </c>
      <c r="AG13">
        <f t="shared" si="4"/>
        <v>4599.3606803735656</v>
      </c>
      <c r="AI13">
        <f t="shared" si="10"/>
        <v>58.497873750000004</v>
      </c>
      <c r="AK13">
        <v>30</v>
      </c>
      <c r="AL13">
        <f t="shared" si="11"/>
        <v>574.9200850466957</v>
      </c>
    </row>
    <row r="14" spans="1:38">
      <c r="A14" s="1"/>
      <c r="B14">
        <v>16384</v>
      </c>
      <c r="G14">
        <v>62.385235000000002</v>
      </c>
      <c r="H14">
        <f t="shared" si="0"/>
        <v>525.25248963156105</v>
      </c>
      <c r="J14">
        <v>49.436</v>
      </c>
      <c r="K14">
        <v>662.83679909377781</v>
      </c>
      <c r="L14">
        <v>30</v>
      </c>
      <c r="M14">
        <f t="shared" si="1"/>
        <v>1685.9436097962543</v>
      </c>
      <c r="O14">
        <f t="shared" si="5"/>
        <v>46.192617499999997</v>
      </c>
      <c r="Q14">
        <v>30</v>
      </c>
      <c r="R14">
        <f t="shared" si="6"/>
        <v>2023.6382413158342</v>
      </c>
      <c r="T14">
        <f t="shared" si="7"/>
        <v>38.096308749999999</v>
      </c>
      <c r="V14">
        <v>30</v>
      </c>
      <c r="W14">
        <f t="shared" si="8"/>
        <v>4047.2764826316684</v>
      </c>
      <c r="Y14">
        <f t="shared" si="2"/>
        <v>35.397539166666668</v>
      </c>
      <c r="AA14">
        <v>30</v>
      </c>
      <c r="AB14">
        <f t="shared" si="9"/>
        <v>6070.9147239475024</v>
      </c>
      <c r="AD14">
        <f t="shared" si="3"/>
        <v>34.048154375000003</v>
      </c>
      <c r="AF14">
        <v>30</v>
      </c>
      <c r="AG14">
        <f t="shared" si="4"/>
        <v>8094.5529652633368</v>
      </c>
      <c r="AI14">
        <f t="shared" si="10"/>
        <v>62.385235000000002</v>
      </c>
      <c r="AK14">
        <v>30</v>
      </c>
      <c r="AL14">
        <f t="shared" si="11"/>
        <v>1011.8191206579171</v>
      </c>
    </row>
    <row r="15" spans="1:38">
      <c r="A15" s="1"/>
      <c r="B15">
        <v>32768</v>
      </c>
      <c r="G15">
        <v>66.385901249999989</v>
      </c>
      <c r="H15">
        <f t="shared" si="0"/>
        <v>987.19756403096221</v>
      </c>
      <c r="J15">
        <v>51.836999999999996</v>
      </c>
      <c r="K15">
        <v>1264.270694677547</v>
      </c>
      <c r="L15">
        <v>30</v>
      </c>
      <c r="M15">
        <f t="shared" si="1"/>
        <v>3001.144845903742</v>
      </c>
      <c r="O15">
        <f t="shared" si="5"/>
        <v>48.192950624999995</v>
      </c>
      <c r="Q15">
        <v>30</v>
      </c>
      <c r="R15">
        <f t="shared" si="6"/>
        <v>3602.2743836804107</v>
      </c>
      <c r="T15">
        <f t="shared" si="7"/>
        <v>39.096475312499997</v>
      </c>
      <c r="V15">
        <v>30</v>
      </c>
      <c r="W15">
        <f t="shared" si="8"/>
        <v>7204.5487673608213</v>
      </c>
      <c r="Y15">
        <f t="shared" si="2"/>
        <v>36.064316874999996</v>
      </c>
      <c r="AA15">
        <v>30</v>
      </c>
      <c r="AB15">
        <f t="shared" si="9"/>
        <v>10806.823151041232</v>
      </c>
      <c r="AD15">
        <f t="shared" si="3"/>
        <v>34.548237656249995</v>
      </c>
      <c r="AF15">
        <v>30</v>
      </c>
      <c r="AG15">
        <f t="shared" si="4"/>
        <v>14409.097534721643</v>
      </c>
      <c r="AI15">
        <f t="shared" si="10"/>
        <v>66.385901249999989</v>
      </c>
      <c r="AK15">
        <v>30</v>
      </c>
      <c r="AL15">
        <f t="shared" si="11"/>
        <v>1801.1371918402053</v>
      </c>
    </row>
    <row r="16" spans="1:38">
      <c r="A16" s="1"/>
      <c r="B16">
        <v>65536</v>
      </c>
      <c r="G16">
        <v>73.555775000000011</v>
      </c>
      <c r="H16">
        <f t="shared" si="0"/>
        <v>1781.9403031237177</v>
      </c>
      <c r="J16">
        <v>56.14</v>
      </c>
      <c r="K16">
        <v>2334.7345920912007</v>
      </c>
      <c r="L16">
        <v>30</v>
      </c>
      <c r="M16">
        <f t="shared" si="1"/>
        <v>5014.2310635042077</v>
      </c>
      <c r="O16">
        <f t="shared" si="5"/>
        <v>51.777887500000006</v>
      </c>
      <c r="Q16">
        <v>30</v>
      </c>
      <c r="R16">
        <f t="shared" si="6"/>
        <v>6018.5819216854707</v>
      </c>
      <c r="T16">
        <f t="shared" si="7"/>
        <v>40.888943750000003</v>
      </c>
      <c r="V16">
        <v>30</v>
      </c>
      <c r="W16">
        <f t="shared" si="8"/>
        <v>12037.163843370941</v>
      </c>
      <c r="Y16">
        <f t="shared" si="2"/>
        <v>37.259295833333333</v>
      </c>
      <c r="AA16">
        <v>30</v>
      </c>
      <c r="AB16">
        <f t="shared" si="9"/>
        <v>18055.74576505641</v>
      </c>
      <c r="AD16">
        <f t="shared" si="3"/>
        <v>35.444471874999998</v>
      </c>
      <c r="AF16">
        <v>30</v>
      </c>
      <c r="AG16">
        <f t="shared" si="4"/>
        <v>24074.327686741883</v>
      </c>
      <c r="AI16">
        <f t="shared" si="10"/>
        <v>73.555775000000011</v>
      </c>
      <c r="AK16">
        <v>30</v>
      </c>
      <c r="AL16">
        <f t="shared" si="11"/>
        <v>3009.2909608427353</v>
      </c>
    </row>
    <row r="17" spans="1:38">
      <c r="A17" s="1"/>
      <c r="B17">
        <v>131072</v>
      </c>
      <c r="G17">
        <v>87.627256250000016</v>
      </c>
      <c r="H17">
        <f t="shared" si="0"/>
        <v>2991.5806019545425</v>
      </c>
      <c r="J17">
        <v>64.585000000000008</v>
      </c>
      <c r="K17">
        <v>4058.8991251838656</v>
      </c>
      <c r="L17">
        <v>30</v>
      </c>
      <c r="M17">
        <f t="shared" si="1"/>
        <v>7579.7021830273225</v>
      </c>
      <c r="O17">
        <f t="shared" si="5"/>
        <v>58.813628125000008</v>
      </c>
      <c r="Q17">
        <v>30</v>
      </c>
      <c r="R17">
        <f t="shared" si="6"/>
        <v>9097.9170989075137</v>
      </c>
      <c r="T17">
        <f t="shared" si="7"/>
        <v>44.406814062500004</v>
      </c>
      <c r="V17">
        <v>30</v>
      </c>
      <c r="W17">
        <f t="shared" si="8"/>
        <v>18195.834197815027</v>
      </c>
      <c r="Y17">
        <f t="shared" si="2"/>
        <v>39.604542708333334</v>
      </c>
      <c r="AA17">
        <v>30</v>
      </c>
      <c r="AB17">
        <f t="shared" si="9"/>
        <v>27293.751296722541</v>
      </c>
      <c r="AD17">
        <f t="shared" si="3"/>
        <v>37.203407031250002</v>
      </c>
      <c r="AF17">
        <v>30</v>
      </c>
      <c r="AG17">
        <f t="shared" si="4"/>
        <v>36391.668395630055</v>
      </c>
      <c r="AI17">
        <f t="shared" si="10"/>
        <v>87.627256250000016</v>
      </c>
      <c r="AK17">
        <v>30</v>
      </c>
      <c r="AL17">
        <f t="shared" si="11"/>
        <v>4548.9585494537569</v>
      </c>
    </row>
    <row r="18" spans="1:38">
      <c r="B18">
        <v>262144</v>
      </c>
      <c r="G18">
        <v>124.52802874999999</v>
      </c>
      <c r="H18">
        <f t="shared" si="0"/>
        <v>4210.2007496846372</v>
      </c>
      <c r="J18">
        <v>86.730999999999995</v>
      </c>
      <c r="K18">
        <v>6044.9896807369914</v>
      </c>
      <c r="L18">
        <v>30</v>
      </c>
      <c r="M18">
        <f t="shared" si="1"/>
        <v>9241.6491865117841</v>
      </c>
      <c r="O18">
        <f t="shared" si="5"/>
        <v>77.264014374999988</v>
      </c>
      <c r="Q18">
        <v>30</v>
      </c>
      <c r="R18">
        <f t="shared" si="6"/>
        <v>11092.752211867108</v>
      </c>
      <c r="T18">
        <f t="shared" si="7"/>
        <v>53.632007187499994</v>
      </c>
      <c r="V18">
        <v>30</v>
      </c>
      <c r="W18">
        <f t="shared" si="8"/>
        <v>22185.504423734215</v>
      </c>
      <c r="Y18">
        <f t="shared" si="2"/>
        <v>45.754671458333334</v>
      </c>
      <c r="AA18">
        <v>30</v>
      </c>
      <c r="AB18">
        <f t="shared" si="9"/>
        <v>33278.256635601327</v>
      </c>
      <c r="AD18">
        <f t="shared" si="3"/>
        <v>41.816003593749997</v>
      </c>
      <c r="AF18">
        <v>30</v>
      </c>
      <c r="AG18">
        <f t="shared" si="4"/>
        <v>44371.008847468431</v>
      </c>
      <c r="AI18">
        <f t="shared" si="10"/>
        <v>124.52802874999999</v>
      </c>
      <c r="AK18">
        <v>30</v>
      </c>
      <c r="AL18">
        <f t="shared" si="11"/>
        <v>5546.3761059335538</v>
      </c>
    </row>
    <row r="19" spans="1:38">
      <c r="B19">
        <v>524288</v>
      </c>
      <c r="G19">
        <v>207.66557249999997</v>
      </c>
      <c r="H19">
        <f t="shared" si="0"/>
        <v>5049.3492367397594</v>
      </c>
      <c r="J19">
        <v>136.62599999999998</v>
      </c>
      <c r="K19">
        <v>7674.7910353812613</v>
      </c>
      <c r="L19">
        <v>30</v>
      </c>
      <c r="M19">
        <f t="shared" si="1"/>
        <v>9834.1492694089648</v>
      </c>
      <c r="O19">
        <f t="shared" si="5"/>
        <v>118.83278624999998</v>
      </c>
      <c r="Q19">
        <v>30</v>
      </c>
      <c r="R19">
        <f t="shared" si="6"/>
        <v>11803.930105817211</v>
      </c>
      <c r="T19">
        <f t="shared" si="7"/>
        <v>74.416393124999985</v>
      </c>
      <c r="V19">
        <v>30</v>
      </c>
      <c r="W19">
        <f t="shared" si="8"/>
        <v>23607.860211634423</v>
      </c>
      <c r="Y19">
        <f t="shared" si="2"/>
        <v>59.610928749999985</v>
      </c>
      <c r="AA19">
        <v>30</v>
      </c>
      <c r="AB19">
        <f t="shared" si="9"/>
        <v>35411.79031745164</v>
      </c>
      <c r="AD19">
        <f t="shared" si="3"/>
        <v>52.208196562499992</v>
      </c>
      <c r="AF19">
        <v>30</v>
      </c>
      <c r="AG19">
        <f t="shared" si="4"/>
        <v>47215.720423268845</v>
      </c>
      <c r="AI19">
        <f t="shared" si="10"/>
        <v>207.66557249999997</v>
      </c>
      <c r="AK19">
        <v>30</v>
      </c>
      <c r="AL19">
        <f t="shared" si="11"/>
        <v>5901.9650529086057</v>
      </c>
    </row>
    <row r="20" spans="1:38">
      <c r="B20">
        <v>1048576</v>
      </c>
      <c r="G20">
        <v>375.03538625000004</v>
      </c>
      <c r="H20">
        <f t="shared" si="0"/>
        <v>5591.8776651172602</v>
      </c>
      <c r="J20">
        <v>237.07300000000001</v>
      </c>
      <c r="K20">
        <v>8846.0178932227627</v>
      </c>
      <c r="L20">
        <v>30</v>
      </c>
      <c r="M20">
        <f t="shared" si="1"/>
        <v>10127.597513920211</v>
      </c>
      <c r="O20">
        <f t="shared" si="5"/>
        <v>202.51769312500002</v>
      </c>
      <c r="Q20">
        <v>30</v>
      </c>
      <c r="R20">
        <f t="shared" si="6"/>
        <v>12156.156055718182</v>
      </c>
      <c r="T20">
        <f t="shared" si="7"/>
        <v>116.25884656250001</v>
      </c>
      <c r="V20">
        <v>30</v>
      </c>
      <c r="W20">
        <f t="shared" si="8"/>
        <v>24312.312111436364</v>
      </c>
      <c r="Y20">
        <f t="shared" si="2"/>
        <v>87.505897708333336</v>
      </c>
      <c r="AA20">
        <v>30</v>
      </c>
      <c r="AB20">
        <f t="shared" si="9"/>
        <v>36468.468167154548</v>
      </c>
      <c r="AD20">
        <f t="shared" si="3"/>
        <v>73.129423281250013</v>
      </c>
      <c r="AF20">
        <v>30</v>
      </c>
      <c r="AG20">
        <f t="shared" si="4"/>
        <v>48624.624222872728</v>
      </c>
      <c r="AI20">
        <f t="shared" si="10"/>
        <v>375.03538625000004</v>
      </c>
      <c r="AK20">
        <v>30</v>
      </c>
      <c r="AL20">
        <f t="shared" si="11"/>
        <v>6078.078027859091</v>
      </c>
    </row>
    <row r="21" spans="1:38">
      <c r="B21">
        <v>2097152</v>
      </c>
      <c r="G21">
        <v>702.68178750000004</v>
      </c>
      <c r="H21">
        <f t="shared" si="0"/>
        <v>5968.994891588819</v>
      </c>
      <c r="J21">
        <v>433.71000000000004</v>
      </c>
      <c r="K21">
        <v>9670.7569574139397</v>
      </c>
      <c r="L21">
        <v>30</v>
      </c>
      <c r="M21">
        <f t="shared" si="1"/>
        <v>10389.398330484753</v>
      </c>
      <c r="O21">
        <f t="shared" si="5"/>
        <v>366.34089375000002</v>
      </c>
      <c r="Q21">
        <v>30</v>
      </c>
      <c r="R21">
        <f t="shared" si="6"/>
        <v>12470.395595480573</v>
      </c>
      <c r="T21">
        <f t="shared" si="7"/>
        <v>198.17044687500001</v>
      </c>
      <c r="V21">
        <v>30</v>
      </c>
      <c r="W21">
        <f t="shared" si="8"/>
        <v>24940.791190961147</v>
      </c>
      <c r="Y21">
        <f t="shared" si="2"/>
        <v>142.11363125000003</v>
      </c>
      <c r="AA21">
        <v>30</v>
      </c>
      <c r="AB21">
        <f t="shared" si="9"/>
        <v>37411.186786441722</v>
      </c>
      <c r="AD21">
        <f t="shared" si="3"/>
        <v>114.08522343750001</v>
      </c>
      <c r="AF21">
        <v>30</v>
      </c>
      <c r="AG21">
        <f t="shared" si="4"/>
        <v>49881.582381922293</v>
      </c>
      <c r="AI21">
        <f t="shared" si="10"/>
        <v>702.68178750000004</v>
      </c>
      <c r="AK21">
        <v>30</v>
      </c>
      <c r="AL21">
        <f t="shared" si="11"/>
        <v>6235.1977977402867</v>
      </c>
    </row>
    <row r="22" spans="1:38">
      <c r="B22">
        <v>4194304</v>
      </c>
      <c r="G22">
        <v>1346.2825137499999</v>
      </c>
      <c r="H22">
        <f t="shared" si="0"/>
        <v>6230.9418077740374</v>
      </c>
      <c r="J22">
        <v>819.96699999999998</v>
      </c>
      <c r="K22">
        <v>10230.421468181037</v>
      </c>
      <c r="L22">
        <v>30</v>
      </c>
      <c r="M22">
        <f t="shared" si="1"/>
        <v>10618.934714994424</v>
      </c>
      <c r="O22">
        <f t="shared" si="5"/>
        <v>688.14125687499995</v>
      </c>
      <c r="Q22">
        <v>30</v>
      </c>
      <c r="R22">
        <f t="shared" si="6"/>
        <v>12745.908135027066</v>
      </c>
      <c r="T22">
        <f t="shared" si="7"/>
        <v>359.07062843749998</v>
      </c>
      <c r="V22">
        <v>30</v>
      </c>
      <c r="W22">
        <f t="shared" si="8"/>
        <v>25491.816270054132</v>
      </c>
      <c r="Y22">
        <f t="shared" si="2"/>
        <v>249.38041895833331</v>
      </c>
      <c r="AA22">
        <v>30</v>
      </c>
      <c r="AB22">
        <f t="shared" si="9"/>
        <v>38237.724405081201</v>
      </c>
      <c r="AD22">
        <f t="shared" si="3"/>
        <v>194.53531421874999</v>
      </c>
      <c r="AF22">
        <v>30</v>
      </c>
      <c r="AG22">
        <f t="shared" si="4"/>
        <v>50983.632540108265</v>
      </c>
      <c r="AI22">
        <f t="shared" si="10"/>
        <v>1346.2825137499999</v>
      </c>
      <c r="AK22">
        <v>30</v>
      </c>
      <c r="AL22">
        <f t="shared" si="11"/>
        <v>6372.9540675135331</v>
      </c>
    </row>
    <row r="23" spans="1:38">
      <c r="B23">
        <v>8388608</v>
      </c>
      <c r="G23">
        <v>2638.3644125000005</v>
      </c>
      <c r="H23">
        <f t="shared" si="0"/>
        <v>6358.9456863931209</v>
      </c>
      <c r="J23">
        <v>1595.41</v>
      </c>
      <c r="K23">
        <v>10515.92756720843</v>
      </c>
      <c r="L23">
        <v>30</v>
      </c>
      <c r="M23">
        <f t="shared" si="1"/>
        <v>10717.458046134878</v>
      </c>
      <c r="O23">
        <f t="shared" si="5"/>
        <v>1334.1822062500003</v>
      </c>
      <c r="Q23">
        <v>30</v>
      </c>
      <c r="R23">
        <f t="shared" si="6"/>
        <v>12864.165696786049</v>
      </c>
      <c r="T23">
        <f t="shared" si="7"/>
        <v>682.09110312500013</v>
      </c>
      <c r="V23">
        <v>30</v>
      </c>
      <c r="W23">
        <f t="shared" si="8"/>
        <v>25728.331393572098</v>
      </c>
      <c r="Y23">
        <f t="shared" si="2"/>
        <v>464.72740208333335</v>
      </c>
      <c r="AA23">
        <v>30</v>
      </c>
      <c r="AB23">
        <f t="shared" si="9"/>
        <v>38592.497090358149</v>
      </c>
      <c r="AD23">
        <f t="shared" si="3"/>
        <v>356.04555156250007</v>
      </c>
      <c r="AF23">
        <v>30</v>
      </c>
      <c r="AG23">
        <f t="shared" si="4"/>
        <v>51456.662787144196</v>
      </c>
      <c r="AI23">
        <f t="shared" si="10"/>
        <v>2638.3644125000005</v>
      </c>
      <c r="AK23">
        <v>30</v>
      </c>
      <c r="AL23">
        <f t="shared" si="11"/>
        <v>6432.0828483930245</v>
      </c>
    </row>
    <row r="24" spans="1:38">
      <c r="B24">
        <v>16777216</v>
      </c>
      <c r="G24">
        <v>5181.0169237500004</v>
      </c>
      <c r="H24">
        <f t="shared" si="0"/>
        <v>6476.4181421961903</v>
      </c>
      <c r="J24">
        <v>3121.3830000000003</v>
      </c>
      <c r="K24">
        <v>10749.860558604951</v>
      </c>
      <c r="L24">
        <v>30</v>
      </c>
      <c r="M24">
        <f t="shared" si="1"/>
        <v>10854.1814456507</v>
      </c>
      <c r="O24">
        <f t="shared" si="5"/>
        <v>2605.5084618750002</v>
      </c>
      <c r="Q24">
        <v>30</v>
      </c>
      <c r="R24">
        <f t="shared" si="6"/>
        <v>13028.27480348171</v>
      </c>
      <c r="T24">
        <f t="shared" si="7"/>
        <v>1317.7542309375001</v>
      </c>
      <c r="V24">
        <v>30</v>
      </c>
      <c r="W24">
        <f t="shared" si="8"/>
        <v>26056.549606963421</v>
      </c>
      <c r="Y24">
        <f t="shared" si="2"/>
        <v>888.50282062500014</v>
      </c>
      <c r="AA24">
        <v>30</v>
      </c>
      <c r="AB24">
        <f t="shared" si="9"/>
        <v>39084.82441044513</v>
      </c>
      <c r="AD24">
        <f t="shared" si="3"/>
        <v>673.87711546875005</v>
      </c>
      <c r="AF24">
        <v>30</v>
      </c>
      <c r="AG24">
        <f t="shared" si="4"/>
        <v>52113.099213926842</v>
      </c>
      <c r="AI24">
        <f t="shared" si="10"/>
        <v>5181.0169237500004</v>
      </c>
      <c r="AK24">
        <v>30</v>
      </c>
      <c r="AL24">
        <f t="shared" si="11"/>
        <v>6514.1374017408552</v>
      </c>
    </row>
    <row r="25" spans="1:38">
      <c r="B25">
        <v>33554432</v>
      </c>
      <c r="G25">
        <v>10459.0287575</v>
      </c>
      <c r="H25">
        <f t="shared" si="0"/>
        <v>6416.3571547575411</v>
      </c>
      <c r="J25">
        <v>6288.982</v>
      </c>
      <c r="K25">
        <v>10670.862788285925</v>
      </c>
      <c r="L25">
        <v>30</v>
      </c>
      <c r="M25">
        <f t="shared" si="1"/>
        <v>10722.009425813974</v>
      </c>
      <c r="O25">
        <f t="shared" si="5"/>
        <v>5244.5143787500001</v>
      </c>
      <c r="Q25">
        <v>30</v>
      </c>
      <c r="R25">
        <f t="shared" si="6"/>
        <v>12869.628718156308</v>
      </c>
      <c r="T25">
        <f t="shared" si="7"/>
        <v>2637.2571893750001</v>
      </c>
      <c r="V25">
        <v>30</v>
      </c>
      <c r="W25">
        <f t="shared" si="8"/>
        <v>25739.257436312615</v>
      </c>
      <c r="Y25">
        <f t="shared" si="2"/>
        <v>1768.1714595833332</v>
      </c>
      <c r="AA25">
        <v>30</v>
      </c>
      <c r="AB25">
        <f t="shared" si="9"/>
        <v>38608.886154468928</v>
      </c>
      <c r="AD25">
        <f t="shared" si="3"/>
        <v>1333.6285946875</v>
      </c>
      <c r="AF25">
        <v>30</v>
      </c>
      <c r="AG25">
        <f t="shared" si="4"/>
        <v>51478.51487262523</v>
      </c>
      <c r="AI25">
        <f t="shared" si="10"/>
        <v>10459.0287575</v>
      </c>
      <c r="AK25">
        <v>30</v>
      </c>
      <c r="AL25">
        <f t="shared" si="11"/>
        <v>6434.8143590781538</v>
      </c>
    </row>
    <row r="26" spans="1:38">
      <c r="B26">
        <v>67108864</v>
      </c>
      <c r="G26">
        <v>20801.157578750001</v>
      </c>
      <c r="H26">
        <f t="shared" si="0"/>
        <v>6452.4162894239043</v>
      </c>
      <c r="J26">
        <v>12495.811000000002</v>
      </c>
      <c r="K26">
        <v>10741.017769875039</v>
      </c>
      <c r="L26">
        <v>30</v>
      </c>
      <c r="M26">
        <f t="shared" si="1"/>
        <v>10766.866913031168</v>
      </c>
      <c r="O26">
        <f t="shared" si="5"/>
        <v>10415.578789375</v>
      </c>
      <c r="Q26">
        <v>30</v>
      </c>
      <c r="R26">
        <f t="shared" si="6"/>
        <v>12923.471163428259</v>
      </c>
      <c r="T26">
        <f t="shared" si="7"/>
        <v>5222.7893946875001</v>
      </c>
      <c r="V26">
        <v>30</v>
      </c>
      <c r="W26">
        <f t="shared" si="8"/>
        <v>25846.942326856519</v>
      </c>
      <c r="Y26">
        <f t="shared" si="2"/>
        <v>3491.8595964583337</v>
      </c>
      <c r="AA26">
        <v>30</v>
      </c>
      <c r="AB26">
        <f t="shared" si="9"/>
        <v>38770.41349028478</v>
      </c>
      <c r="AD26">
        <f t="shared" si="3"/>
        <v>2626.3946973437501</v>
      </c>
      <c r="AF26">
        <v>30</v>
      </c>
      <c r="AG26">
        <f t="shared" si="4"/>
        <v>51693.884653713038</v>
      </c>
      <c r="AI26">
        <f t="shared" si="10"/>
        <v>20801.157578750001</v>
      </c>
      <c r="AK26">
        <v>30</v>
      </c>
      <c r="AL26">
        <f t="shared" si="11"/>
        <v>6461.7355817141297</v>
      </c>
    </row>
    <row r="27" spans="1:38">
      <c r="B27">
        <v>134217728</v>
      </c>
      <c r="G27">
        <v>41454.989496250004</v>
      </c>
      <c r="H27">
        <f t="shared" si="0"/>
        <v>6475.3473408618893</v>
      </c>
      <c r="J27">
        <v>24891.209000000003</v>
      </c>
      <c r="K27">
        <v>10784.347839431985</v>
      </c>
      <c r="L27">
        <v>30</v>
      </c>
      <c r="M27">
        <f t="shared" si="1"/>
        <v>10797.361302903651</v>
      </c>
      <c r="O27">
        <f t="shared" si="5"/>
        <v>20742.494748125002</v>
      </c>
      <c r="Q27">
        <v>30</v>
      </c>
      <c r="R27">
        <f t="shared" si="6"/>
        <v>12960.073581879851</v>
      </c>
      <c r="T27">
        <f t="shared" si="7"/>
        <v>10386.247374062501</v>
      </c>
      <c r="V27">
        <v>30</v>
      </c>
      <c r="W27">
        <f t="shared" si="8"/>
        <v>25920.147163759702</v>
      </c>
      <c r="Y27">
        <f t="shared" si="2"/>
        <v>6934.1649160416673</v>
      </c>
      <c r="AA27">
        <v>30</v>
      </c>
      <c r="AB27">
        <f t="shared" si="9"/>
        <v>38880.220745639555</v>
      </c>
      <c r="AD27">
        <f t="shared" si="3"/>
        <v>5208.1236870312505</v>
      </c>
      <c r="AF27">
        <v>30</v>
      </c>
      <c r="AG27">
        <f t="shared" si="4"/>
        <v>51840.294327519405</v>
      </c>
      <c r="AI27">
        <f t="shared" si="10"/>
        <v>41454.989496250004</v>
      </c>
      <c r="AK27">
        <v>30</v>
      </c>
      <c r="AL27">
        <f t="shared" si="11"/>
        <v>6480.0367909399256</v>
      </c>
    </row>
    <row r="28" spans="1:38">
      <c r="B28">
        <v>268435456</v>
      </c>
      <c r="G28">
        <v>82470.859631250001</v>
      </c>
      <c r="H28">
        <f t="shared" si="0"/>
        <v>6509.8255844609621</v>
      </c>
      <c r="J28">
        <v>49506.885000000002</v>
      </c>
      <c r="K28">
        <v>10844.368657005989</v>
      </c>
      <c r="L28">
        <v>30</v>
      </c>
      <c r="M28">
        <f t="shared" si="1"/>
        <v>10850.944072166225</v>
      </c>
      <c r="O28">
        <f t="shared" si="5"/>
        <v>41250.429815625001</v>
      </c>
      <c r="Q28">
        <v>30</v>
      </c>
      <c r="R28">
        <f t="shared" si="6"/>
        <v>13024.388983845431</v>
      </c>
      <c r="T28">
        <f t="shared" si="7"/>
        <v>20640.2149078125</v>
      </c>
      <c r="V28">
        <v>30</v>
      </c>
      <c r="W28">
        <f t="shared" si="8"/>
        <v>26048.777967690861</v>
      </c>
      <c r="Y28">
        <f t="shared" si="2"/>
        <v>13770.143271874998</v>
      </c>
      <c r="AA28">
        <v>30</v>
      </c>
      <c r="AB28">
        <f t="shared" si="9"/>
        <v>39073.166951536296</v>
      </c>
      <c r="AD28">
        <f t="shared" si="3"/>
        <v>10335.10745390625</v>
      </c>
      <c r="AF28">
        <v>30</v>
      </c>
      <c r="AG28">
        <f t="shared" si="4"/>
        <v>52097.555935381723</v>
      </c>
      <c r="AI28">
        <f t="shared" si="10"/>
        <v>82470.859631250001</v>
      </c>
      <c r="AK28">
        <v>30</v>
      </c>
      <c r="AL28">
        <f t="shared" si="11"/>
        <v>6512.1944919227153</v>
      </c>
    </row>
    <row r="29" spans="1:38">
      <c r="B29">
        <v>536870912</v>
      </c>
      <c r="G29">
        <v>164385.35088750001</v>
      </c>
      <c r="H29">
        <f t="shared" si="0"/>
        <v>6531.8583328926552</v>
      </c>
      <c r="J29">
        <v>98667.87000000001</v>
      </c>
      <c r="K29">
        <v>10882.385765497926</v>
      </c>
      <c r="L29">
        <v>30</v>
      </c>
      <c r="M29">
        <f t="shared" si="1"/>
        <v>10885.695564999527</v>
      </c>
      <c r="O29">
        <f t="shared" si="5"/>
        <v>82207.675443750006</v>
      </c>
      <c r="Q29">
        <v>30</v>
      </c>
      <c r="R29">
        <f t="shared" si="6"/>
        <v>13066.101203300257</v>
      </c>
      <c r="T29">
        <f t="shared" si="7"/>
        <v>41118.837721875003</v>
      </c>
      <c r="V29">
        <v>30</v>
      </c>
      <c r="W29">
        <f t="shared" si="8"/>
        <v>26132.202406600514</v>
      </c>
      <c r="Y29">
        <f t="shared" si="2"/>
        <v>27422.558481250002</v>
      </c>
      <c r="AA29">
        <v>30</v>
      </c>
      <c r="AB29">
        <f t="shared" si="9"/>
        <v>39198.303609900773</v>
      </c>
      <c r="AD29">
        <f t="shared" si="3"/>
        <v>20574.418860937501</v>
      </c>
      <c r="AF29">
        <v>30</v>
      </c>
      <c r="AG29">
        <f t="shared" si="4"/>
        <v>52264.404813201028</v>
      </c>
      <c r="AI29">
        <f t="shared" si="10"/>
        <v>164385.35088750001</v>
      </c>
      <c r="AK29">
        <v>30</v>
      </c>
      <c r="AL29">
        <f t="shared" si="11"/>
        <v>6533.0506016501286</v>
      </c>
    </row>
    <row r="30" spans="1:38">
      <c r="B30">
        <v>1073741824</v>
      </c>
      <c r="G30">
        <v>326054.03694249998</v>
      </c>
      <c r="H30">
        <f t="shared" si="0"/>
        <v>6586.2814278809601</v>
      </c>
      <c r="J30">
        <v>195693.33799999999</v>
      </c>
      <c r="K30">
        <v>10973.718727205727</v>
      </c>
      <c r="L30">
        <v>30</v>
      </c>
      <c r="M30">
        <f t="shared" si="1"/>
        <v>10975.401268069954</v>
      </c>
      <c r="O30">
        <f t="shared" si="5"/>
        <v>163042.01847124999</v>
      </c>
      <c r="Q30">
        <v>30</v>
      </c>
      <c r="R30">
        <f t="shared" si="6"/>
        <v>13173.774965425302</v>
      </c>
      <c r="T30">
        <f t="shared" si="7"/>
        <v>81536.009235624995</v>
      </c>
      <c r="V30">
        <v>30</v>
      </c>
      <c r="W30">
        <f t="shared" si="8"/>
        <v>26347.549930850604</v>
      </c>
      <c r="Y30">
        <f t="shared" si="2"/>
        <v>54367.339490416671</v>
      </c>
      <c r="AA30">
        <v>30</v>
      </c>
      <c r="AB30">
        <f t="shared" si="9"/>
        <v>39521.324896275903</v>
      </c>
      <c r="AD30">
        <f t="shared" si="3"/>
        <v>40783.004617812498</v>
      </c>
      <c r="AF30">
        <v>30</v>
      </c>
      <c r="AG30">
        <f t="shared" si="4"/>
        <v>52695.099861701208</v>
      </c>
      <c r="AI30">
        <f t="shared" si="10"/>
        <v>326054.03694249998</v>
      </c>
      <c r="AK30">
        <v>30</v>
      </c>
      <c r="AL30">
        <f t="shared" si="11"/>
        <v>6586.887482712651</v>
      </c>
    </row>
    <row r="31" spans="1:38">
      <c r="B31">
        <v>2147483648</v>
      </c>
      <c r="G31">
        <v>651240.45167625009</v>
      </c>
      <c r="H31">
        <f t="shared" si="0"/>
        <v>6595.0560732906515</v>
      </c>
      <c r="J31">
        <v>390853.97700000001</v>
      </c>
      <c r="K31">
        <v>10988.674923985742</v>
      </c>
      <c r="L31">
        <v>30</v>
      </c>
      <c r="M31">
        <f t="shared" si="1"/>
        <v>10989.518424556638</v>
      </c>
      <c r="O31">
        <f t="shared" si="5"/>
        <v>325635.22583812504</v>
      </c>
      <c r="Q31">
        <v>30</v>
      </c>
      <c r="R31">
        <f t="shared" si="6"/>
        <v>13190.71978941532</v>
      </c>
      <c r="T31">
        <f t="shared" si="7"/>
        <v>162832.61291906252</v>
      </c>
      <c r="V31">
        <v>30</v>
      </c>
      <c r="W31">
        <f t="shared" si="8"/>
        <v>26381.439578830639</v>
      </c>
      <c r="Y31">
        <f t="shared" si="2"/>
        <v>108565.07527937501</v>
      </c>
      <c r="AA31">
        <v>30</v>
      </c>
      <c r="AB31">
        <f t="shared" si="9"/>
        <v>39572.159368245957</v>
      </c>
      <c r="AD31">
        <f t="shared" si="3"/>
        <v>81431.306459531261</v>
      </c>
      <c r="AF31">
        <v>30</v>
      </c>
      <c r="AG31">
        <f t="shared" si="4"/>
        <v>52762.879157661278</v>
      </c>
      <c r="AI31">
        <f t="shared" si="10"/>
        <v>651240.45167625009</v>
      </c>
      <c r="AK31">
        <v>30</v>
      </c>
      <c r="AL31">
        <f t="shared" si="11"/>
        <v>6595.3598947076598</v>
      </c>
    </row>
    <row r="37" spans="13:13">
      <c r="M37" t="s">
        <v>32</v>
      </c>
    </row>
    <row r="38" spans="13:13">
      <c r="M38">
        <f>25*2666/3200</f>
        <v>20.828125</v>
      </c>
    </row>
  </sheetData>
  <mergeCells count="7">
    <mergeCell ref="A3:A17"/>
    <mergeCell ref="J1:M1"/>
    <mergeCell ref="O1:R1"/>
    <mergeCell ref="T1:W1"/>
    <mergeCell ref="Y1:AB1"/>
    <mergeCell ref="AD1:AG1"/>
    <mergeCell ref="AI1:AL1"/>
  </mergeCells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工作表</vt:lpstr>
      </vt:variant>
      <vt:variant>
        <vt:i4>19</vt:i4>
      </vt:variant>
    </vt:vector>
  </HeadingPairs>
  <TitlesOfParts>
    <vt:vector size="19" baseType="lpstr">
      <vt:lpstr>8</vt:lpstr>
      <vt:lpstr>4</vt:lpstr>
      <vt:lpstr>2</vt:lpstr>
      <vt:lpstr>DDR</vt:lpstr>
      <vt:lpstr>RoCE</vt:lpstr>
      <vt:lpstr>FPGA-8Card</vt:lpstr>
      <vt:lpstr>FPGA-4Card</vt:lpstr>
      <vt:lpstr>FPGA-2Card</vt:lpstr>
      <vt:lpstr>DDR-12.5</vt:lpstr>
      <vt:lpstr>DDR-20</vt:lpstr>
      <vt:lpstr>DDR-25</vt:lpstr>
      <vt:lpstr>DDR-50</vt:lpstr>
      <vt:lpstr>DDR-75</vt:lpstr>
      <vt:lpstr>DDR-100</vt:lpstr>
      <vt:lpstr>FPGA-8Card-12.5</vt:lpstr>
      <vt:lpstr>FPGA-8Card-25</vt:lpstr>
      <vt:lpstr>FPGA-8Card-50</vt:lpstr>
      <vt:lpstr>FPGA-8Card-100</vt:lpstr>
      <vt:lpstr>FPGA-8Card-150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Microsoft Office User</cp:lastModifiedBy>
  <dcterms:created xsi:type="dcterms:W3CDTF">2023-05-24T07:34:52Z</dcterms:created>
  <dcterms:modified xsi:type="dcterms:W3CDTF">2023-09-14T08:37:15Z</dcterms:modified>
</cp:coreProperties>
</file>