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keep_var" sheetId="8" r:id="rId1"/>
    <sheet name="numeric" sheetId="1" r:id="rId2"/>
    <sheet name="factor" sheetId="6" r:id="rId3"/>
  </sheets>
  <definedNames>
    <definedName name="_xlnm._FilterDatabase" localSheetId="2" hidden="1">factor!$A$1:$I$36</definedName>
    <definedName name="_xlnm._FilterDatabase" localSheetId="0" hidden="1">keep_var!$A$1:$P$83</definedName>
    <definedName name="_xlnm._FilterDatabase" localSheetId="1" hidden="1">numeric!$A$1:$Q$204</definedName>
    <definedName name="base_describe" localSheetId="1">numeric!$A$1:$L$204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8" l="1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3" i="8"/>
  <c r="Q4" i="8"/>
  <c r="Q5" i="8"/>
  <c r="Q6" i="8"/>
  <c r="Q7" i="8"/>
  <c r="Q8" i="8"/>
  <c r="Q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P9" i="8"/>
  <c r="O9" i="8"/>
  <c r="N9" i="8"/>
  <c r="M9" i="8"/>
  <c r="L9" i="8"/>
  <c r="K9" i="8"/>
  <c r="J9" i="8"/>
  <c r="I9" i="8"/>
  <c r="H9" i="8"/>
  <c r="G9" i="8"/>
  <c r="F9" i="8"/>
  <c r="E9" i="8"/>
  <c r="D9" i="8"/>
  <c r="K4" i="8"/>
  <c r="M4" i="8"/>
  <c r="N4" i="8"/>
  <c r="O4" i="8"/>
  <c r="P4" i="8"/>
  <c r="K5" i="8"/>
  <c r="M5" i="8"/>
  <c r="N5" i="8"/>
  <c r="O5" i="8"/>
  <c r="P5" i="8"/>
  <c r="K6" i="8"/>
  <c r="M6" i="8"/>
  <c r="N6" i="8"/>
  <c r="O6" i="8"/>
  <c r="P6" i="8"/>
  <c r="K7" i="8"/>
  <c r="M7" i="8"/>
  <c r="N7" i="8"/>
  <c r="O7" i="8"/>
  <c r="P7" i="8"/>
  <c r="K8" i="8"/>
  <c r="M8" i="8"/>
  <c r="N8" i="8"/>
  <c r="O8" i="8"/>
  <c r="P8" i="8"/>
  <c r="P3" i="8"/>
  <c r="O3" i="8"/>
  <c r="N3" i="8"/>
  <c r="M3" i="8"/>
  <c r="K3" i="8"/>
  <c r="C4" i="8"/>
  <c r="C5" i="8"/>
  <c r="C6" i="8"/>
  <c r="C7" i="8"/>
  <c r="C8" i="8"/>
  <c r="C3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9" i="8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2" i="6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" i="1"/>
</calcChain>
</file>

<file path=xl/connections.xml><?xml version="1.0" encoding="utf-8"?>
<connections xmlns="http://schemas.openxmlformats.org/spreadsheetml/2006/main">
  <connection id="1" name="base_describe" type="6" refreshedVersion="6" background="1" saveData="1">
    <textPr codePage="936" sourceFile="E:\GItHubLibrary\data_modeling\PPD_credit_risk\preprocess\base_describ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<sst xmlns="http://schemas.openxmlformats.org/spreadsheetml/2006/main" count="932" uniqueCount="269">
  <si>
    <t>vars</t>
  </si>
  <si>
    <t>n</t>
  </si>
  <si>
    <t>mean</t>
  </si>
  <si>
    <t>sd</t>
  </si>
  <si>
    <t>min</t>
  </si>
  <si>
    <t>max</t>
  </si>
  <si>
    <t>se</t>
  </si>
  <si>
    <t>WeblogInfo_1</t>
  </si>
  <si>
    <t>WeblogInfo_2</t>
  </si>
  <si>
    <t>WeblogInfo_3</t>
  </si>
  <si>
    <t>WeblogInfo_4</t>
  </si>
  <si>
    <t>WeblogInfo_5</t>
  </si>
  <si>
    <t>WeblogInfo_6</t>
  </si>
  <si>
    <t>WeblogInfo_7</t>
  </si>
  <si>
    <t>WeblogInfo_8</t>
  </si>
  <si>
    <t>WeblogInfo_9</t>
  </si>
  <si>
    <t>WeblogInfo_10</t>
  </si>
  <si>
    <t>WeblogInfo_11</t>
  </si>
  <si>
    <t>WeblogInfo_12</t>
  </si>
  <si>
    <t>WeblogInfo_13</t>
  </si>
  <si>
    <t>WeblogInfo_14</t>
  </si>
  <si>
    <t>WeblogInfo_15</t>
  </si>
  <si>
    <t>WeblogInfo_16</t>
  </si>
  <si>
    <t>WeblogInfo_17</t>
  </si>
  <si>
    <t>WeblogInfo_18</t>
  </si>
  <si>
    <t>UserInfo_10</t>
  </si>
  <si>
    <t>UserInfo_18</t>
  </si>
  <si>
    <t>WeblogInfo_23</t>
  </si>
  <si>
    <t>WeblogInfo_24</t>
  </si>
  <si>
    <t>WeblogInfo_25</t>
  </si>
  <si>
    <t>WeblogInfo_26</t>
  </si>
  <si>
    <t>WeblogInfo_27</t>
  </si>
  <si>
    <t>WeblogInfo_28</t>
  </si>
  <si>
    <t>WeblogInfo_29</t>
  </si>
  <si>
    <t>WeblogInfo_30</t>
  </si>
  <si>
    <t>WeblogInfo_31</t>
  </si>
  <si>
    <t>WeblogInfo_32</t>
  </si>
  <si>
    <t>WeblogInfo_33</t>
  </si>
  <si>
    <t>WeblogInfo_34</t>
  </si>
  <si>
    <t>WeblogInfo_35</t>
  </si>
  <si>
    <t>WeblogInfo_36</t>
  </si>
  <si>
    <t>WeblogInfo_37</t>
  </si>
  <si>
    <t>WeblogInfo_38</t>
  </si>
  <si>
    <t>WeblogInfo_39</t>
  </si>
  <si>
    <t>WeblogInfo_40</t>
  </si>
  <si>
    <t>WeblogInfo_41</t>
  </si>
  <si>
    <t>WeblogInfo_42</t>
  </si>
  <si>
    <t>WeblogInfo_43</t>
  </si>
  <si>
    <t>WeblogInfo_44</t>
  </si>
  <si>
    <t>WeblogInfo_45</t>
  </si>
  <si>
    <t>WeblogInfo_46</t>
  </si>
  <si>
    <t>WeblogInfo_47</t>
  </si>
  <si>
    <t>WeblogInfo_48</t>
  </si>
  <si>
    <t>WeblogInfo_49</t>
  </si>
  <si>
    <t>WeblogInfo_50</t>
  </si>
  <si>
    <t>WeblogInfo_51</t>
  </si>
  <si>
    <t>WeblogInfo_52</t>
  </si>
  <si>
    <t>WeblogInfo_53</t>
  </si>
  <si>
    <t>WeblogInfo_54</t>
  </si>
  <si>
    <t>WeblogInfo_55</t>
  </si>
  <si>
    <t>WeblogInfo_56</t>
  </si>
  <si>
    <t>WeblogInfo_57</t>
  </si>
  <si>
    <t>WeblogInfo_58</t>
  </si>
  <si>
    <t>ThirdParty_Info_Period1_1</t>
  </si>
  <si>
    <t>ThirdParty_Info_Period1_2</t>
  </si>
  <si>
    <t>ThirdParty_Info_Period1_3</t>
  </si>
  <si>
    <t>ThirdParty_Info_Period1_4</t>
  </si>
  <si>
    <t>ThirdParty_Info_Period1_5</t>
  </si>
  <si>
    <t>ThirdParty_Info_Period1_6</t>
  </si>
  <si>
    <t>ThirdParty_Info_Period1_7</t>
  </si>
  <si>
    <t>ThirdParty_Info_Period1_8</t>
  </si>
  <si>
    <t>ThirdParty_Info_Period1_9</t>
  </si>
  <si>
    <t>ThirdParty_Info_Period1_10</t>
  </si>
  <si>
    <t>ThirdParty_Info_Period1_11</t>
  </si>
  <si>
    <t>ThirdParty_Info_Period1_12</t>
  </si>
  <si>
    <t>ThirdParty_Info_Period1_13</t>
  </si>
  <si>
    <t>ThirdParty_Info_Period1_14</t>
  </si>
  <si>
    <t>ThirdParty_Info_Period1_15</t>
  </si>
  <si>
    <t>ThirdParty_Info_Period1_16</t>
  </si>
  <si>
    <t>ThirdParty_Info_Period1_17</t>
  </si>
  <si>
    <t>ThirdParty_Info_Period2_1</t>
  </si>
  <si>
    <t>ThirdParty_Info_Period2_2</t>
  </si>
  <si>
    <t>ThirdParty_Info_Period2_3</t>
  </si>
  <si>
    <t>ThirdParty_Info_Period2_4</t>
  </si>
  <si>
    <t>ThirdParty_Info_Period2_5</t>
  </si>
  <si>
    <t>ThirdParty_Info_Period2_6</t>
  </si>
  <si>
    <t>ThirdParty_Info_Period2_7</t>
  </si>
  <si>
    <t>ThirdParty_Info_Period2_8</t>
  </si>
  <si>
    <t>ThirdParty_Info_Period2_9</t>
  </si>
  <si>
    <t>ThirdParty_Info_Period2_10</t>
  </si>
  <si>
    <t>ThirdParty_Info_Period2_11</t>
  </si>
  <si>
    <t>ThirdParty_Info_Period2_12</t>
  </si>
  <si>
    <t>ThirdParty_Info_Period2_13</t>
  </si>
  <si>
    <t>ThirdParty_Info_Period2_14</t>
  </si>
  <si>
    <t>ThirdParty_Info_Period2_15</t>
  </si>
  <si>
    <t>ThirdParty_Info_Period2_16</t>
  </si>
  <si>
    <t>ThirdParty_Info_Period2_17</t>
  </si>
  <si>
    <t>ThirdParty_Info_Period3_1</t>
  </si>
  <si>
    <t>ThirdParty_Info_Period3_2</t>
  </si>
  <si>
    <t>ThirdParty_Info_Period3_3</t>
  </si>
  <si>
    <t>ThirdParty_Info_Period3_4</t>
  </si>
  <si>
    <t>ThirdParty_Info_Period3_5</t>
  </si>
  <si>
    <t>ThirdParty_Info_Period3_6</t>
  </si>
  <si>
    <t>ThirdParty_Info_Period3_7</t>
  </si>
  <si>
    <t>ThirdParty_Info_Period3_8</t>
  </si>
  <si>
    <t>ThirdParty_Info_Period3_9</t>
  </si>
  <si>
    <t>ThirdParty_Info_Period3_10</t>
  </si>
  <si>
    <t>ThirdParty_Info_Period3_11</t>
  </si>
  <si>
    <t>ThirdParty_Info_Period3_12</t>
  </si>
  <si>
    <t>ThirdParty_Info_Period3_13</t>
  </si>
  <si>
    <t>ThirdParty_Info_Period3_14</t>
  </si>
  <si>
    <t>ThirdParty_Info_Period3_15</t>
  </si>
  <si>
    <t>ThirdParty_Info_Period3_16</t>
  </si>
  <si>
    <t>ThirdParty_Info_Period3_17</t>
  </si>
  <si>
    <t>ThirdParty_Info_Period4_1</t>
  </si>
  <si>
    <t>ThirdParty_Info_Period4_2</t>
  </si>
  <si>
    <t>ThirdParty_Info_Period4_3</t>
  </si>
  <si>
    <t>ThirdParty_Info_Period4_4</t>
  </si>
  <si>
    <t>ThirdParty_Info_Period4_5</t>
  </si>
  <si>
    <t>ThirdParty_Info_Period4_6</t>
  </si>
  <si>
    <t>ThirdParty_Info_Period4_7</t>
  </si>
  <si>
    <t>ThirdParty_Info_Period4_8</t>
  </si>
  <si>
    <t>ThirdParty_Info_Period4_9</t>
  </si>
  <si>
    <t>ThirdParty_Info_Period4_10</t>
  </si>
  <si>
    <t>ThirdParty_Info_Period4_11</t>
  </si>
  <si>
    <t>ThirdParty_Info_Period4_12</t>
  </si>
  <si>
    <t>ThirdParty_Info_Period4_13</t>
  </si>
  <si>
    <t>ThirdParty_Info_Period4_14</t>
  </si>
  <si>
    <t>ThirdParty_Info_Period4_15</t>
  </si>
  <si>
    <t>ThirdParty_Info_Period4_16</t>
  </si>
  <si>
    <t>ThirdParty_Info_Period4_17</t>
  </si>
  <si>
    <t>ThirdParty_Info_Period5_1</t>
  </si>
  <si>
    <t>ThirdParty_Info_Period5_2</t>
  </si>
  <si>
    <t>ThirdParty_Info_Period5_3</t>
  </si>
  <si>
    <t>ThirdParty_Info_Period5_4</t>
  </si>
  <si>
    <t>ThirdParty_Info_Period5_5</t>
  </si>
  <si>
    <t>ThirdParty_Info_Period5_6</t>
  </si>
  <si>
    <t>ThirdParty_Info_Period5_7</t>
  </si>
  <si>
    <t>ThirdParty_Info_Period5_8</t>
  </si>
  <si>
    <t>ThirdParty_Info_Period5_9</t>
  </si>
  <si>
    <t>ThirdParty_Info_Period5_10</t>
  </si>
  <si>
    <t>ThirdParty_Info_Period5_11</t>
  </si>
  <si>
    <t>ThirdParty_Info_Period5_12</t>
  </si>
  <si>
    <t>ThirdParty_Info_Period5_13</t>
  </si>
  <si>
    <t>ThirdParty_Info_Period5_14</t>
  </si>
  <si>
    <t>ThirdParty_Info_Period5_15</t>
  </si>
  <si>
    <t>ThirdParty_Info_Period5_16</t>
  </si>
  <si>
    <t>ThirdParty_Info_Period5_17</t>
  </si>
  <si>
    <t>ThirdParty_Info_Period6_1</t>
  </si>
  <si>
    <t>ThirdParty_Info_Period6_2</t>
  </si>
  <si>
    <t>ThirdParty_Info_Period6_3</t>
  </si>
  <si>
    <t>ThirdParty_Info_Period6_4</t>
  </si>
  <si>
    <t>ThirdParty_Info_Period6_5</t>
  </si>
  <si>
    <t>ThirdParty_Info_Period6_6</t>
  </si>
  <si>
    <t>ThirdParty_Info_Period6_7</t>
  </si>
  <si>
    <t>ThirdParty_Info_Period6_8</t>
  </si>
  <si>
    <t>ThirdParty_Info_Period6_9</t>
  </si>
  <si>
    <t>ThirdParty_Info_Period6_10</t>
  </si>
  <si>
    <t>ThirdParty_Info_Period6_11</t>
  </si>
  <si>
    <t>ThirdParty_Info_Period6_12</t>
  </si>
  <si>
    <t>ThirdParty_Info_Period6_13</t>
  </si>
  <si>
    <t>ThirdParty_Info_Period6_14</t>
  </si>
  <si>
    <t>ThirdParty_Info_Period6_15</t>
  </si>
  <si>
    <t>ThirdParty_Info_Period6_16</t>
  </si>
  <si>
    <t>ThirdParty_Info_Period6_17</t>
  </si>
  <si>
    <t>ThirdParty_Info_Period7_1</t>
  </si>
  <si>
    <t>ThirdParty_Info_Period7_2</t>
  </si>
  <si>
    <t>ThirdParty_Info_Period7_3</t>
  </si>
  <si>
    <t>ThirdParty_Info_Period7_4</t>
  </si>
  <si>
    <t>ThirdParty_Info_Period7_5</t>
  </si>
  <si>
    <t>ThirdParty_Info_Period7_6</t>
  </si>
  <si>
    <t>ThirdParty_Info_Period7_7</t>
  </si>
  <si>
    <t>ThirdParty_Info_Period7_8</t>
  </si>
  <si>
    <t>ThirdParty_Info_Period7_9</t>
  </si>
  <si>
    <t>ThirdParty_Info_Period7_10</t>
  </si>
  <si>
    <t>ThirdParty_Info_Period7_11</t>
  </si>
  <si>
    <t>ThirdParty_Info_Period7_12</t>
  </si>
  <si>
    <t>ThirdParty_Info_Period7_13</t>
  </si>
  <si>
    <t>ThirdParty_Info_Period7_14</t>
  </si>
  <si>
    <t>ThirdParty_Info_Period7_15</t>
  </si>
  <si>
    <t>ThirdParty_Info_Period7_16</t>
  </si>
  <si>
    <t>ThirdParty_Info_Period7_17</t>
  </si>
  <si>
    <t>SocialNetwork_3</t>
  </si>
  <si>
    <t>SocialNetwork_4</t>
  </si>
  <si>
    <t>SocialNetwork_5</t>
  </si>
  <si>
    <t>SocialNetwork_6</t>
  </si>
  <si>
    <t>SocialNetwork_8</t>
  </si>
  <si>
    <t>SocialNetwork_9</t>
  </si>
  <si>
    <t>SocialNetwork_10</t>
  </si>
  <si>
    <t>SocialNetwork_11</t>
  </si>
  <si>
    <t>SocialNetwork_13</t>
  </si>
  <si>
    <t>SocialNetwork_14</t>
  </si>
  <si>
    <t>SocialNetwork_15</t>
  </si>
  <si>
    <t>SocialNetwork_16</t>
  </si>
  <si>
    <t>SocialNetwork_17</t>
  </si>
  <si>
    <t>log_num</t>
  </si>
  <si>
    <t>apply_inweek</t>
  </si>
  <si>
    <t>log_inweek</t>
  </si>
  <si>
    <t>log_diffdays_max</t>
  </si>
  <si>
    <t>log_diffdays_min</t>
  </si>
  <si>
    <t>log_diffdays_std</t>
  </si>
  <si>
    <t>log_diffdays_std_flag</t>
  </si>
  <si>
    <t>fre_log_tag_num</t>
  </si>
  <si>
    <t>update_num</t>
  </si>
  <si>
    <t>update_inweek</t>
  </si>
  <si>
    <t>update_diffdays_max</t>
  </si>
  <si>
    <t>update_diffdays_min</t>
  </si>
  <si>
    <t>update_diffdays_std</t>
  </si>
  <si>
    <t>update_diffdays_std_flag</t>
  </si>
  <si>
    <t>fre_update_item_num</t>
  </si>
  <si>
    <t>UserInfo_5</t>
  </si>
  <si>
    <t>UserInfo_6</t>
  </si>
  <si>
    <t>UserInfo_9</t>
  </si>
  <si>
    <t>UserInfo_11</t>
  </si>
  <si>
    <t>UserInfo_12</t>
  </si>
  <si>
    <t>UserInfo_13</t>
  </si>
  <si>
    <t>UserInfo_14</t>
  </si>
  <si>
    <t>UserInfo_15</t>
  </si>
  <si>
    <t>UserInfo_16</t>
  </si>
  <si>
    <t>UserInfo_17</t>
  </si>
  <si>
    <t>UserInfo_21</t>
  </si>
  <si>
    <t>UserInfo_22</t>
  </si>
  <si>
    <t>Education_Info1</t>
  </si>
  <si>
    <t>Education_Info2</t>
  </si>
  <si>
    <t>Education_Info3</t>
  </si>
  <si>
    <t>Education_Info4</t>
  </si>
  <si>
    <t>Education_Info5</t>
  </si>
  <si>
    <t>Education_Info6</t>
  </si>
  <si>
    <t>Education_Info7</t>
  </si>
  <si>
    <t>Education_Info8</t>
  </si>
  <si>
    <t>WeblogInfo_19</t>
  </si>
  <si>
    <t>WeblogInfo_20</t>
  </si>
  <si>
    <t>WeblogInfo_21</t>
  </si>
  <si>
    <t>SocialNetwork_1</t>
  </si>
  <si>
    <t>SocialNetwork_2</t>
  </si>
  <si>
    <t>SocialNetwork_7</t>
  </si>
  <si>
    <t>SocialNetwork_12</t>
  </si>
  <si>
    <t>target</t>
  </si>
  <si>
    <t>UserInfo_1</t>
  </si>
  <si>
    <t>UserInfo_3</t>
  </si>
  <si>
    <t>UserInfo_7</t>
  </si>
  <si>
    <t>UserInfo_19</t>
  </si>
  <si>
    <t>D</t>
  </si>
  <si>
    <t>UserInfo_23</t>
  </si>
  <si>
    <t>E</t>
  </si>
  <si>
    <t>I</t>
  </si>
  <si>
    <t>I5</t>
  </si>
  <si>
    <t>fre_log_tag</t>
  </si>
  <si>
    <t>-4_6</t>
  </si>
  <si>
    <t>fre_update_item</t>
  </si>
  <si>
    <t>CityId</t>
  </si>
  <si>
    <t>dtype</t>
    <phoneticPr fontId="2" type="noConversion"/>
  </si>
  <si>
    <t>factor</t>
    <phoneticPr fontId="2" type="noConversion"/>
  </si>
  <si>
    <t>numeric</t>
  </si>
  <si>
    <t>na</t>
    <phoneticPr fontId="2" type="noConversion"/>
  </si>
  <si>
    <t>max_freq_value</t>
    <phoneticPr fontId="2" type="noConversion"/>
  </si>
  <si>
    <t>max_freq_percent</t>
    <phoneticPr fontId="2" type="noConversion"/>
  </si>
  <si>
    <t>1stQu</t>
    <phoneticPr fontId="2" type="noConversion"/>
  </si>
  <si>
    <t>Median</t>
    <phoneticPr fontId="2" type="noConversion"/>
  </si>
  <si>
    <t>3rdQu</t>
    <phoneticPr fontId="2" type="noConversion"/>
  </si>
  <si>
    <t>delete</t>
    <phoneticPr fontId="2" type="noConversion"/>
  </si>
  <si>
    <t>delete</t>
    <phoneticPr fontId="2" type="noConversion"/>
  </si>
  <si>
    <t>Wery weak</t>
  </si>
  <si>
    <t>Weak</t>
  </si>
  <si>
    <t>Average</t>
  </si>
  <si>
    <t>information_value</t>
    <phoneticPr fontId="2" type="noConversion"/>
  </si>
  <si>
    <t>strength</t>
    <phoneticPr fontId="2" type="noConversion"/>
  </si>
  <si>
    <t>Wery weak</t>
    <phoneticPr fontId="2" type="noConversion"/>
  </si>
  <si>
    <t>Wery weak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</si>
</sst>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82" formatCode="0.0000%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1" fontId="0" fillId="0" borderId="0" xfId="0" applyNumberFormat="1"/>
    <xf numFmtId="0" fontId="3" fillId="2" borderId="0" xfId="0" applyFont="1" applyFill="1" applyAlignment="1">
      <alignment horizontal="center" vertical="center"/>
    </xf>
    <xf numFmtId="10" fontId="3" fillId="2" borderId="0" xfId="2" applyNumberFormat="1" applyFont="1" applyFill="1" applyAlignment="1">
      <alignment horizontal="center" vertical="center"/>
    </xf>
    <xf numFmtId="10" fontId="0" fillId="0" borderId="0" xfId="2" applyNumberFormat="1" applyFont="1" applyAlignment="1"/>
    <xf numFmtId="0" fontId="0" fillId="0" borderId="0" xfId="0" applyAlignment="1">
      <alignment horizontal="right"/>
    </xf>
    <xf numFmtId="43" fontId="3" fillId="2" borderId="0" xfId="1" applyFont="1" applyFill="1" applyAlignment="1">
      <alignment horizontal="center" vertical="center"/>
    </xf>
    <xf numFmtId="43" fontId="0" fillId="0" borderId="0" xfId="1" applyFont="1" applyAlignment="1"/>
    <xf numFmtId="182" fontId="0" fillId="0" borderId="0" xfId="2" applyNumberFormat="1" applyFont="1" applyAlignment="1"/>
    <xf numFmtId="0" fontId="0" fillId="0" borderId="0" xfId="0" applyAlignment="1">
      <alignment horizontal="right" vertical="center"/>
    </xf>
    <xf numFmtId="10" fontId="0" fillId="0" borderId="0" xfId="2" applyNumberFormat="1" applyFont="1" applyAlignment="1">
      <alignment horizontal="righ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ase_describ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2" sqref="Q2:Q83"/>
    </sheetView>
  </sheetViews>
  <sheetFormatPr defaultRowHeight="14.25" x14ac:dyDescent="0.2"/>
  <cols>
    <col min="1" max="1" width="24.875" bestFit="1" customWidth="1"/>
    <col min="2" max="2" width="10.25" bestFit="1" customWidth="1"/>
    <col min="3" max="3" width="6.5" bestFit="1" customWidth="1"/>
    <col min="4" max="4" width="8.625" bestFit="1" customWidth="1"/>
    <col min="5" max="5" width="10.25" bestFit="1" customWidth="1"/>
    <col min="6" max="6" width="11.75" bestFit="1" customWidth="1"/>
    <col min="7" max="7" width="10.75" bestFit="1" customWidth="1"/>
    <col min="8" max="8" width="9.125" bestFit="1" customWidth="1"/>
    <col min="9" max="10" width="12.75" bestFit="1" customWidth="1"/>
    <col min="11" max="11" width="19.125" bestFit="1" customWidth="1"/>
    <col min="12" max="12" width="12.75" bestFit="1" customWidth="1"/>
    <col min="13" max="13" width="7.5" style="4" bestFit="1" customWidth="1"/>
    <col min="14" max="14" width="21.25" style="4" bestFit="1" customWidth="1"/>
    <col min="15" max="15" width="21.375" style="4" bestFit="1" customWidth="1"/>
    <col min="16" max="16" width="13.375" bestFit="1" customWidth="1"/>
    <col min="17" max="17" width="25.625" bestFit="1" customWidth="1"/>
  </cols>
  <sheetData>
    <row r="1" spans="1:17" ht="16.5" x14ac:dyDescent="0.2">
      <c r="A1" s="2" t="s">
        <v>0</v>
      </c>
      <c r="B1" s="2" t="s">
        <v>251</v>
      </c>
      <c r="C1" s="2" t="s">
        <v>1</v>
      </c>
      <c r="D1" s="2" t="s">
        <v>4</v>
      </c>
      <c r="E1" s="3" t="s">
        <v>257</v>
      </c>
      <c r="F1" s="3" t="s">
        <v>258</v>
      </c>
      <c r="G1" s="3" t="s">
        <v>259</v>
      </c>
      <c r="H1" s="2" t="s">
        <v>5</v>
      </c>
      <c r="I1" s="2" t="s">
        <v>2</v>
      </c>
      <c r="J1" s="2" t="s">
        <v>3</v>
      </c>
      <c r="K1" s="3" t="s">
        <v>255</v>
      </c>
      <c r="L1" s="2" t="s">
        <v>6</v>
      </c>
      <c r="M1" s="3" t="s">
        <v>254</v>
      </c>
      <c r="N1" s="3" t="s">
        <v>256</v>
      </c>
      <c r="O1" s="3" t="s">
        <v>265</v>
      </c>
      <c r="P1" s="6" t="s">
        <v>266</v>
      </c>
    </row>
    <row r="2" spans="1:17" x14ac:dyDescent="0.2">
      <c r="A2" t="s">
        <v>237</v>
      </c>
      <c r="B2" t="s">
        <v>252</v>
      </c>
      <c r="C2">
        <v>49999</v>
      </c>
      <c r="G2" s="8"/>
      <c r="K2" s="5">
        <v>0</v>
      </c>
      <c r="M2" s="4">
        <v>0</v>
      </c>
      <c r="N2" s="4">
        <v>0.925638512770255</v>
      </c>
      <c r="O2"/>
      <c r="Q2" t="str">
        <f>"'"&amp;A2&amp;"',"</f>
        <v>'target',</v>
      </c>
    </row>
    <row r="3" spans="1:17" x14ac:dyDescent="0.2">
      <c r="A3" t="s">
        <v>214</v>
      </c>
      <c r="B3" t="s">
        <v>252</v>
      </c>
      <c r="C3">
        <f>VLOOKUP($A3,factor!$A:$Q,3,0)</f>
        <v>18394</v>
      </c>
      <c r="K3" s="9">
        <f>VLOOKUP($A3,factor!$A:$Q,4,0)</f>
        <v>0</v>
      </c>
      <c r="M3" s="10">
        <f>VLOOKUP($A3,factor!$A:$Q,5,0)</f>
        <v>0.63211264225284514</v>
      </c>
      <c r="N3" s="10">
        <f>VLOOKUP($A3,factor!$A:$Q,6,0)</f>
        <v>0.64325323475046203</v>
      </c>
      <c r="O3" s="10">
        <f>VLOOKUP($A3,factor!$A:$Q,7,0)</f>
        <v>2.6390317363275899E-2</v>
      </c>
      <c r="P3" s="9" t="str">
        <f>VLOOKUP($A3,factor!$A:$Q,8,0)</f>
        <v>Weak</v>
      </c>
      <c r="Q3" t="str">
        <f>"'"&amp;A3&amp;"',"</f>
        <v>'UserInfo_12',</v>
      </c>
    </row>
    <row r="4" spans="1:17" x14ac:dyDescent="0.2">
      <c r="A4" t="s">
        <v>215</v>
      </c>
      <c r="B4" t="s">
        <v>252</v>
      </c>
      <c r="C4">
        <f>VLOOKUP($A4,factor!$A:$Q,3,0)</f>
        <v>18394</v>
      </c>
      <c r="K4" s="9">
        <f>VLOOKUP($A4,factor!$A:$Q,4,0)</f>
        <v>1</v>
      </c>
      <c r="M4" s="10">
        <f>VLOOKUP($A4,factor!$A:$Q,5,0)</f>
        <v>0.63211264225284514</v>
      </c>
      <c r="N4" s="10">
        <f>VLOOKUP($A4,factor!$A:$Q,6,0)</f>
        <v>0.64135044036098698</v>
      </c>
      <c r="O4" s="10">
        <f>VLOOKUP($A4,factor!$A:$Q,7,0)</f>
        <v>2.6390317363275899E-2</v>
      </c>
      <c r="P4" s="9" t="str">
        <f>VLOOKUP($A4,factor!$A:$Q,8,0)</f>
        <v>Weak</v>
      </c>
      <c r="Q4" t="str">
        <f>"'"&amp;A4&amp;"',"</f>
        <v>'UserInfo_13',</v>
      </c>
    </row>
    <row r="5" spans="1:17" x14ac:dyDescent="0.2">
      <c r="A5" t="s">
        <v>216</v>
      </c>
      <c r="B5" t="s">
        <v>252</v>
      </c>
      <c r="C5">
        <f>VLOOKUP($A5,factor!$A:$Q,3,0)</f>
        <v>49999</v>
      </c>
      <c r="K5" s="9">
        <f>VLOOKUP($A5,factor!$A:$Q,4,0)</f>
        <v>3</v>
      </c>
      <c r="M5" s="10">
        <f>VLOOKUP($A5,factor!$A:$Q,5,0)</f>
        <v>0</v>
      </c>
      <c r="N5" s="10">
        <f>VLOOKUP($A5,factor!$A:$Q,6,0)</f>
        <v>0.38064761295225902</v>
      </c>
      <c r="O5" s="10">
        <f>VLOOKUP($A5,factor!$A:$Q,7,0)</f>
        <v>0.113790895313072</v>
      </c>
      <c r="P5" s="9" t="str">
        <f>VLOOKUP($A5,factor!$A:$Q,8,0)</f>
        <v>Average</v>
      </c>
      <c r="Q5" t="str">
        <f>"'"&amp;A5&amp;"',"</f>
        <v>'UserInfo_14',</v>
      </c>
    </row>
    <row r="6" spans="1:17" x14ac:dyDescent="0.2">
      <c r="A6" t="s">
        <v>217</v>
      </c>
      <c r="B6" t="s">
        <v>252</v>
      </c>
      <c r="C6">
        <f>VLOOKUP($A6,factor!$A:$Q,3,0)</f>
        <v>49999</v>
      </c>
      <c r="K6" s="9">
        <f>VLOOKUP($A6,factor!$A:$Q,4,0)</f>
        <v>3</v>
      </c>
      <c r="M6" s="10">
        <f>VLOOKUP($A6,factor!$A:$Q,5,0)</f>
        <v>0</v>
      </c>
      <c r="N6" s="10">
        <f>VLOOKUP($A6,factor!$A:$Q,6,0)</f>
        <v>0.38272765455309099</v>
      </c>
      <c r="O6" s="10">
        <f>VLOOKUP($A6,factor!$A:$Q,7,0)</f>
        <v>0.112832672812526</v>
      </c>
      <c r="P6" s="9" t="str">
        <f>VLOOKUP($A6,factor!$A:$Q,8,0)</f>
        <v>Average</v>
      </c>
      <c r="Q6" t="str">
        <f>"'"&amp;A6&amp;"',"</f>
        <v>'UserInfo_15',</v>
      </c>
    </row>
    <row r="7" spans="1:17" x14ac:dyDescent="0.2">
      <c r="A7" t="s">
        <v>218</v>
      </c>
      <c r="B7" t="s">
        <v>252</v>
      </c>
      <c r="C7">
        <f>VLOOKUP($A7,factor!$A:$Q,3,0)</f>
        <v>49999</v>
      </c>
      <c r="K7" s="9">
        <f>VLOOKUP($A7,factor!$A:$Q,4,0)</f>
        <v>1</v>
      </c>
      <c r="M7" s="10">
        <f>VLOOKUP($A7,factor!$A:$Q,5,0)</f>
        <v>0</v>
      </c>
      <c r="N7" s="10">
        <f>VLOOKUP($A7,factor!$A:$Q,6,0)</f>
        <v>0.60339206784135702</v>
      </c>
      <c r="O7" s="10">
        <f>VLOOKUP($A7,factor!$A:$Q,7,0)</f>
        <v>3.5592573408174497E-2</v>
      </c>
      <c r="P7" s="9" t="str">
        <f>VLOOKUP($A7,factor!$A:$Q,8,0)</f>
        <v>Weak</v>
      </c>
      <c r="Q7" t="str">
        <f>"'"&amp;A7&amp;"',"</f>
        <v>'UserInfo_16',</v>
      </c>
    </row>
    <row r="8" spans="1:17" x14ac:dyDescent="0.2">
      <c r="A8" t="s">
        <v>231</v>
      </c>
      <c r="B8" t="s">
        <v>252</v>
      </c>
      <c r="C8">
        <f>VLOOKUP($A8,factor!$A:$Q,3,0)</f>
        <v>49999</v>
      </c>
      <c r="K8" s="9" t="str">
        <f>VLOOKUP($A8,factor!$A:$Q,4,0)</f>
        <v>I5</v>
      </c>
      <c r="M8" s="10">
        <f>VLOOKUP($A8,factor!$A:$Q,5,0)</f>
        <v>0</v>
      </c>
      <c r="N8" s="10">
        <f>VLOOKUP($A8,factor!$A:$Q,6,0)</f>
        <v>0.37150743014860299</v>
      </c>
      <c r="O8" s="10">
        <f>VLOOKUP($A8,factor!$A:$Q,7,0)</f>
        <v>5.3583654833533501E-2</v>
      </c>
      <c r="P8" s="9" t="str">
        <f>VLOOKUP($A8,factor!$A:$Q,8,0)</f>
        <v>Weak</v>
      </c>
      <c r="Q8" t="str">
        <f>"'"&amp;A8&amp;"',"</f>
        <v>'WeblogInfo_20',</v>
      </c>
    </row>
    <row r="9" spans="1:17" x14ac:dyDescent="0.2">
      <c r="A9" t="s">
        <v>72</v>
      </c>
      <c r="B9" t="s">
        <v>253</v>
      </c>
      <c r="C9">
        <f>VLOOKUP($A9,numeric!$A:$Q,3,0)</f>
        <v>49999</v>
      </c>
      <c r="D9">
        <f>VLOOKUP($A9,numeric!$A:$Q,4,0)</f>
        <v>-1</v>
      </c>
      <c r="E9">
        <f>VLOOKUP($A9,numeric!$A:$Q,5,0)</f>
        <v>0</v>
      </c>
      <c r="F9">
        <f>VLOOKUP($A9,numeric!$A:$Q,6,0)</f>
        <v>0</v>
      </c>
      <c r="G9">
        <f>VLOOKUP($A9,numeric!$A:$Q,7,0)</f>
        <v>1</v>
      </c>
      <c r="H9">
        <f>VLOOKUP($A9,numeric!$A:$Q,8,0)</f>
        <v>28</v>
      </c>
      <c r="I9">
        <f>VLOOKUP($A9,numeric!$A:$Q,9,0)</f>
        <v>0.96843936878737602</v>
      </c>
      <c r="J9">
        <f>VLOOKUP($A9,numeric!$A:$Q,10,0)</f>
        <v>1.6390824903388299</v>
      </c>
      <c r="K9">
        <f>VLOOKUP($A9,numeric!$A:$Q,11,0)</f>
        <v>0</v>
      </c>
      <c r="L9">
        <f>VLOOKUP($A9,numeric!$A:$Q,12,0)</f>
        <v>7.33027304135145E-3</v>
      </c>
      <c r="M9" s="4">
        <f>VLOOKUP($A9,numeric!$A:$Q,13,0)</f>
        <v>0</v>
      </c>
      <c r="N9" s="4">
        <f>VLOOKUP($A9,numeric!$A:$Q,14,0)</f>
        <v>0.55865117302346001</v>
      </c>
      <c r="O9" s="4">
        <f>VLOOKUP($A9,numeric!$A:$Q,15,0)</f>
        <v>3.5282216893349198E-2</v>
      </c>
      <c r="P9" t="str">
        <f>VLOOKUP($A9,numeric!$A:$Q,16,0)</f>
        <v>Weak</v>
      </c>
      <c r="Q9" t="str">
        <f>"'"&amp;A9&amp;"',"</f>
        <v>'ThirdParty_Info_Period1_10',</v>
      </c>
    </row>
    <row r="10" spans="1:17" x14ac:dyDescent="0.2">
      <c r="A10" t="s">
        <v>75</v>
      </c>
      <c r="B10" t="s">
        <v>253</v>
      </c>
      <c r="C10">
        <f>VLOOKUP($A10,numeric!$A:$Q,3,0)</f>
        <v>49999</v>
      </c>
      <c r="D10">
        <f>VLOOKUP($A10,numeric!$A:$Q,4,0)</f>
        <v>-1</v>
      </c>
      <c r="E10">
        <f>VLOOKUP($A10,numeric!$A:$Q,5,0)</f>
        <v>3812</v>
      </c>
      <c r="F10">
        <f>VLOOKUP($A10,numeric!$A:$Q,6,0)</f>
        <v>9294</v>
      </c>
      <c r="G10">
        <f>VLOOKUP($A10,numeric!$A:$Q,7,0)</f>
        <v>19086</v>
      </c>
      <c r="H10">
        <f>VLOOKUP($A10,numeric!$A:$Q,8,0)</f>
        <v>1120334</v>
      </c>
      <c r="I10">
        <f>VLOOKUP($A10,numeric!$A:$Q,9,0)</f>
        <v>15160.773815476299</v>
      </c>
      <c r="J10">
        <f>VLOOKUP($A10,numeric!$A:$Q,10,0)</f>
        <v>24365.994700491301</v>
      </c>
      <c r="K10">
        <f>VLOOKUP($A10,numeric!$A:$Q,11,0)</f>
        <v>0</v>
      </c>
      <c r="L10">
        <f>VLOOKUP($A10,numeric!$A:$Q,12,0)</f>
        <v>108.96913067615201</v>
      </c>
      <c r="M10" s="4">
        <f>VLOOKUP($A10,numeric!$A:$Q,13,0)</f>
        <v>0</v>
      </c>
      <c r="N10" s="4">
        <f>VLOOKUP($A10,numeric!$A:$Q,14,0)</f>
        <v>1.38002760055201E-2</v>
      </c>
      <c r="O10" s="4">
        <f>VLOOKUP($A10,numeric!$A:$Q,15,0)</f>
        <v>2.5430127320256599E-2</v>
      </c>
      <c r="P10" t="str">
        <f>VLOOKUP($A10,numeric!$A:$Q,16,0)</f>
        <v>Weak</v>
      </c>
      <c r="Q10" t="str">
        <f t="shared" ref="Q10:Q73" si="0">"'"&amp;A10&amp;"',"</f>
        <v>'ThirdParty_Info_Period1_13',</v>
      </c>
    </row>
    <row r="11" spans="1:17" x14ac:dyDescent="0.2">
      <c r="A11" t="s">
        <v>77</v>
      </c>
      <c r="B11" t="s">
        <v>253</v>
      </c>
      <c r="C11">
        <f>VLOOKUP($A11,numeric!$A:$Q,3,0)</f>
        <v>49999</v>
      </c>
      <c r="D11">
        <f>VLOOKUP($A11,numeric!$A:$Q,4,0)</f>
        <v>-1</v>
      </c>
      <c r="E11">
        <f>VLOOKUP($A11,numeric!$A:$Q,5,0)</f>
        <v>0</v>
      </c>
      <c r="F11">
        <f>VLOOKUP($A11,numeric!$A:$Q,6,0)</f>
        <v>139</v>
      </c>
      <c r="G11">
        <f>VLOOKUP($A11,numeric!$A:$Q,7,0)</f>
        <v>795.5</v>
      </c>
      <c r="H11">
        <f>VLOOKUP($A11,numeric!$A:$Q,8,0)</f>
        <v>334418</v>
      </c>
      <c r="I11">
        <f>VLOOKUP($A11,numeric!$A:$Q,9,0)</f>
        <v>1347.30344606892</v>
      </c>
      <c r="J11">
        <f>VLOOKUP($A11,numeric!$A:$Q,10,0)</f>
        <v>4887.0656499528404</v>
      </c>
      <c r="K11">
        <f>VLOOKUP($A11,numeric!$A:$Q,11,0)</f>
        <v>0</v>
      </c>
      <c r="L11">
        <f>VLOOKUP($A11,numeric!$A:$Q,12,0)</f>
        <v>21.855840567095999</v>
      </c>
      <c r="M11" s="4">
        <f>VLOOKUP($A11,numeric!$A:$Q,13,0)</f>
        <v>0</v>
      </c>
      <c r="N11" s="4">
        <f>VLOOKUP($A11,numeric!$A:$Q,14,0)</f>
        <v>0.27610552211044198</v>
      </c>
      <c r="O11" s="4">
        <f>VLOOKUP($A11,numeric!$A:$Q,15,0)</f>
        <v>0.108841217537008</v>
      </c>
      <c r="P11" t="str">
        <f>VLOOKUP($A11,numeric!$A:$Q,16,0)</f>
        <v>Average</v>
      </c>
      <c r="Q11" t="str">
        <f t="shared" si="0"/>
        <v>'ThirdParty_Info_Period1_15',</v>
      </c>
    </row>
    <row r="12" spans="1:17" x14ac:dyDescent="0.2">
      <c r="A12" t="s">
        <v>65</v>
      </c>
      <c r="B12" t="s">
        <v>253</v>
      </c>
      <c r="C12">
        <f>VLOOKUP($A12,numeric!$A:$Q,3,0)</f>
        <v>49999</v>
      </c>
      <c r="D12">
        <f>VLOOKUP($A12,numeric!$A:$Q,4,0)</f>
        <v>-1</v>
      </c>
      <c r="E12">
        <f>VLOOKUP($A12,numeric!$A:$Q,5,0)</f>
        <v>44</v>
      </c>
      <c r="F12">
        <f>VLOOKUP($A12,numeric!$A:$Q,6,0)</f>
        <v>98</v>
      </c>
      <c r="G12">
        <f>VLOOKUP($A12,numeric!$A:$Q,7,0)</f>
        <v>194</v>
      </c>
      <c r="H12">
        <f>VLOOKUP($A12,numeric!$A:$Q,8,0)</f>
        <v>3173</v>
      </c>
      <c r="I12">
        <f>VLOOKUP($A12,numeric!$A:$Q,9,0)</f>
        <v>147.12466249325001</v>
      </c>
      <c r="J12">
        <f>VLOOKUP($A12,numeric!$A:$Q,10,0)</f>
        <v>160.564625367888</v>
      </c>
      <c r="K12">
        <f>VLOOKUP($A12,numeric!$A:$Q,11,0)</f>
        <v>24</v>
      </c>
      <c r="L12">
        <f>VLOOKUP($A12,numeric!$A:$Q,12,0)</f>
        <v>0.71807401498482504</v>
      </c>
      <c r="M12" s="4">
        <f>VLOOKUP($A12,numeric!$A:$Q,13,0)</f>
        <v>0</v>
      </c>
      <c r="N12" s="4">
        <f>VLOOKUP($A12,numeric!$A:$Q,14,0)</f>
        <v>6.2801256025120499E-3</v>
      </c>
      <c r="O12" s="4">
        <f>VLOOKUP($A12,numeric!$A:$Q,15,0)</f>
        <v>3.0692329163946701E-2</v>
      </c>
      <c r="P12" t="str">
        <f>VLOOKUP($A12,numeric!$A:$Q,16,0)</f>
        <v>Weak</v>
      </c>
      <c r="Q12" t="str">
        <f t="shared" si="0"/>
        <v>'ThirdParty_Info_Period1_3',</v>
      </c>
    </row>
    <row r="13" spans="1:17" x14ac:dyDescent="0.2">
      <c r="A13" t="s">
        <v>68</v>
      </c>
      <c r="B13" t="s">
        <v>253</v>
      </c>
      <c r="C13">
        <f>VLOOKUP($A13,numeric!$A:$Q,3,0)</f>
        <v>49999</v>
      </c>
      <c r="D13">
        <f>VLOOKUP($A13,numeric!$A:$Q,4,0)</f>
        <v>-1</v>
      </c>
      <c r="E13">
        <f>VLOOKUP($A13,numeric!$A:$Q,5,0)</f>
        <v>0</v>
      </c>
      <c r="F13">
        <f>VLOOKUP($A13,numeric!$A:$Q,6,0)</f>
        <v>3</v>
      </c>
      <c r="G13">
        <f>VLOOKUP($A13,numeric!$A:$Q,7,0)</f>
        <v>9</v>
      </c>
      <c r="H13">
        <f>VLOOKUP($A13,numeric!$A:$Q,8,0)</f>
        <v>1597</v>
      </c>
      <c r="I13">
        <f>VLOOKUP($A13,numeric!$A:$Q,9,0)</f>
        <v>11.5864917298346</v>
      </c>
      <c r="J13">
        <f>VLOOKUP($A13,numeric!$A:$Q,10,0)</f>
        <v>35.997253039910497</v>
      </c>
      <c r="K13">
        <f>VLOOKUP($A13,numeric!$A:$Q,11,0)</f>
        <v>0</v>
      </c>
      <c r="L13">
        <f>VLOOKUP($A13,numeric!$A:$Q,12,0)</f>
        <v>0.160986219471246</v>
      </c>
      <c r="M13" s="4">
        <f>VLOOKUP($A13,numeric!$A:$Q,13,0)</f>
        <v>0</v>
      </c>
      <c r="N13" s="4">
        <f>VLOOKUP($A13,numeric!$A:$Q,14,0)</f>
        <v>0.26124522490449797</v>
      </c>
      <c r="O13" s="4">
        <f>VLOOKUP($A13,numeric!$A:$Q,15,0)</f>
        <v>0.123469361298421</v>
      </c>
      <c r="P13" t="str">
        <f>VLOOKUP($A13,numeric!$A:$Q,16,0)</f>
        <v>Average</v>
      </c>
      <c r="Q13" t="str">
        <f t="shared" si="0"/>
        <v>'ThirdParty_Info_Period1_6',</v>
      </c>
    </row>
    <row r="14" spans="1:17" x14ac:dyDescent="0.2">
      <c r="A14" t="s">
        <v>70</v>
      </c>
      <c r="B14" t="s">
        <v>253</v>
      </c>
      <c r="C14">
        <f>VLOOKUP($A14,numeric!$A:$Q,3,0)</f>
        <v>49999</v>
      </c>
      <c r="D14">
        <f>VLOOKUP($A14,numeric!$A:$Q,4,0)</f>
        <v>-1</v>
      </c>
      <c r="E14">
        <f>VLOOKUP($A14,numeric!$A:$Q,5,0)</f>
        <v>20</v>
      </c>
      <c r="F14">
        <f>VLOOKUP($A14,numeric!$A:$Q,6,0)</f>
        <v>48</v>
      </c>
      <c r="G14">
        <f>VLOOKUP($A14,numeric!$A:$Q,7,0)</f>
        <v>96</v>
      </c>
      <c r="H14">
        <f>VLOOKUP($A14,numeric!$A:$Q,8,0)</f>
        <v>1354</v>
      </c>
      <c r="I14">
        <f>VLOOKUP($A14,numeric!$A:$Q,9,0)</f>
        <v>72.553111062221205</v>
      </c>
      <c r="J14">
        <f>VLOOKUP($A14,numeric!$A:$Q,10,0)</f>
        <v>81.139847431857604</v>
      </c>
      <c r="K14">
        <f>VLOOKUP($A14,numeric!$A:$Q,11,0)</f>
        <v>0</v>
      </c>
      <c r="L14">
        <f>VLOOKUP($A14,numeric!$A:$Q,12,0)</f>
        <v>0.36287205782191301</v>
      </c>
      <c r="M14" s="4">
        <f>VLOOKUP($A14,numeric!$A:$Q,13,0)</f>
        <v>0</v>
      </c>
      <c r="N14" s="4">
        <f>VLOOKUP($A14,numeric!$A:$Q,14,0)</f>
        <v>3.3380667613352302E-2</v>
      </c>
      <c r="O14" s="4">
        <f>VLOOKUP($A14,numeric!$A:$Q,15,0)</f>
        <v>3.1475193130879799E-2</v>
      </c>
      <c r="P14" t="str">
        <f>VLOOKUP($A14,numeric!$A:$Q,16,0)</f>
        <v>Weak</v>
      </c>
      <c r="Q14" t="str">
        <f t="shared" si="0"/>
        <v>'ThirdParty_Info_Period1_8',</v>
      </c>
    </row>
    <row r="15" spans="1:17" x14ac:dyDescent="0.2">
      <c r="A15" t="s">
        <v>71</v>
      </c>
      <c r="B15" t="s">
        <v>253</v>
      </c>
      <c r="C15">
        <f>VLOOKUP($A15,numeric!$A:$Q,3,0)</f>
        <v>49999</v>
      </c>
      <c r="D15">
        <f>VLOOKUP($A15,numeric!$A:$Q,4,0)</f>
        <v>-1</v>
      </c>
      <c r="E15">
        <f>VLOOKUP($A15,numeric!$A:$Q,5,0)</f>
        <v>0</v>
      </c>
      <c r="F15">
        <f>VLOOKUP($A15,numeric!$A:$Q,6,0)</f>
        <v>0</v>
      </c>
      <c r="G15">
        <f>VLOOKUP($A15,numeric!$A:$Q,7,0)</f>
        <v>3</v>
      </c>
      <c r="H15">
        <f>VLOOKUP($A15,numeric!$A:$Q,8,0)</f>
        <v>398</v>
      </c>
      <c r="I15">
        <f>VLOOKUP($A15,numeric!$A:$Q,9,0)</f>
        <v>2.8505570111402201</v>
      </c>
      <c r="J15">
        <f>VLOOKUP($A15,numeric!$A:$Q,10,0)</f>
        <v>7.6083521685482998</v>
      </c>
      <c r="K15">
        <f>VLOOKUP($A15,numeric!$A:$Q,11,0)</f>
        <v>0</v>
      </c>
      <c r="L15">
        <f>VLOOKUP($A15,numeric!$A:$Q,12,0)</f>
        <v>3.4025925552220698E-2</v>
      </c>
      <c r="M15" s="4">
        <f>VLOOKUP($A15,numeric!$A:$Q,13,0)</f>
        <v>0</v>
      </c>
      <c r="N15" s="4">
        <f>VLOOKUP($A15,numeric!$A:$Q,14,0)</f>
        <v>0.55865117302346001</v>
      </c>
      <c r="O15" s="4">
        <f>VLOOKUP($A15,numeric!$A:$Q,15,0)</f>
        <v>2.3926841555455099E-2</v>
      </c>
      <c r="P15" t="str">
        <f>VLOOKUP($A15,numeric!$A:$Q,16,0)</f>
        <v>Weak</v>
      </c>
      <c r="Q15" t="str">
        <f t="shared" si="0"/>
        <v>'ThirdParty_Info_Period1_9',</v>
      </c>
    </row>
    <row r="16" spans="1:17" x14ac:dyDescent="0.2">
      <c r="A16" t="s">
        <v>80</v>
      </c>
      <c r="B16" t="s">
        <v>253</v>
      </c>
      <c r="C16">
        <f>VLOOKUP($A16,numeric!$A:$Q,3,0)</f>
        <v>49999</v>
      </c>
      <c r="D16">
        <f>VLOOKUP($A16,numeric!$A:$Q,4,0)</f>
        <v>-1</v>
      </c>
      <c r="E16">
        <f>VLOOKUP($A16,numeric!$A:$Q,5,0)</f>
        <v>2</v>
      </c>
      <c r="F16">
        <f>VLOOKUP($A16,numeric!$A:$Q,6,0)</f>
        <v>13</v>
      </c>
      <c r="G16">
        <f>VLOOKUP($A16,numeric!$A:$Q,7,0)</f>
        <v>41</v>
      </c>
      <c r="H16">
        <f>VLOOKUP($A16,numeric!$A:$Q,8,0)</f>
        <v>663</v>
      </c>
      <c r="I16">
        <f>VLOOKUP($A16,numeric!$A:$Q,9,0)</f>
        <v>30.936418728374601</v>
      </c>
      <c r="J16">
        <f>VLOOKUP($A16,numeric!$A:$Q,10,0)</f>
        <v>45.389671803120599</v>
      </c>
      <c r="K16">
        <f>VLOOKUP($A16,numeric!$A:$Q,11,0)</f>
        <v>0</v>
      </c>
      <c r="L16">
        <f>VLOOKUP($A16,numeric!$A:$Q,12,0)</f>
        <v>0.20299081317464801</v>
      </c>
      <c r="M16" s="4">
        <f>VLOOKUP($A16,numeric!$A:$Q,13,0)</f>
        <v>0</v>
      </c>
      <c r="N16" s="4">
        <f>VLOOKUP($A16,numeric!$A:$Q,14,0)</f>
        <v>0.17802356047120901</v>
      </c>
      <c r="O16" s="4">
        <f>VLOOKUP($A16,numeric!$A:$Q,15,0)</f>
        <v>2.20434994366616E-2</v>
      </c>
      <c r="P16" t="str">
        <f>VLOOKUP($A16,numeric!$A:$Q,16,0)</f>
        <v>Weak</v>
      </c>
      <c r="Q16" t="str">
        <f t="shared" si="0"/>
        <v>'ThirdParty_Info_Period2_1',</v>
      </c>
    </row>
    <row r="17" spans="1:17" x14ac:dyDescent="0.2">
      <c r="A17" t="s">
        <v>89</v>
      </c>
      <c r="B17" t="s">
        <v>253</v>
      </c>
      <c r="C17">
        <f>VLOOKUP($A17,numeric!$A:$Q,3,0)</f>
        <v>49999</v>
      </c>
      <c r="D17">
        <f>VLOOKUP($A17,numeric!$A:$Q,4,0)</f>
        <v>-1</v>
      </c>
      <c r="E17">
        <f>VLOOKUP($A17,numeric!$A:$Q,5,0)</f>
        <v>0</v>
      </c>
      <c r="F17">
        <f>VLOOKUP($A17,numeric!$A:$Q,6,0)</f>
        <v>0</v>
      </c>
      <c r="G17">
        <f>VLOOKUP($A17,numeric!$A:$Q,7,0)</f>
        <v>1</v>
      </c>
      <c r="H17">
        <f>VLOOKUP($A17,numeric!$A:$Q,8,0)</f>
        <v>26</v>
      </c>
      <c r="I17">
        <f>VLOOKUP($A17,numeric!$A:$Q,9,0)</f>
        <v>1.0045800916018299</v>
      </c>
      <c r="J17">
        <f>VLOOKUP($A17,numeric!$A:$Q,10,0)</f>
        <v>1.67024268045243</v>
      </c>
      <c r="K17">
        <f>VLOOKUP($A17,numeric!$A:$Q,11,0)</f>
        <v>0</v>
      </c>
      <c r="L17">
        <f>VLOOKUP($A17,numeric!$A:$Q,12,0)</f>
        <v>7.4696270414701003E-3</v>
      </c>
      <c r="M17" s="4">
        <f>VLOOKUP($A17,numeric!$A:$Q,13,0)</f>
        <v>0</v>
      </c>
      <c r="N17" s="4">
        <f>VLOOKUP($A17,numeric!$A:$Q,14,0)</f>
        <v>0.54819096381927601</v>
      </c>
      <c r="O17" s="4">
        <f>VLOOKUP($A17,numeric!$A:$Q,15,0)</f>
        <v>2.8460183563275902E-2</v>
      </c>
      <c r="P17" t="str">
        <f>VLOOKUP($A17,numeric!$A:$Q,16,0)</f>
        <v>Weak</v>
      </c>
      <c r="Q17" t="str">
        <f t="shared" si="0"/>
        <v>'ThirdParty_Info_Period2_10',</v>
      </c>
    </row>
    <row r="18" spans="1:17" x14ac:dyDescent="0.2">
      <c r="A18" t="s">
        <v>90</v>
      </c>
      <c r="B18" t="s">
        <v>253</v>
      </c>
      <c r="C18">
        <f>VLOOKUP($A18,numeric!$A:$Q,3,0)</f>
        <v>49999</v>
      </c>
      <c r="D18">
        <f>VLOOKUP($A18,numeric!$A:$Q,4,0)</f>
        <v>-1</v>
      </c>
      <c r="E18">
        <f>VLOOKUP($A18,numeric!$A:$Q,5,0)</f>
        <v>9</v>
      </c>
      <c r="F18">
        <f>VLOOKUP($A18,numeric!$A:$Q,6,0)</f>
        <v>16</v>
      </c>
      <c r="G18">
        <f>VLOOKUP($A18,numeric!$A:$Q,7,0)</f>
        <v>27</v>
      </c>
      <c r="H18">
        <f>VLOOKUP($A18,numeric!$A:$Q,8,0)</f>
        <v>184</v>
      </c>
      <c r="I18">
        <f>VLOOKUP($A18,numeric!$A:$Q,9,0)</f>
        <v>20.1972039440789</v>
      </c>
      <c r="J18">
        <f>VLOOKUP($A18,numeric!$A:$Q,10,0)</f>
        <v>15.758017768335799</v>
      </c>
      <c r="K18">
        <f>VLOOKUP($A18,numeric!$A:$Q,11,0)</f>
        <v>7</v>
      </c>
      <c r="L18">
        <f>VLOOKUP($A18,numeric!$A:$Q,12,0)</f>
        <v>7.0472702571846194E-2</v>
      </c>
      <c r="M18" s="4">
        <f>VLOOKUP($A18,numeric!$A:$Q,13,0)</f>
        <v>0</v>
      </c>
      <c r="N18" s="4">
        <f>VLOOKUP($A18,numeric!$A:$Q,14,0)</f>
        <v>3.8100762015240298E-2</v>
      </c>
      <c r="O18" s="4">
        <f>VLOOKUP($A18,numeric!$A:$Q,15,0)</f>
        <v>2.1805544989819101E-2</v>
      </c>
      <c r="P18" t="str">
        <f>VLOOKUP($A18,numeric!$A:$Q,16,0)</f>
        <v>Weak</v>
      </c>
      <c r="Q18" t="str">
        <f t="shared" si="0"/>
        <v>'ThirdParty_Info_Period2_11',</v>
      </c>
    </row>
    <row r="19" spans="1:17" x14ac:dyDescent="0.2">
      <c r="A19" t="s">
        <v>92</v>
      </c>
      <c r="B19" t="s">
        <v>253</v>
      </c>
      <c r="C19">
        <f>VLOOKUP($A19,numeric!$A:$Q,3,0)</f>
        <v>49999</v>
      </c>
      <c r="D19">
        <f>VLOOKUP($A19,numeric!$A:$Q,4,0)</f>
        <v>-1</v>
      </c>
      <c r="E19">
        <f>VLOOKUP($A19,numeric!$A:$Q,5,0)</f>
        <v>8336</v>
      </c>
      <c r="F19">
        <f>VLOOKUP($A19,numeric!$A:$Q,6,0)</f>
        <v>16849</v>
      </c>
      <c r="G19">
        <f>VLOOKUP($A19,numeric!$A:$Q,7,0)</f>
        <v>30647</v>
      </c>
      <c r="H19">
        <f>VLOOKUP($A19,numeric!$A:$Q,8,0)</f>
        <v>3632548</v>
      </c>
      <c r="I19">
        <f>VLOOKUP($A19,numeric!$A:$Q,9,0)</f>
        <v>24263.746034920699</v>
      </c>
      <c r="J19">
        <f>VLOOKUP($A19,numeric!$A:$Q,10,0)</f>
        <v>40217.671929347198</v>
      </c>
      <c r="K19">
        <f>VLOOKUP($A19,numeric!$A:$Q,11,0)</f>
        <v>0</v>
      </c>
      <c r="L19">
        <f>VLOOKUP($A19,numeric!$A:$Q,12,0)</f>
        <v>179.860695277557</v>
      </c>
      <c r="M19" s="4">
        <f>VLOOKUP($A19,numeric!$A:$Q,13,0)</f>
        <v>0</v>
      </c>
      <c r="N19" s="4">
        <f>VLOOKUP($A19,numeric!$A:$Q,14,0)</f>
        <v>1.07602152043041E-2</v>
      </c>
      <c r="O19" s="4">
        <f>VLOOKUP($A19,numeric!$A:$Q,15,0)</f>
        <v>3.3200349722091099E-2</v>
      </c>
      <c r="P19" t="str">
        <f>VLOOKUP($A19,numeric!$A:$Q,16,0)</f>
        <v>Weak</v>
      </c>
      <c r="Q19" t="str">
        <f t="shared" si="0"/>
        <v>'ThirdParty_Info_Period2_13',</v>
      </c>
    </row>
    <row r="20" spans="1:17" x14ac:dyDescent="0.2">
      <c r="A20" t="s">
        <v>94</v>
      </c>
      <c r="B20" t="s">
        <v>253</v>
      </c>
      <c r="C20">
        <f>VLOOKUP($A20,numeric!$A:$Q,3,0)</f>
        <v>49999</v>
      </c>
      <c r="D20">
        <f>VLOOKUP($A20,numeric!$A:$Q,4,0)</f>
        <v>-1</v>
      </c>
      <c r="E20">
        <f>VLOOKUP($A20,numeric!$A:$Q,5,0)</f>
        <v>55</v>
      </c>
      <c r="F20">
        <f>VLOOKUP($A20,numeric!$A:$Q,6,0)</f>
        <v>363</v>
      </c>
      <c r="G20">
        <f>VLOOKUP($A20,numeric!$A:$Q,7,0)</f>
        <v>1550</v>
      </c>
      <c r="H20">
        <f>VLOOKUP($A20,numeric!$A:$Q,8,0)</f>
        <v>256662</v>
      </c>
      <c r="I20">
        <f>VLOOKUP($A20,numeric!$A:$Q,9,0)</f>
        <v>2201.40506810136</v>
      </c>
      <c r="J20">
        <f>VLOOKUP($A20,numeric!$A:$Q,10,0)</f>
        <v>6725.5234606397698</v>
      </c>
      <c r="K20">
        <f>VLOOKUP($A20,numeric!$A:$Q,11,0)</f>
        <v>0</v>
      </c>
      <c r="L20">
        <f>VLOOKUP($A20,numeric!$A:$Q,12,0)</f>
        <v>30.0777560635848</v>
      </c>
      <c r="M20" s="4">
        <f>VLOOKUP($A20,numeric!$A:$Q,13,0)</f>
        <v>0</v>
      </c>
      <c r="N20" s="4">
        <f>VLOOKUP($A20,numeric!$A:$Q,14,0)</f>
        <v>0.14890297805956099</v>
      </c>
      <c r="O20" s="4">
        <f>VLOOKUP($A20,numeric!$A:$Q,15,0)</f>
        <v>0.108305594391889</v>
      </c>
      <c r="P20" t="str">
        <f>VLOOKUP($A20,numeric!$A:$Q,16,0)</f>
        <v>Average</v>
      </c>
      <c r="Q20" t="str">
        <f t="shared" si="0"/>
        <v>'ThirdParty_Info_Period2_15',</v>
      </c>
    </row>
    <row r="21" spans="1:17" x14ac:dyDescent="0.2">
      <c r="A21" t="s">
        <v>96</v>
      </c>
      <c r="B21" t="s">
        <v>253</v>
      </c>
      <c r="C21">
        <f>VLOOKUP($A21,numeric!$A:$Q,3,0)</f>
        <v>49999</v>
      </c>
      <c r="D21">
        <f>VLOOKUP($A21,numeric!$A:$Q,4,0)</f>
        <v>-1</v>
      </c>
      <c r="E21">
        <f>VLOOKUP($A21,numeric!$A:$Q,5,0)</f>
        <v>4715</v>
      </c>
      <c r="F21">
        <f>VLOOKUP($A21,numeric!$A:$Q,6,0)</f>
        <v>9870</v>
      </c>
      <c r="G21">
        <f>VLOOKUP($A21,numeric!$A:$Q,7,0)</f>
        <v>18258</v>
      </c>
      <c r="H21">
        <f>VLOOKUP($A21,numeric!$A:$Q,8,0)</f>
        <v>1662510</v>
      </c>
      <c r="I21">
        <f>VLOOKUP($A21,numeric!$A:$Q,9,0)</f>
        <v>14181.407328146601</v>
      </c>
      <c r="J21">
        <f>VLOOKUP($A21,numeric!$A:$Q,10,0)</f>
        <v>21473.384653853402</v>
      </c>
      <c r="K21">
        <f>VLOOKUP($A21,numeric!$A:$Q,11,0)</f>
        <v>0</v>
      </c>
      <c r="L21">
        <f>VLOOKUP($A21,numeric!$A:$Q,12,0)</f>
        <v>96.032855919394905</v>
      </c>
      <c r="M21" s="4">
        <f>VLOOKUP($A21,numeric!$A:$Q,13,0)</f>
        <v>0</v>
      </c>
      <c r="N21" s="4">
        <f>VLOOKUP($A21,numeric!$A:$Q,14,0)</f>
        <v>2.6500530010600199E-2</v>
      </c>
      <c r="O21" s="4">
        <f>VLOOKUP($A21,numeric!$A:$Q,15,0)</f>
        <v>2.7601847153056198E-2</v>
      </c>
      <c r="P21" t="str">
        <f>VLOOKUP($A21,numeric!$A:$Q,16,0)</f>
        <v>Weak</v>
      </c>
      <c r="Q21" t="str">
        <f t="shared" si="0"/>
        <v>'ThirdParty_Info_Period2_17',</v>
      </c>
    </row>
    <row r="22" spans="1:17" x14ac:dyDescent="0.2">
      <c r="A22" t="s">
        <v>81</v>
      </c>
      <c r="B22" t="s">
        <v>253</v>
      </c>
      <c r="C22">
        <f>VLOOKUP($A22,numeric!$A:$Q,3,0)</f>
        <v>49999</v>
      </c>
      <c r="D22">
        <f>VLOOKUP($A22,numeric!$A:$Q,4,0)</f>
        <v>-1</v>
      </c>
      <c r="E22">
        <f>VLOOKUP($A22,numeric!$A:$Q,5,0)</f>
        <v>1</v>
      </c>
      <c r="F22">
        <f>VLOOKUP($A22,numeric!$A:$Q,6,0)</f>
        <v>8</v>
      </c>
      <c r="G22">
        <f>VLOOKUP($A22,numeric!$A:$Q,7,0)</f>
        <v>27</v>
      </c>
      <c r="H22">
        <f>VLOOKUP($A22,numeric!$A:$Q,8,0)</f>
        <v>808</v>
      </c>
      <c r="I22">
        <f>VLOOKUP($A22,numeric!$A:$Q,9,0)</f>
        <v>21.937038740774799</v>
      </c>
      <c r="J22">
        <f>VLOOKUP($A22,numeric!$A:$Q,10,0)</f>
        <v>36.253076660909997</v>
      </c>
      <c r="K22">
        <f>VLOOKUP($A22,numeric!$A:$Q,11,0)</f>
        <v>0</v>
      </c>
      <c r="L22">
        <f>VLOOKUP($A22,numeric!$A:$Q,12,0)</f>
        <v>0.16213030892580699</v>
      </c>
      <c r="M22" s="4">
        <f>VLOOKUP($A22,numeric!$A:$Q,13,0)</f>
        <v>0</v>
      </c>
      <c r="N22" s="4">
        <f>VLOOKUP($A22,numeric!$A:$Q,14,0)</f>
        <v>0.19896397927958601</v>
      </c>
      <c r="O22" s="4">
        <f>VLOOKUP($A22,numeric!$A:$Q,15,0)</f>
        <v>2.0529422094425501E-2</v>
      </c>
      <c r="P22" t="str">
        <f>VLOOKUP($A22,numeric!$A:$Q,16,0)</f>
        <v>Weak</v>
      </c>
      <c r="Q22" t="str">
        <f t="shared" si="0"/>
        <v>'ThirdParty_Info_Period2_2',</v>
      </c>
    </row>
    <row r="23" spans="1:17" x14ac:dyDescent="0.2">
      <c r="A23" t="s">
        <v>82</v>
      </c>
      <c r="B23" t="s">
        <v>253</v>
      </c>
      <c r="C23">
        <f>VLOOKUP($A23,numeric!$A:$Q,3,0)</f>
        <v>49999</v>
      </c>
      <c r="D23">
        <f>VLOOKUP($A23,numeric!$A:$Q,4,0)</f>
        <v>-1</v>
      </c>
      <c r="E23">
        <f>VLOOKUP($A23,numeric!$A:$Q,5,0)</f>
        <v>95</v>
      </c>
      <c r="F23">
        <f>VLOOKUP($A23,numeric!$A:$Q,6,0)</f>
        <v>180</v>
      </c>
      <c r="G23">
        <f>VLOOKUP($A23,numeric!$A:$Q,7,0)</f>
        <v>314</v>
      </c>
      <c r="H23">
        <f>VLOOKUP($A23,numeric!$A:$Q,8,0)</f>
        <v>3852</v>
      </c>
      <c r="I23">
        <f>VLOOKUP($A23,numeric!$A:$Q,9,0)</f>
        <v>237.28558571171399</v>
      </c>
      <c r="J23">
        <f>VLOOKUP($A23,numeric!$A:$Q,10,0)</f>
        <v>210.75496617793701</v>
      </c>
      <c r="K23">
        <f>VLOOKUP($A23,numeric!$A:$Q,11,0)</f>
        <v>-1</v>
      </c>
      <c r="L23">
        <f>VLOOKUP($A23,numeric!$A:$Q,12,0)</f>
        <v>0.94253428732907096</v>
      </c>
      <c r="M23" s="4">
        <f>VLOOKUP($A23,numeric!$A:$Q,13,0)</f>
        <v>0</v>
      </c>
      <c r="N23" s="4">
        <f>VLOOKUP($A23,numeric!$A:$Q,14,0)</f>
        <v>1.0640212804256101E-2</v>
      </c>
      <c r="O23" s="4">
        <f>VLOOKUP($A23,numeric!$A:$Q,15,0)</f>
        <v>4.6893677225842798E-2</v>
      </c>
      <c r="P23" t="str">
        <f>VLOOKUP($A23,numeric!$A:$Q,16,0)</f>
        <v>Weak</v>
      </c>
      <c r="Q23" t="str">
        <f t="shared" si="0"/>
        <v>'ThirdParty_Info_Period2_3',</v>
      </c>
    </row>
    <row r="24" spans="1:17" x14ac:dyDescent="0.2">
      <c r="A24" t="s">
        <v>85</v>
      </c>
      <c r="B24" t="s">
        <v>253</v>
      </c>
      <c r="C24">
        <f>VLOOKUP($A24,numeric!$A:$Q,3,0)</f>
        <v>49999</v>
      </c>
      <c r="D24">
        <f>VLOOKUP($A24,numeric!$A:$Q,4,0)</f>
        <v>-1</v>
      </c>
      <c r="E24">
        <f>VLOOKUP($A24,numeric!$A:$Q,5,0)</f>
        <v>2</v>
      </c>
      <c r="F24">
        <f>VLOOKUP($A24,numeric!$A:$Q,6,0)</f>
        <v>6</v>
      </c>
      <c r="G24">
        <f>VLOOKUP($A24,numeric!$A:$Q,7,0)</f>
        <v>16</v>
      </c>
      <c r="H24">
        <f>VLOOKUP($A24,numeric!$A:$Q,8,0)</f>
        <v>1768</v>
      </c>
      <c r="I24">
        <f>VLOOKUP($A24,numeric!$A:$Q,9,0)</f>
        <v>18.956079121582398</v>
      </c>
      <c r="J24">
        <f>VLOOKUP($A24,numeric!$A:$Q,10,0)</f>
        <v>50.658068662275703</v>
      </c>
      <c r="K24">
        <f>VLOOKUP($A24,numeric!$A:$Q,11,0)</f>
        <v>0</v>
      </c>
      <c r="L24">
        <f>VLOOKUP($A24,numeric!$A:$Q,12,0)</f>
        <v>0.22655203580708699</v>
      </c>
      <c r="M24" s="4">
        <f>VLOOKUP($A24,numeric!$A:$Q,13,0)</f>
        <v>0</v>
      </c>
      <c r="N24" s="4">
        <f>VLOOKUP($A24,numeric!$A:$Q,14,0)</f>
        <v>0.13548270965419301</v>
      </c>
      <c r="O24" s="4">
        <f>VLOOKUP($A24,numeric!$A:$Q,15,0)</f>
        <v>0.13910511578027501</v>
      </c>
      <c r="P24" t="str">
        <f>VLOOKUP($A24,numeric!$A:$Q,16,0)</f>
        <v>Average</v>
      </c>
      <c r="Q24" t="str">
        <f t="shared" si="0"/>
        <v>'ThirdParty_Info_Period2_6',</v>
      </c>
    </row>
    <row r="25" spans="1:17" x14ac:dyDescent="0.2">
      <c r="A25" t="s">
        <v>87</v>
      </c>
      <c r="B25" t="s">
        <v>253</v>
      </c>
      <c r="C25">
        <f>VLOOKUP($A25,numeric!$A:$Q,3,0)</f>
        <v>49999</v>
      </c>
      <c r="D25">
        <f>VLOOKUP($A25,numeric!$A:$Q,4,0)</f>
        <v>-1</v>
      </c>
      <c r="E25">
        <f>VLOOKUP($A25,numeric!$A:$Q,5,0)</f>
        <v>49</v>
      </c>
      <c r="F25">
        <f>VLOOKUP($A25,numeric!$A:$Q,6,0)</f>
        <v>94</v>
      </c>
      <c r="G25">
        <f>VLOOKUP($A25,numeric!$A:$Q,7,0)</f>
        <v>164</v>
      </c>
      <c r="H25">
        <f>VLOOKUP($A25,numeric!$A:$Q,8,0)</f>
        <v>1824</v>
      </c>
      <c r="I25">
        <f>VLOOKUP($A25,numeric!$A:$Q,9,0)</f>
        <v>123.26428528570599</v>
      </c>
      <c r="J25">
        <f>VLOOKUP($A25,numeric!$A:$Q,10,0)</f>
        <v>111.522253040376</v>
      </c>
      <c r="K25">
        <f>VLOOKUP($A25,numeric!$A:$Q,11,0)</f>
        <v>0</v>
      </c>
      <c r="L25">
        <f>VLOOKUP($A25,numeric!$A:$Q,12,0)</f>
        <v>0.49874766510601498</v>
      </c>
      <c r="M25" s="4">
        <f>VLOOKUP($A25,numeric!$A:$Q,13,0)</f>
        <v>0</v>
      </c>
      <c r="N25" s="4">
        <f>VLOOKUP($A25,numeric!$A:$Q,14,0)</f>
        <v>1.8480369607392098E-2</v>
      </c>
      <c r="O25" s="4">
        <f>VLOOKUP($A25,numeric!$A:$Q,15,0)</f>
        <v>5.3767608226699501E-2</v>
      </c>
      <c r="P25" t="str">
        <f>VLOOKUP($A25,numeric!$A:$Q,16,0)</f>
        <v>Weak</v>
      </c>
      <c r="Q25" t="str">
        <f t="shared" si="0"/>
        <v>'ThirdParty_Info_Period2_8',</v>
      </c>
    </row>
    <row r="26" spans="1:17" x14ac:dyDescent="0.2">
      <c r="A26" t="s">
        <v>88</v>
      </c>
      <c r="B26" t="s">
        <v>253</v>
      </c>
      <c r="C26">
        <f>VLOOKUP($A26,numeric!$A:$Q,3,0)</f>
        <v>49999</v>
      </c>
      <c r="D26">
        <f>VLOOKUP($A26,numeric!$A:$Q,4,0)</f>
        <v>-1</v>
      </c>
      <c r="E26">
        <f>VLOOKUP($A26,numeric!$A:$Q,5,0)</f>
        <v>0</v>
      </c>
      <c r="F26">
        <f>VLOOKUP($A26,numeric!$A:$Q,6,0)</f>
        <v>0</v>
      </c>
      <c r="G26">
        <f>VLOOKUP($A26,numeric!$A:$Q,7,0)</f>
        <v>3</v>
      </c>
      <c r="H26">
        <f>VLOOKUP($A26,numeric!$A:$Q,8,0)</f>
        <v>232</v>
      </c>
      <c r="I26">
        <f>VLOOKUP($A26,numeric!$A:$Q,9,0)</f>
        <v>3.23902478049561</v>
      </c>
      <c r="J26">
        <f>VLOOKUP($A26,numeric!$A:$Q,10,0)</f>
        <v>7.8788788140331603</v>
      </c>
      <c r="K26">
        <f>VLOOKUP($A26,numeric!$A:$Q,11,0)</f>
        <v>0</v>
      </c>
      <c r="L26">
        <f>VLOOKUP($A26,numeric!$A:$Q,12,0)</f>
        <v>3.5235769588779803E-2</v>
      </c>
      <c r="M26" s="4">
        <f>VLOOKUP($A26,numeric!$A:$Q,13,0)</f>
        <v>0</v>
      </c>
      <c r="N26" s="4">
        <f>VLOOKUP($A26,numeric!$A:$Q,14,0)</f>
        <v>0.54819096381927601</v>
      </c>
      <c r="O26" s="4">
        <f>VLOOKUP($A26,numeric!$A:$Q,15,0)</f>
        <v>2.2618408494587499E-2</v>
      </c>
      <c r="P26" t="str">
        <f>VLOOKUP($A26,numeric!$A:$Q,16,0)</f>
        <v>Weak</v>
      </c>
      <c r="Q26" t="str">
        <f t="shared" si="0"/>
        <v>'ThirdParty_Info_Period2_9',</v>
      </c>
    </row>
    <row r="27" spans="1:17" x14ac:dyDescent="0.2">
      <c r="A27" t="s">
        <v>97</v>
      </c>
      <c r="B27" t="s">
        <v>253</v>
      </c>
      <c r="C27">
        <f>VLOOKUP($A27,numeric!$A:$Q,3,0)</f>
        <v>49999</v>
      </c>
      <c r="D27">
        <f>VLOOKUP($A27,numeric!$A:$Q,4,0)</f>
        <v>-1</v>
      </c>
      <c r="E27">
        <f>VLOOKUP($A27,numeric!$A:$Q,5,0)</f>
        <v>1</v>
      </c>
      <c r="F27">
        <f>VLOOKUP($A27,numeric!$A:$Q,6,0)</f>
        <v>11</v>
      </c>
      <c r="G27">
        <f>VLOOKUP($A27,numeric!$A:$Q,7,0)</f>
        <v>39</v>
      </c>
      <c r="H27">
        <f>VLOOKUP($A27,numeric!$A:$Q,8,0)</f>
        <v>788</v>
      </c>
      <c r="I27">
        <f>VLOOKUP($A27,numeric!$A:$Q,9,0)</f>
        <v>29.2996259925199</v>
      </c>
      <c r="J27">
        <f>VLOOKUP($A27,numeric!$A:$Q,10,0)</f>
        <v>44.9534968465777</v>
      </c>
      <c r="K27">
        <f>VLOOKUP($A27,numeric!$A:$Q,11,0)</f>
        <v>0</v>
      </c>
      <c r="L27">
        <f>VLOOKUP($A27,numeric!$A:$Q,12,0)</f>
        <v>0.20104015996219199</v>
      </c>
      <c r="M27" s="4">
        <f>VLOOKUP($A27,numeric!$A:$Q,13,0)</f>
        <v>0</v>
      </c>
      <c r="N27" s="4">
        <f>VLOOKUP($A27,numeric!$A:$Q,14,0)</f>
        <v>0.20958419168383399</v>
      </c>
      <c r="O27" s="4">
        <f>VLOOKUP($A27,numeric!$A:$Q,15,0)</f>
        <v>4.6313516337594299E-2</v>
      </c>
      <c r="P27" t="str">
        <f>VLOOKUP($A27,numeric!$A:$Q,16,0)</f>
        <v>Weak</v>
      </c>
      <c r="Q27" t="str">
        <f t="shared" si="0"/>
        <v>'ThirdParty_Info_Period3_1',</v>
      </c>
    </row>
    <row r="28" spans="1:17" x14ac:dyDescent="0.2">
      <c r="A28" t="s">
        <v>106</v>
      </c>
      <c r="B28" t="s">
        <v>253</v>
      </c>
      <c r="C28">
        <f>VLOOKUP($A28,numeric!$A:$Q,3,0)</f>
        <v>49999</v>
      </c>
      <c r="D28">
        <f>VLOOKUP($A28,numeric!$A:$Q,4,0)</f>
        <v>-1</v>
      </c>
      <c r="E28">
        <f>VLOOKUP($A28,numeric!$A:$Q,5,0)</f>
        <v>0</v>
      </c>
      <c r="F28">
        <f>VLOOKUP($A28,numeric!$A:$Q,6,0)</f>
        <v>0</v>
      </c>
      <c r="G28">
        <f>VLOOKUP($A28,numeric!$A:$Q,7,0)</f>
        <v>1</v>
      </c>
      <c r="H28">
        <f>VLOOKUP($A28,numeric!$A:$Q,8,0)</f>
        <v>19</v>
      </c>
      <c r="I28">
        <f>VLOOKUP($A28,numeric!$A:$Q,9,0)</f>
        <v>0.81361627232544698</v>
      </c>
      <c r="J28">
        <f>VLOOKUP($A28,numeric!$A:$Q,10,0)</f>
        <v>1.4883582933058801</v>
      </c>
      <c r="K28">
        <f>VLOOKUP($A28,numeric!$A:$Q,11,0)</f>
        <v>0</v>
      </c>
      <c r="L28">
        <f>VLOOKUP($A28,numeric!$A:$Q,12,0)</f>
        <v>6.6562071998198403E-3</v>
      </c>
      <c r="M28" s="4">
        <f>VLOOKUP($A28,numeric!$A:$Q,13,0)</f>
        <v>0</v>
      </c>
      <c r="N28" s="4">
        <f>VLOOKUP($A28,numeric!$A:$Q,14,0)</f>
        <v>0.59405188103762097</v>
      </c>
      <c r="O28" s="4">
        <f>VLOOKUP($A28,numeric!$A:$Q,15,0)</f>
        <v>3.0145211796644599E-2</v>
      </c>
      <c r="P28" t="str">
        <f>VLOOKUP($A28,numeric!$A:$Q,16,0)</f>
        <v>Weak</v>
      </c>
      <c r="Q28" t="str">
        <f t="shared" si="0"/>
        <v>'ThirdParty_Info_Period3_10',</v>
      </c>
    </row>
    <row r="29" spans="1:17" x14ac:dyDescent="0.2">
      <c r="A29" t="s">
        <v>111</v>
      </c>
      <c r="B29" t="s">
        <v>253</v>
      </c>
      <c r="C29">
        <f>VLOOKUP($A29,numeric!$A:$Q,3,0)</f>
        <v>49999</v>
      </c>
      <c r="D29">
        <f>VLOOKUP($A29,numeric!$A:$Q,4,0)</f>
        <v>-1</v>
      </c>
      <c r="E29">
        <f>VLOOKUP($A29,numeric!$A:$Q,5,0)</f>
        <v>46</v>
      </c>
      <c r="F29">
        <f>VLOOKUP($A29,numeric!$A:$Q,6,0)</f>
        <v>348</v>
      </c>
      <c r="G29">
        <f>VLOOKUP($A29,numeric!$A:$Q,7,0)</f>
        <v>1561</v>
      </c>
      <c r="H29">
        <f>VLOOKUP($A29,numeric!$A:$Q,8,0)</f>
        <v>262558</v>
      </c>
      <c r="I29">
        <f>VLOOKUP($A29,numeric!$A:$Q,9,0)</f>
        <v>2140.1025620512401</v>
      </c>
      <c r="J29">
        <f>VLOOKUP($A29,numeric!$A:$Q,10,0)</f>
        <v>6476.4721803152497</v>
      </c>
      <c r="K29">
        <f>VLOOKUP($A29,numeric!$A:$Q,11,0)</f>
        <v>0</v>
      </c>
      <c r="L29">
        <f>VLOOKUP($A29,numeric!$A:$Q,12,0)</f>
        <v>28.963953740127899</v>
      </c>
      <c r="M29" s="4">
        <f>VLOOKUP($A29,numeric!$A:$Q,13,0)</f>
        <v>0</v>
      </c>
      <c r="N29" s="4">
        <f>VLOOKUP($A29,numeric!$A:$Q,14,0)</f>
        <v>0.152783055661113</v>
      </c>
      <c r="O29" s="4">
        <f>VLOOKUP($A29,numeric!$A:$Q,15,0)</f>
        <v>7.9301866266187196E-2</v>
      </c>
      <c r="P29" t="str">
        <f>VLOOKUP($A29,numeric!$A:$Q,16,0)</f>
        <v>Weak</v>
      </c>
      <c r="Q29" t="str">
        <f t="shared" si="0"/>
        <v>'ThirdParty_Info_Period3_15',</v>
      </c>
    </row>
    <row r="30" spans="1:17" x14ac:dyDescent="0.2">
      <c r="A30" t="s">
        <v>98</v>
      </c>
      <c r="B30" t="s">
        <v>253</v>
      </c>
      <c r="C30">
        <f>VLOOKUP($A30,numeric!$A:$Q,3,0)</f>
        <v>49999</v>
      </c>
      <c r="D30">
        <f>VLOOKUP($A30,numeric!$A:$Q,4,0)</f>
        <v>-1</v>
      </c>
      <c r="E30">
        <f>VLOOKUP($A30,numeric!$A:$Q,5,0)</f>
        <v>0</v>
      </c>
      <c r="F30">
        <f>VLOOKUP($A30,numeric!$A:$Q,6,0)</f>
        <v>7</v>
      </c>
      <c r="G30">
        <f>VLOOKUP($A30,numeric!$A:$Q,7,0)</f>
        <v>24</v>
      </c>
      <c r="H30">
        <f>VLOOKUP($A30,numeric!$A:$Q,8,0)</f>
        <v>595</v>
      </c>
      <c r="I30">
        <f>VLOOKUP($A30,numeric!$A:$Q,9,0)</f>
        <v>19.981959639192802</v>
      </c>
      <c r="J30">
        <f>VLOOKUP($A30,numeric!$A:$Q,10,0)</f>
        <v>34.461469183222903</v>
      </c>
      <c r="K30">
        <f>VLOOKUP($A30,numeric!$A:$Q,11,0)</f>
        <v>0</v>
      </c>
      <c r="L30">
        <f>VLOOKUP($A30,numeric!$A:$Q,12,0)</f>
        <v>0.15411791658327301</v>
      </c>
      <c r="M30" s="4">
        <f>VLOOKUP($A30,numeric!$A:$Q,13,0)</f>
        <v>0</v>
      </c>
      <c r="N30" s="4">
        <f>VLOOKUP($A30,numeric!$A:$Q,14,0)</f>
        <v>0.24016480329606599</v>
      </c>
      <c r="O30" s="4">
        <f>VLOOKUP($A30,numeric!$A:$Q,15,0)</f>
        <v>4.3514734912726803E-2</v>
      </c>
      <c r="P30" t="str">
        <f>VLOOKUP($A30,numeric!$A:$Q,16,0)</f>
        <v>Weak</v>
      </c>
      <c r="Q30" t="str">
        <f t="shared" si="0"/>
        <v>'ThirdParty_Info_Period3_2',</v>
      </c>
    </row>
    <row r="31" spans="1:17" x14ac:dyDescent="0.2">
      <c r="A31" t="s">
        <v>99</v>
      </c>
      <c r="B31" t="s">
        <v>253</v>
      </c>
      <c r="C31">
        <f>VLOOKUP($A31,numeric!$A:$Q,3,0)</f>
        <v>49999</v>
      </c>
      <c r="D31">
        <f>VLOOKUP($A31,numeric!$A:$Q,4,0)</f>
        <v>-1</v>
      </c>
      <c r="E31">
        <f>VLOOKUP($A31,numeric!$A:$Q,5,0)</f>
        <v>89</v>
      </c>
      <c r="F31">
        <f>VLOOKUP($A31,numeric!$A:$Q,6,0)</f>
        <v>173</v>
      </c>
      <c r="G31">
        <f>VLOOKUP($A31,numeric!$A:$Q,7,0)</f>
        <v>308</v>
      </c>
      <c r="H31">
        <f>VLOOKUP($A31,numeric!$A:$Q,8,0)</f>
        <v>3023</v>
      </c>
      <c r="I31">
        <f>VLOOKUP($A31,numeric!$A:$Q,9,0)</f>
        <v>230.92497849956999</v>
      </c>
      <c r="J31">
        <f>VLOOKUP($A31,numeric!$A:$Q,10,0)</f>
        <v>210.18128679504201</v>
      </c>
      <c r="K31">
        <f>VLOOKUP($A31,numeric!$A:$Q,11,0)</f>
        <v>-1</v>
      </c>
      <c r="L31">
        <f>VLOOKUP($A31,numeric!$A:$Q,12,0)</f>
        <v>0.93996868947807999</v>
      </c>
      <c r="M31" s="4">
        <f>VLOOKUP($A31,numeric!$A:$Q,13,0)</f>
        <v>0</v>
      </c>
      <c r="N31" s="4">
        <f>VLOOKUP($A31,numeric!$A:$Q,14,0)</f>
        <v>1.97003940078802E-2</v>
      </c>
      <c r="O31" s="4">
        <f>VLOOKUP($A31,numeric!$A:$Q,15,0)</f>
        <v>3.12035818367381E-2</v>
      </c>
      <c r="P31" t="str">
        <f>VLOOKUP($A31,numeric!$A:$Q,16,0)</f>
        <v>Weak</v>
      </c>
      <c r="Q31" t="str">
        <f t="shared" si="0"/>
        <v>'ThirdParty_Info_Period3_3',</v>
      </c>
    </row>
    <row r="32" spans="1:17" x14ac:dyDescent="0.2">
      <c r="A32" t="s">
        <v>102</v>
      </c>
      <c r="B32" t="s">
        <v>253</v>
      </c>
      <c r="C32">
        <f>VLOOKUP($A32,numeric!$A:$Q,3,0)</f>
        <v>49999</v>
      </c>
      <c r="D32">
        <f>VLOOKUP($A32,numeric!$A:$Q,4,0)</f>
        <v>-1</v>
      </c>
      <c r="E32">
        <f>VLOOKUP($A32,numeric!$A:$Q,5,0)</f>
        <v>1</v>
      </c>
      <c r="F32">
        <f>VLOOKUP($A32,numeric!$A:$Q,6,0)</f>
        <v>6</v>
      </c>
      <c r="G32">
        <f>VLOOKUP($A32,numeric!$A:$Q,7,0)</f>
        <v>16</v>
      </c>
      <c r="H32">
        <f>VLOOKUP($A32,numeric!$A:$Q,8,0)</f>
        <v>1508</v>
      </c>
      <c r="I32">
        <f>VLOOKUP($A32,numeric!$A:$Q,9,0)</f>
        <v>18.7147542950859</v>
      </c>
      <c r="J32">
        <f>VLOOKUP($A32,numeric!$A:$Q,10,0)</f>
        <v>49.952710511509103</v>
      </c>
      <c r="K32">
        <f>VLOOKUP($A32,numeric!$A:$Q,11,0)</f>
        <v>0</v>
      </c>
      <c r="L32">
        <f>VLOOKUP($A32,numeric!$A:$Q,12,0)</f>
        <v>0.22339754671484199</v>
      </c>
      <c r="M32" s="4">
        <f>VLOOKUP($A32,numeric!$A:$Q,13,0)</f>
        <v>0</v>
      </c>
      <c r="N32" s="4">
        <f>VLOOKUP($A32,numeric!$A:$Q,14,0)</f>
        <v>0.139162783255665</v>
      </c>
      <c r="O32" s="4">
        <f>VLOOKUP($A32,numeric!$A:$Q,15,0)</f>
        <v>0.11722594682406499</v>
      </c>
      <c r="P32" t="str">
        <f>VLOOKUP($A32,numeric!$A:$Q,16,0)</f>
        <v>Average</v>
      </c>
      <c r="Q32" t="str">
        <f t="shared" si="0"/>
        <v>'ThirdParty_Info_Period3_6',</v>
      </c>
    </row>
    <row r="33" spans="1:17" x14ac:dyDescent="0.2">
      <c r="A33" t="s">
        <v>104</v>
      </c>
      <c r="B33" t="s">
        <v>253</v>
      </c>
      <c r="C33">
        <f>VLOOKUP($A33,numeric!$A:$Q,3,0)</f>
        <v>49999</v>
      </c>
      <c r="D33">
        <f>VLOOKUP($A33,numeric!$A:$Q,4,0)</f>
        <v>-1</v>
      </c>
      <c r="E33">
        <f>VLOOKUP($A33,numeric!$A:$Q,5,0)</f>
        <v>46</v>
      </c>
      <c r="F33">
        <f>VLOOKUP($A33,numeric!$A:$Q,6,0)</f>
        <v>91</v>
      </c>
      <c r="G33">
        <f>VLOOKUP($A33,numeric!$A:$Q,7,0)</f>
        <v>162</v>
      </c>
      <c r="H33">
        <f>VLOOKUP($A33,numeric!$A:$Q,8,0)</f>
        <v>1888</v>
      </c>
      <c r="I33">
        <f>VLOOKUP($A33,numeric!$A:$Q,9,0)</f>
        <v>120.819336386728</v>
      </c>
      <c r="J33">
        <f>VLOOKUP($A33,numeric!$A:$Q,10,0)</f>
        <v>111.618356768116</v>
      </c>
      <c r="K33">
        <f>VLOOKUP($A33,numeric!$A:$Q,11,0)</f>
        <v>-1</v>
      </c>
      <c r="L33">
        <f>VLOOKUP($A33,numeric!$A:$Q,12,0)</f>
        <v>0.499177458340203</v>
      </c>
      <c r="M33" s="4">
        <f>VLOOKUP($A33,numeric!$A:$Q,13,0)</f>
        <v>0</v>
      </c>
      <c r="N33" s="4">
        <f>VLOOKUP($A33,numeric!$A:$Q,14,0)</f>
        <v>1.97003940078802E-2</v>
      </c>
      <c r="O33" s="4">
        <f>VLOOKUP($A33,numeric!$A:$Q,15,0)</f>
        <v>3.57217226450601E-2</v>
      </c>
      <c r="P33" t="str">
        <f>VLOOKUP($A33,numeric!$A:$Q,16,0)</f>
        <v>Weak</v>
      </c>
      <c r="Q33" t="str">
        <f t="shared" si="0"/>
        <v>'ThirdParty_Info_Period3_8',</v>
      </c>
    </row>
    <row r="34" spans="1:17" x14ac:dyDescent="0.2">
      <c r="A34" t="s">
        <v>105</v>
      </c>
      <c r="B34" t="s">
        <v>253</v>
      </c>
      <c r="C34">
        <f>VLOOKUP($A34,numeric!$A:$Q,3,0)</f>
        <v>49999</v>
      </c>
      <c r="D34">
        <f>VLOOKUP($A34,numeric!$A:$Q,4,0)</f>
        <v>-1</v>
      </c>
      <c r="E34">
        <f>VLOOKUP($A34,numeric!$A:$Q,5,0)</f>
        <v>0</v>
      </c>
      <c r="F34">
        <f>VLOOKUP($A34,numeric!$A:$Q,6,0)</f>
        <v>0</v>
      </c>
      <c r="G34">
        <f>VLOOKUP($A34,numeric!$A:$Q,7,0)</f>
        <v>2</v>
      </c>
      <c r="H34">
        <f>VLOOKUP($A34,numeric!$A:$Q,8,0)</f>
        <v>225</v>
      </c>
      <c r="I34">
        <f>VLOOKUP($A34,numeric!$A:$Q,9,0)</f>
        <v>2.61631232624653</v>
      </c>
      <c r="J34">
        <f>VLOOKUP($A34,numeric!$A:$Q,10,0)</f>
        <v>6.9098752932594198</v>
      </c>
      <c r="K34">
        <f>VLOOKUP($A34,numeric!$A:$Q,11,0)</f>
        <v>0</v>
      </c>
      <c r="L34">
        <f>VLOOKUP($A34,numeric!$A:$Q,12,0)</f>
        <v>3.09022107672015E-2</v>
      </c>
      <c r="M34" s="4">
        <f>VLOOKUP($A34,numeric!$A:$Q,13,0)</f>
        <v>0</v>
      </c>
      <c r="N34" s="4">
        <f>VLOOKUP($A34,numeric!$A:$Q,14,0)</f>
        <v>0.59405188103762097</v>
      </c>
      <c r="O34" s="4">
        <f>VLOOKUP($A34,numeric!$A:$Q,15,0)</f>
        <v>2.3608669159839502E-2</v>
      </c>
      <c r="P34" t="str">
        <f>VLOOKUP($A34,numeric!$A:$Q,16,0)</f>
        <v>Weak</v>
      </c>
      <c r="Q34" t="str">
        <f t="shared" si="0"/>
        <v>'ThirdParty_Info_Period3_9',</v>
      </c>
    </row>
    <row r="35" spans="1:17" x14ac:dyDescent="0.2">
      <c r="A35" t="s">
        <v>114</v>
      </c>
      <c r="B35" t="s">
        <v>253</v>
      </c>
      <c r="C35">
        <f>VLOOKUP($A35,numeric!$A:$Q,3,0)</f>
        <v>49999</v>
      </c>
      <c r="D35">
        <f>VLOOKUP($A35,numeric!$A:$Q,4,0)</f>
        <v>-1</v>
      </c>
      <c r="E35">
        <f>VLOOKUP($A35,numeric!$A:$Q,5,0)</f>
        <v>0</v>
      </c>
      <c r="F35">
        <f>VLOOKUP($A35,numeric!$A:$Q,6,0)</f>
        <v>9</v>
      </c>
      <c r="G35">
        <f>VLOOKUP($A35,numeric!$A:$Q,7,0)</f>
        <v>36</v>
      </c>
      <c r="H35">
        <f>VLOOKUP($A35,numeric!$A:$Q,8,0)</f>
        <v>1506</v>
      </c>
      <c r="I35">
        <f>VLOOKUP($A35,numeric!$A:$Q,9,0)</f>
        <v>27.4526890537811</v>
      </c>
      <c r="J35">
        <f>VLOOKUP($A35,numeric!$A:$Q,10,0)</f>
        <v>44.4992975699449</v>
      </c>
      <c r="K35">
        <f>VLOOKUP($A35,numeric!$A:$Q,11,0)</f>
        <v>0</v>
      </c>
      <c r="L35">
        <f>VLOOKUP($A35,numeric!$A:$Q,12,0)</f>
        <v>0.199008898733714</v>
      </c>
      <c r="M35" s="4">
        <f>VLOOKUP($A35,numeric!$A:$Q,13,0)</f>
        <v>0</v>
      </c>
      <c r="N35" s="4">
        <f>VLOOKUP($A35,numeric!$A:$Q,14,0)</f>
        <v>0.228864577291546</v>
      </c>
      <c r="O35" s="4">
        <f>VLOOKUP($A35,numeric!$A:$Q,15,0)</f>
        <v>6.5183277577613899E-2</v>
      </c>
      <c r="P35" t="str">
        <f>VLOOKUP($A35,numeric!$A:$Q,16,0)</f>
        <v>Weak</v>
      </c>
      <c r="Q35" t="str">
        <f t="shared" si="0"/>
        <v>'ThirdParty_Info_Period4_1',</v>
      </c>
    </row>
    <row r="36" spans="1:17" x14ac:dyDescent="0.2">
      <c r="A36" t="s">
        <v>123</v>
      </c>
      <c r="B36" t="s">
        <v>253</v>
      </c>
      <c r="C36">
        <f>VLOOKUP($A36,numeric!$A:$Q,3,0)</f>
        <v>49999</v>
      </c>
      <c r="D36">
        <f>VLOOKUP($A36,numeric!$A:$Q,4,0)</f>
        <v>-1</v>
      </c>
      <c r="E36">
        <f>VLOOKUP($A36,numeric!$A:$Q,5,0)</f>
        <v>0</v>
      </c>
      <c r="F36">
        <f>VLOOKUP($A36,numeric!$A:$Q,6,0)</f>
        <v>0</v>
      </c>
      <c r="G36">
        <f>VLOOKUP($A36,numeric!$A:$Q,7,0)</f>
        <v>1</v>
      </c>
      <c r="H36">
        <f>VLOOKUP($A36,numeric!$A:$Q,8,0)</f>
        <v>19</v>
      </c>
      <c r="I36">
        <f>VLOOKUP($A36,numeric!$A:$Q,9,0)</f>
        <v>0.69869397387947796</v>
      </c>
      <c r="J36">
        <f>VLOOKUP($A36,numeric!$A:$Q,10,0)</f>
        <v>1.4425393343403601</v>
      </c>
      <c r="K36">
        <f>VLOOKUP($A36,numeric!$A:$Q,11,0)</f>
        <v>0</v>
      </c>
      <c r="L36">
        <f>VLOOKUP($A36,numeric!$A:$Q,12,0)</f>
        <v>6.4512965368926202E-3</v>
      </c>
      <c r="M36" s="4">
        <f>VLOOKUP($A36,numeric!$A:$Q,13,0)</f>
        <v>0</v>
      </c>
      <c r="N36" s="4">
        <f>VLOOKUP($A36,numeric!$A:$Q,14,0)</f>
        <v>0.60165203304066095</v>
      </c>
      <c r="O36" s="4">
        <f>VLOOKUP($A36,numeric!$A:$Q,15,0)</f>
        <v>3.6478053193010999E-2</v>
      </c>
      <c r="P36" t="str">
        <f>VLOOKUP($A36,numeric!$A:$Q,16,0)</f>
        <v>Weak</v>
      </c>
      <c r="Q36" t="str">
        <f t="shared" si="0"/>
        <v>'ThirdParty_Info_Period4_10',</v>
      </c>
    </row>
    <row r="37" spans="1:17" x14ac:dyDescent="0.2">
      <c r="A37" t="s">
        <v>126</v>
      </c>
      <c r="B37" t="s">
        <v>253</v>
      </c>
      <c r="C37">
        <f>VLOOKUP($A37,numeric!$A:$Q,3,0)</f>
        <v>49999</v>
      </c>
      <c r="D37">
        <f>VLOOKUP($A37,numeric!$A:$Q,4,0)</f>
        <v>-1</v>
      </c>
      <c r="E37">
        <f>VLOOKUP($A37,numeric!$A:$Q,5,0)</f>
        <v>6814</v>
      </c>
      <c r="F37">
        <f>VLOOKUP($A37,numeric!$A:$Q,6,0)</f>
        <v>15167</v>
      </c>
      <c r="G37">
        <f>VLOOKUP($A37,numeric!$A:$Q,7,0)</f>
        <v>28798</v>
      </c>
      <c r="H37">
        <f>VLOOKUP($A37,numeric!$A:$Q,8,0)</f>
        <v>3450017</v>
      </c>
      <c r="I37">
        <f>VLOOKUP($A37,numeric!$A:$Q,9,0)</f>
        <v>22459.505290105801</v>
      </c>
      <c r="J37">
        <f>VLOOKUP($A37,numeric!$A:$Q,10,0)</f>
        <v>41714.709313106003</v>
      </c>
      <c r="K37">
        <f>VLOOKUP($A37,numeric!$A:$Q,11,0)</f>
        <v>-1</v>
      </c>
      <c r="L37">
        <f>VLOOKUP($A37,numeric!$A:$Q,12,0)</f>
        <v>186.55571693799399</v>
      </c>
      <c r="M37" s="4">
        <f>VLOOKUP($A37,numeric!$A:$Q,13,0)</f>
        <v>0</v>
      </c>
      <c r="N37" s="4">
        <f>VLOOKUP($A37,numeric!$A:$Q,14,0)</f>
        <v>4.6620932418648398E-2</v>
      </c>
      <c r="O37" s="4">
        <f>VLOOKUP($A37,numeric!$A:$Q,15,0)</f>
        <v>3.1633687650685499E-2</v>
      </c>
      <c r="P37" t="str">
        <f>VLOOKUP($A37,numeric!$A:$Q,16,0)</f>
        <v>Weak</v>
      </c>
      <c r="Q37" t="str">
        <f t="shared" si="0"/>
        <v>'ThirdParty_Info_Period4_13',</v>
      </c>
    </row>
    <row r="38" spans="1:17" x14ac:dyDescent="0.2">
      <c r="A38" t="s">
        <v>127</v>
      </c>
      <c r="B38" t="s">
        <v>253</v>
      </c>
      <c r="C38">
        <f>VLOOKUP($A38,numeric!$A:$Q,3,0)</f>
        <v>49999</v>
      </c>
      <c r="D38">
        <f>VLOOKUP($A38,numeric!$A:$Q,4,0)</f>
        <v>-1</v>
      </c>
      <c r="E38">
        <f>VLOOKUP($A38,numeric!$A:$Q,5,0)</f>
        <v>6204</v>
      </c>
      <c r="F38">
        <f>VLOOKUP($A38,numeric!$A:$Q,6,0)</f>
        <v>14100</v>
      </c>
      <c r="G38">
        <f>VLOOKUP($A38,numeric!$A:$Q,7,0)</f>
        <v>26005</v>
      </c>
      <c r="H38">
        <f>VLOOKUP($A38,numeric!$A:$Q,8,0)</f>
        <v>2920840</v>
      </c>
      <c r="I38">
        <f>VLOOKUP($A38,numeric!$A:$Q,9,0)</f>
        <v>19792.996759935198</v>
      </c>
      <c r="J38">
        <f>VLOOKUP($A38,numeric!$A:$Q,10,0)</f>
        <v>37668.897633731598</v>
      </c>
      <c r="K38">
        <f>VLOOKUP($A38,numeric!$A:$Q,11,0)</f>
        <v>-1</v>
      </c>
      <c r="L38">
        <f>VLOOKUP($A38,numeric!$A:$Q,12,0)</f>
        <v>168.46211612259401</v>
      </c>
      <c r="M38" s="4">
        <f>VLOOKUP($A38,numeric!$A:$Q,13,0)</f>
        <v>0</v>
      </c>
      <c r="N38" s="4">
        <f>VLOOKUP($A38,numeric!$A:$Q,14,0)</f>
        <v>4.6620932418648398E-2</v>
      </c>
      <c r="O38" s="4">
        <f>VLOOKUP($A38,numeric!$A:$Q,15,0)</f>
        <v>3.6981276051130697E-2</v>
      </c>
      <c r="P38" t="str">
        <f>VLOOKUP($A38,numeric!$A:$Q,16,0)</f>
        <v>Weak</v>
      </c>
      <c r="Q38" t="str">
        <f t="shared" si="0"/>
        <v>'ThirdParty_Info_Period4_14',</v>
      </c>
    </row>
    <row r="39" spans="1:17" x14ac:dyDescent="0.2">
      <c r="A39" t="s">
        <v>128</v>
      </c>
      <c r="B39" t="s">
        <v>253</v>
      </c>
      <c r="C39">
        <f>VLOOKUP($A39,numeric!$A:$Q,3,0)</f>
        <v>49999</v>
      </c>
      <c r="D39">
        <f>VLOOKUP($A39,numeric!$A:$Q,4,0)</f>
        <v>-1</v>
      </c>
      <c r="E39">
        <f>VLOOKUP($A39,numeric!$A:$Q,5,0)</f>
        <v>29</v>
      </c>
      <c r="F39">
        <f>VLOOKUP($A39,numeric!$A:$Q,6,0)</f>
        <v>299</v>
      </c>
      <c r="G39">
        <f>VLOOKUP($A39,numeric!$A:$Q,7,0)</f>
        <v>1462</v>
      </c>
      <c r="H39">
        <f>VLOOKUP($A39,numeric!$A:$Q,8,0)</f>
        <v>341096</v>
      </c>
      <c r="I39">
        <f>VLOOKUP($A39,numeric!$A:$Q,9,0)</f>
        <v>2065.9530390607802</v>
      </c>
      <c r="J39">
        <f>VLOOKUP($A39,numeric!$A:$Q,10,0)</f>
        <v>6582.2554578891304</v>
      </c>
      <c r="K39">
        <f>VLOOKUP($A39,numeric!$A:$Q,11,0)</f>
        <v>0</v>
      </c>
      <c r="L39">
        <f>VLOOKUP($A39,numeric!$A:$Q,12,0)</f>
        <v>29.4370356700468</v>
      </c>
      <c r="M39" s="4">
        <f>VLOOKUP($A39,numeric!$A:$Q,13,0)</f>
        <v>0</v>
      </c>
      <c r="N39" s="4">
        <f>VLOOKUP($A39,numeric!$A:$Q,14,0)</f>
        <v>0.15696313926278499</v>
      </c>
      <c r="O39" s="4">
        <f>VLOOKUP($A39,numeric!$A:$Q,15,0)</f>
        <v>7.6715252609204504E-2</v>
      </c>
      <c r="P39" t="str">
        <f>VLOOKUP($A39,numeric!$A:$Q,16,0)</f>
        <v>Weak</v>
      </c>
      <c r="Q39" t="str">
        <f t="shared" si="0"/>
        <v>'ThirdParty_Info_Period4_15',</v>
      </c>
    </row>
    <row r="40" spans="1:17" x14ac:dyDescent="0.2">
      <c r="A40" t="s">
        <v>129</v>
      </c>
      <c r="B40" t="s">
        <v>253</v>
      </c>
      <c r="C40">
        <f>VLOOKUP($A40,numeric!$A:$Q,3,0)</f>
        <v>49999</v>
      </c>
      <c r="D40">
        <f>VLOOKUP($A40,numeric!$A:$Q,4,0)</f>
        <v>-1</v>
      </c>
      <c r="E40">
        <f>VLOOKUP($A40,numeric!$A:$Q,5,0)</f>
        <v>8464</v>
      </c>
      <c r="F40">
        <f>VLOOKUP($A40,numeric!$A:$Q,6,0)</f>
        <v>18732</v>
      </c>
      <c r="G40">
        <f>VLOOKUP($A40,numeric!$A:$Q,7,0)</f>
        <v>34864</v>
      </c>
      <c r="H40">
        <f>VLOOKUP($A40,numeric!$A:$Q,8,0)</f>
        <v>5630251</v>
      </c>
      <c r="I40">
        <f>VLOOKUP($A40,numeric!$A:$Q,9,0)</f>
        <v>26842.628992579899</v>
      </c>
      <c r="J40">
        <f>VLOOKUP($A40,numeric!$A:$Q,10,0)</f>
        <v>56616.520640328803</v>
      </c>
      <c r="K40">
        <f>VLOOKUP($A40,numeric!$A:$Q,11,0)</f>
        <v>-1</v>
      </c>
      <c r="L40">
        <f>VLOOKUP($A40,numeric!$A:$Q,12,0)</f>
        <v>253.199309608346</v>
      </c>
      <c r="M40" s="4">
        <f>VLOOKUP($A40,numeric!$A:$Q,13,0)</f>
        <v>0</v>
      </c>
      <c r="N40" s="4">
        <f>VLOOKUP($A40,numeric!$A:$Q,14,0)</f>
        <v>4.6620932418648398E-2</v>
      </c>
      <c r="O40" s="4">
        <f>VLOOKUP($A40,numeric!$A:$Q,15,0)</f>
        <v>2.5159415045401801E-2</v>
      </c>
      <c r="P40" t="str">
        <f>VLOOKUP($A40,numeric!$A:$Q,16,0)</f>
        <v>Weak</v>
      </c>
      <c r="Q40" t="str">
        <f t="shared" si="0"/>
        <v>'ThirdParty_Info_Period4_16',</v>
      </c>
    </row>
    <row r="41" spans="1:17" x14ac:dyDescent="0.2">
      <c r="A41" t="s">
        <v>130</v>
      </c>
      <c r="B41" t="s">
        <v>253</v>
      </c>
      <c r="C41">
        <f>VLOOKUP($A41,numeric!$A:$Q,3,0)</f>
        <v>49999</v>
      </c>
      <c r="D41">
        <f>VLOOKUP($A41,numeric!$A:$Q,4,0)</f>
        <v>-1</v>
      </c>
      <c r="E41">
        <f>VLOOKUP($A41,numeric!$A:$Q,5,0)</f>
        <v>3850</v>
      </c>
      <c r="F41">
        <f>VLOOKUP($A41,numeric!$A:$Q,6,0)</f>
        <v>9041</v>
      </c>
      <c r="G41">
        <f>VLOOKUP($A41,numeric!$A:$Q,7,0)</f>
        <v>17450</v>
      </c>
      <c r="H41">
        <f>VLOOKUP($A41,numeric!$A:$Q,8,0)</f>
        <v>1705670</v>
      </c>
      <c r="I41">
        <f>VLOOKUP($A41,numeric!$A:$Q,9,0)</f>
        <v>13349.7775155503</v>
      </c>
      <c r="J41">
        <f>VLOOKUP($A41,numeric!$A:$Q,10,0)</f>
        <v>21319.626429038199</v>
      </c>
      <c r="K41">
        <f>VLOOKUP($A41,numeric!$A:$Q,11,0)</f>
        <v>-1</v>
      </c>
      <c r="L41">
        <f>VLOOKUP($A41,numeric!$A:$Q,12,0)</f>
        <v>95.345221357441901</v>
      </c>
      <c r="M41" s="4">
        <f>VLOOKUP($A41,numeric!$A:$Q,13,0)</f>
        <v>0</v>
      </c>
      <c r="N41" s="4">
        <f>VLOOKUP($A41,numeric!$A:$Q,14,0)</f>
        <v>4.6620932418648398E-2</v>
      </c>
      <c r="O41" s="4">
        <f>VLOOKUP($A41,numeric!$A:$Q,15,0)</f>
        <v>3.6101348179977899E-2</v>
      </c>
      <c r="P41" t="str">
        <f>VLOOKUP($A41,numeric!$A:$Q,16,0)</f>
        <v>Weak</v>
      </c>
      <c r="Q41" t="str">
        <f t="shared" si="0"/>
        <v>'ThirdParty_Info_Period4_17',</v>
      </c>
    </row>
    <row r="42" spans="1:17" x14ac:dyDescent="0.2">
      <c r="A42" t="s">
        <v>115</v>
      </c>
      <c r="B42" t="s">
        <v>253</v>
      </c>
      <c r="C42">
        <f>VLOOKUP($A42,numeric!$A:$Q,3,0)</f>
        <v>49999</v>
      </c>
      <c r="D42">
        <f>VLOOKUP($A42,numeric!$A:$Q,4,0)</f>
        <v>-1</v>
      </c>
      <c r="E42">
        <f>VLOOKUP($A42,numeric!$A:$Q,5,0)</f>
        <v>0</v>
      </c>
      <c r="F42">
        <f>VLOOKUP($A42,numeric!$A:$Q,6,0)</f>
        <v>5</v>
      </c>
      <c r="G42">
        <f>VLOOKUP($A42,numeric!$A:$Q,7,0)</f>
        <v>21</v>
      </c>
      <c r="H42">
        <f>VLOOKUP($A42,numeric!$A:$Q,8,0)</f>
        <v>852</v>
      </c>
      <c r="I42">
        <f>VLOOKUP($A42,numeric!$A:$Q,9,0)</f>
        <v>18.42504850097</v>
      </c>
      <c r="J42">
        <f>VLOOKUP($A42,numeric!$A:$Q,10,0)</f>
        <v>34.411165956980398</v>
      </c>
      <c r="K42">
        <f>VLOOKUP($A42,numeric!$A:$Q,11,0)</f>
        <v>0</v>
      </c>
      <c r="L42">
        <f>VLOOKUP($A42,numeric!$A:$Q,12,0)</f>
        <v>0.15389295146687901</v>
      </c>
      <c r="M42" s="4">
        <f>VLOOKUP($A42,numeric!$A:$Q,13,0)</f>
        <v>0</v>
      </c>
      <c r="N42" s="4">
        <f>VLOOKUP($A42,numeric!$A:$Q,14,0)</f>
        <v>0.26830536610732197</v>
      </c>
      <c r="O42" s="4">
        <f>VLOOKUP($A42,numeric!$A:$Q,15,0)</f>
        <v>6.6591326636965695E-2</v>
      </c>
      <c r="P42" t="str">
        <f>VLOOKUP($A42,numeric!$A:$Q,16,0)</f>
        <v>Weak</v>
      </c>
      <c r="Q42" t="str">
        <f t="shared" si="0"/>
        <v>'ThirdParty_Info_Period4_2',</v>
      </c>
    </row>
    <row r="43" spans="1:17" x14ac:dyDescent="0.2">
      <c r="A43" t="s">
        <v>116</v>
      </c>
      <c r="B43" t="s">
        <v>253</v>
      </c>
      <c r="C43">
        <f>VLOOKUP($A43,numeric!$A:$Q,3,0)</f>
        <v>49999</v>
      </c>
      <c r="D43">
        <f>VLOOKUP($A43,numeric!$A:$Q,4,0)</f>
        <v>-1</v>
      </c>
      <c r="E43">
        <f>VLOOKUP($A43,numeric!$A:$Q,5,0)</f>
        <v>80</v>
      </c>
      <c r="F43">
        <f>VLOOKUP($A43,numeric!$A:$Q,6,0)</f>
        <v>166</v>
      </c>
      <c r="G43">
        <f>VLOOKUP($A43,numeric!$A:$Q,7,0)</f>
        <v>299</v>
      </c>
      <c r="H43">
        <f>VLOOKUP($A43,numeric!$A:$Q,8,0)</f>
        <v>3611</v>
      </c>
      <c r="I43">
        <f>VLOOKUP($A43,numeric!$A:$Q,9,0)</f>
        <v>221.97477949559001</v>
      </c>
      <c r="J43">
        <f>VLOOKUP($A43,numeric!$A:$Q,10,0)</f>
        <v>211.35991442200199</v>
      </c>
      <c r="K43">
        <f>VLOOKUP($A43,numeric!$A:$Q,11,0)</f>
        <v>-1</v>
      </c>
      <c r="L43">
        <f>VLOOKUP($A43,numeric!$A:$Q,12,0)</f>
        <v>0.94523972517678201</v>
      </c>
      <c r="M43" s="4">
        <f>VLOOKUP($A43,numeric!$A:$Q,13,0)</f>
        <v>0</v>
      </c>
      <c r="N43" s="4">
        <f>VLOOKUP($A43,numeric!$A:$Q,14,0)</f>
        <v>4.6620932418648398E-2</v>
      </c>
      <c r="O43" s="4">
        <f>VLOOKUP($A43,numeric!$A:$Q,15,0)</f>
        <v>4.9454451451096802E-2</v>
      </c>
      <c r="P43" t="str">
        <f>VLOOKUP($A43,numeric!$A:$Q,16,0)</f>
        <v>Weak</v>
      </c>
      <c r="Q43" t="str">
        <f t="shared" si="0"/>
        <v>'ThirdParty_Info_Period4_3',</v>
      </c>
    </row>
    <row r="44" spans="1:17" x14ac:dyDescent="0.2">
      <c r="A44" t="s">
        <v>117</v>
      </c>
      <c r="B44" t="s">
        <v>253</v>
      </c>
      <c r="C44">
        <f>VLOOKUP($A44,numeric!$A:$Q,3,0)</f>
        <v>49999</v>
      </c>
      <c r="D44">
        <f>VLOOKUP($A44,numeric!$A:$Q,4,0)</f>
        <v>-1</v>
      </c>
      <c r="E44">
        <f>VLOOKUP($A44,numeric!$A:$Q,5,0)</f>
        <v>76</v>
      </c>
      <c r="F44">
        <f>VLOOKUP($A44,numeric!$A:$Q,6,0)</f>
        <v>163</v>
      </c>
      <c r="G44">
        <f>VLOOKUP($A44,numeric!$A:$Q,7,0)</f>
        <v>295</v>
      </c>
      <c r="H44">
        <f>VLOOKUP($A44,numeric!$A:$Q,8,0)</f>
        <v>3446</v>
      </c>
      <c r="I44">
        <f>VLOOKUP($A44,numeric!$A:$Q,9,0)</f>
        <v>216.31572631452599</v>
      </c>
      <c r="J44">
        <f>VLOOKUP($A44,numeric!$A:$Q,10,0)</f>
        <v>207.072389076527</v>
      </c>
      <c r="K44">
        <f>VLOOKUP($A44,numeric!$A:$Q,11,0)</f>
        <v>-1</v>
      </c>
      <c r="L44">
        <f>VLOOKUP($A44,numeric!$A:$Q,12,0)</f>
        <v>0.92606513717447503</v>
      </c>
      <c r="M44" s="4">
        <f>VLOOKUP($A44,numeric!$A:$Q,13,0)</f>
        <v>0</v>
      </c>
      <c r="N44" s="4">
        <f>VLOOKUP($A44,numeric!$A:$Q,14,0)</f>
        <v>4.6620932418648398E-2</v>
      </c>
      <c r="O44" s="4">
        <f>VLOOKUP($A44,numeric!$A:$Q,15,0)</f>
        <v>3.3628001833694E-2</v>
      </c>
      <c r="P44" t="str">
        <f>VLOOKUP($A44,numeric!$A:$Q,16,0)</f>
        <v>Weak</v>
      </c>
      <c r="Q44" t="str">
        <f t="shared" si="0"/>
        <v>'ThirdParty_Info_Period4_4',</v>
      </c>
    </row>
    <row r="45" spans="1:17" x14ac:dyDescent="0.2">
      <c r="A45" t="s">
        <v>118</v>
      </c>
      <c r="B45" t="s">
        <v>253</v>
      </c>
      <c r="C45">
        <f>VLOOKUP($A45,numeric!$A:$Q,3,0)</f>
        <v>49999</v>
      </c>
      <c r="D45">
        <f>VLOOKUP($A45,numeric!$A:$Q,4,0)</f>
        <v>-1</v>
      </c>
      <c r="E45">
        <f>VLOOKUP($A45,numeric!$A:$Q,5,0)</f>
        <v>40</v>
      </c>
      <c r="F45">
        <f>VLOOKUP($A45,numeric!$A:$Q,6,0)</f>
        <v>68</v>
      </c>
      <c r="G45">
        <f>VLOOKUP($A45,numeric!$A:$Q,7,0)</f>
        <v>109</v>
      </c>
      <c r="H45">
        <f>VLOOKUP($A45,numeric!$A:$Q,8,0)</f>
        <v>1627</v>
      </c>
      <c r="I45">
        <f>VLOOKUP($A45,numeric!$A:$Q,9,0)</f>
        <v>82.287905758115201</v>
      </c>
      <c r="J45">
        <f>VLOOKUP($A45,numeric!$A:$Q,10,0)</f>
        <v>65.743246793204506</v>
      </c>
      <c r="K45">
        <f>VLOOKUP($A45,numeric!$A:$Q,11,0)</f>
        <v>-1</v>
      </c>
      <c r="L45">
        <f>VLOOKUP($A45,numeric!$A:$Q,12,0)</f>
        <v>0.29401567795378097</v>
      </c>
      <c r="M45" s="4">
        <f>VLOOKUP($A45,numeric!$A:$Q,13,0)</f>
        <v>0</v>
      </c>
      <c r="N45" s="4">
        <f>VLOOKUP($A45,numeric!$A:$Q,14,0)</f>
        <v>4.6620932418648398E-2</v>
      </c>
      <c r="O45" s="4">
        <f>VLOOKUP($A45,numeric!$A:$Q,15,0)</f>
        <v>3.1063526723591299E-2</v>
      </c>
      <c r="P45" t="str">
        <f>VLOOKUP($A45,numeric!$A:$Q,16,0)</f>
        <v>Weak</v>
      </c>
      <c r="Q45" t="str">
        <f t="shared" si="0"/>
        <v>'ThirdParty_Info_Period4_5',</v>
      </c>
    </row>
    <row r="46" spans="1:17" x14ac:dyDescent="0.2">
      <c r="A46" t="s">
        <v>119</v>
      </c>
      <c r="B46" t="s">
        <v>253</v>
      </c>
      <c r="C46">
        <f>VLOOKUP($A46,numeric!$A:$Q,3,0)</f>
        <v>49999</v>
      </c>
      <c r="D46">
        <f>VLOOKUP($A46,numeric!$A:$Q,4,0)</f>
        <v>-1</v>
      </c>
      <c r="E46">
        <f>VLOOKUP($A46,numeric!$A:$Q,5,0)</f>
        <v>1</v>
      </c>
      <c r="F46">
        <f>VLOOKUP($A46,numeric!$A:$Q,6,0)</f>
        <v>5</v>
      </c>
      <c r="G46">
        <f>VLOOKUP($A46,numeric!$A:$Q,7,0)</f>
        <v>15</v>
      </c>
      <c r="H46">
        <f>VLOOKUP($A46,numeric!$A:$Q,8,0)</f>
        <v>1605</v>
      </c>
      <c r="I46">
        <f>VLOOKUP($A46,numeric!$A:$Q,9,0)</f>
        <v>17.928778575571499</v>
      </c>
      <c r="J46">
        <f>VLOOKUP($A46,numeric!$A:$Q,10,0)</f>
        <v>49.744951201272201</v>
      </c>
      <c r="K46">
        <f>VLOOKUP($A46,numeric!$A:$Q,11,0)</f>
        <v>0</v>
      </c>
      <c r="L46">
        <f>VLOOKUP($A46,numeric!$A:$Q,12,0)</f>
        <v>0.22246840954212799</v>
      </c>
      <c r="M46" s="4">
        <f>VLOOKUP($A46,numeric!$A:$Q,13,0)</f>
        <v>0</v>
      </c>
      <c r="N46" s="4">
        <f>VLOOKUP($A46,numeric!$A:$Q,14,0)</f>
        <v>0.14394287885757701</v>
      </c>
      <c r="O46" s="4">
        <f>VLOOKUP($A46,numeric!$A:$Q,15,0)</f>
        <v>8.3408204302032996E-2</v>
      </c>
      <c r="P46" t="str">
        <f>VLOOKUP($A46,numeric!$A:$Q,16,0)</f>
        <v>Weak</v>
      </c>
      <c r="Q46" t="str">
        <f t="shared" si="0"/>
        <v>'ThirdParty_Info_Period4_6',</v>
      </c>
    </row>
    <row r="47" spans="1:17" x14ac:dyDescent="0.2">
      <c r="A47" t="s">
        <v>120</v>
      </c>
      <c r="B47" t="s">
        <v>253</v>
      </c>
      <c r="C47">
        <f>VLOOKUP($A47,numeric!$A:$Q,3,0)</f>
        <v>49999</v>
      </c>
      <c r="D47">
        <f>VLOOKUP($A47,numeric!$A:$Q,4,0)</f>
        <v>-1</v>
      </c>
      <c r="E47">
        <f>VLOOKUP($A47,numeric!$A:$Q,5,0)</f>
        <v>108</v>
      </c>
      <c r="F47">
        <f>VLOOKUP($A47,numeric!$A:$Q,6,0)</f>
        <v>228</v>
      </c>
      <c r="G47">
        <f>VLOOKUP($A47,numeric!$A:$Q,7,0)</f>
        <v>414</v>
      </c>
      <c r="H47">
        <f>VLOOKUP($A47,numeric!$A:$Q,8,0)</f>
        <v>4856</v>
      </c>
      <c r="I47">
        <f>VLOOKUP($A47,numeric!$A:$Q,9,0)</f>
        <v>304.33436668733401</v>
      </c>
      <c r="J47">
        <f>VLOOKUP($A47,numeric!$A:$Q,10,0)</f>
        <v>289.985323043525</v>
      </c>
      <c r="K47">
        <f>VLOOKUP($A47,numeric!$A:$Q,11,0)</f>
        <v>-1</v>
      </c>
      <c r="L47">
        <f>VLOOKUP($A47,numeric!$A:$Q,12,0)</f>
        <v>1.2968667583375399</v>
      </c>
      <c r="M47" s="4">
        <f>VLOOKUP($A47,numeric!$A:$Q,13,0)</f>
        <v>0</v>
      </c>
      <c r="N47" s="4">
        <f>VLOOKUP($A47,numeric!$A:$Q,14,0)</f>
        <v>4.6620932418648398E-2</v>
      </c>
      <c r="O47" s="4">
        <f>VLOOKUP($A47,numeric!$A:$Q,15,0)</f>
        <v>2.4706997602233698E-2</v>
      </c>
      <c r="P47" t="str">
        <f>VLOOKUP($A47,numeric!$A:$Q,16,0)</f>
        <v>Weak</v>
      </c>
      <c r="Q47" t="str">
        <f t="shared" si="0"/>
        <v>'ThirdParty_Info_Period4_7',</v>
      </c>
    </row>
    <row r="48" spans="1:17" x14ac:dyDescent="0.2">
      <c r="A48" t="s">
        <v>121</v>
      </c>
      <c r="B48" t="s">
        <v>253</v>
      </c>
      <c r="C48">
        <f>VLOOKUP($A48,numeric!$A:$Q,3,0)</f>
        <v>49999</v>
      </c>
      <c r="D48">
        <f>VLOOKUP($A48,numeric!$A:$Q,4,0)</f>
        <v>-1</v>
      </c>
      <c r="E48">
        <f>VLOOKUP($A48,numeric!$A:$Q,5,0)</f>
        <v>41</v>
      </c>
      <c r="F48">
        <f>VLOOKUP($A48,numeric!$A:$Q,6,0)</f>
        <v>87</v>
      </c>
      <c r="G48">
        <f>VLOOKUP($A48,numeric!$A:$Q,7,0)</f>
        <v>157</v>
      </c>
      <c r="H48">
        <f>VLOOKUP($A48,numeric!$A:$Q,8,0)</f>
        <v>1676</v>
      </c>
      <c r="I48">
        <f>VLOOKUP($A48,numeric!$A:$Q,9,0)</f>
        <v>115.980739614792</v>
      </c>
      <c r="J48">
        <f>VLOOKUP($A48,numeric!$A:$Q,10,0)</f>
        <v>111.79873115244401</v>
      </c>
      <c r="K48">
        <f>VLOOKUP($A48,numeric!$A:$Q,11,0)</f>
        <v>-1</v>
      </c>
      <c r="L48">
        <f>VLOOKUP($A48,numeric!$A:$Q,12,0)</f>
        <v>0.49998412517642798</v>
      </c>
      <c r="M48" s="4">
        <f>VLOOKUP($A48,numeric!$A:$Q,13,0)</f>
        <v>0</v>
      </c>
      <c r="N48" s="4">
        <f>VLOOKUP($A48,numeric!$A:$Q,14,0)</f>
        <v>4.6620932418648398E-2</v>
      </c>
      <c r="O48" s="4">
        <f>VLOOKUP($A48,numeric!$A:$Q,15,0)</f>
        <v>7.0201285323454404E-2</v>
      </c>
      <c r="P48" t="str">
        <f>VLOOKUP($A48,numeric!$A:$Q,16,0)</f>
        <v>Weak</v>
      </c>
      <c r="Q48" t="str">
        <f t="shared" si="0"/>
        <v>'ThirdParty_Info_Period4_8',</v>
      </c>
    </row>
    <row r="49" spans="1:17" x14ac:dyDescent="0.2">
      <c r="A49" t="s">
        <v>122</v>
      </c>
      <c r="B49" t="s">
        <v>253</v>
      </c>
      <c r="C49">
        <f>VLOOKUP($A49,numeric!$A:$Q,3,0)</f>
        <v>49999</v>
      </c>
      <c r="D49">
        <f>VLOOKUP($A49,numeric!$A:$Q,4,0)</f>
        <v>-1</v>
      </c>
      <c r="E49">
        <f>VLOOKUP($A49,numeric!$A:$Q,5,0)</f>
        <v>0</v>
      </c>
      <c r="F49">
        <f>VLOOKUP($A49,numeric!$A:$Q,6,0)</f>
        <v>0</v>
      </c>
      <c r="G49">
        <f>VLOOKUP($A49,numeric!$A:$Q,7,0)</f>
        <v>2</v>
      </c>
      <c r="H49">
        <f>VLOOKUP($A49,numeric!$A:$Q,8,0)</f>
        <v>499</v>
      </c>
      <c r="I49">
        <f>VLOOKUP($A49,numeric!$A:$Q,9,0)</f>
        <v>2.2568051361027202</v>
      </c>
      <c r="J49">
        <f>VLOOKUP($A49,numeric!$A:$Q,10,0)</f>
        <v>6.6029445246878096</v>
      </c>
      <c r="K49">
        <f>VLOOKUP($A49,numeric!$A:$Q,11,0)</f>
        <v>0</v>
      </c>
      <c r="L49">
        <f>VLOOKUP($A49,numeric!$A:$Q,12,0)</f>
        <v>2.9529560914809599E-2</v>
      </c>
      <c r="M49" s="4">
        <f>VLOOKUP($A49,numeric!$A:$Q,13,0)</f>
        <v>0</v>
      </c>
      <c r="N49" s="4">
        <f>VLOOKUP($A49,numeric!$A:$Q,14,0)</f>
        <v>0.60165203304066095</v>
      </c>
      <c r="O49" s="4">
        <f>VLOOKUP($A49,numeric!$A:$Q,15,0)</f>
        <v>3.6478053193010999E-2</v>
      </c>
      <c r="P49" t="str">
        <f>VLOOKUP($A49,numeric!$A:$Q,16,0)</f>
        <v>Weak</v>
      </c>
      <c r="Q49" t="str">
        <f t="shared" si="0"/>
        <v>'ThirdParty_Info_Period4_9',</v>
      </c>
    </row>
    <row r="50" spans="1:17" x14ac:dyDescent="0.2">
      <c r="A50" t="s">
        <v>131</v>
      </c>
      <c r="B50" t="s">
        <v>253</v>
      </c>
      <c r="C50">
        <f>VLOOKUP($A50,numeric!$A:$Q,3,0)</f>
        <v>49999</v>
      </c>
      <c r="D50">
        <f>VLOOKUP($A50,numeric!$A:$Q,4,0)</f>
        <v>-1</v>
      </c>
      <c r="E50">
        <f>VLOOKUP($A50,numeric!$A:$Q,5,0)</f>
        <v>0</v>
      </c>
      <c r="F50">
        <f>VLOOKUP($A50,numeric!$A:$Q,6,0)</f>
        <v>6</v>
      </c>
      <c r="G50">
        <f>VLOOKUP($A50,numeric!$A:$Q,7,0)</f>
        <v>32</v>
      </c>
      <c r="H50">
        <f>VLOOKUP($A50,numeric!$A:$Q,8,0)</f>
        <v>1059</v>
      </c>
      <c r="I50">
        <f>VLOOKUP($A50,numeric!$A:$Q,9,0)</f>
        <v>24.911518230364599</v>
      </c>
      <c r="J50">
        <f>VLOOKUP($A50,numeric!$A:$Q,10,0)</f>
        <v>43.002566667149303</v>
      </c>
      <c r="K50">
        <f>VLOOKUP($A50,numeric!$A:$Q,11,0)</f>
        <v>0</v>
      </c>
      <c r="L50">
        <f>VLOOKUP($A50,numeric!$A:$Q,12,0)</f>
        <v>0.19231524771151801</v>
      </c>
      <c r="M50" s="4">
        <f>VLOOKUP($A50,numeric!$A:$Q,13,0)</f>
        <v>0</v>
      </c>
      <c r="N50" s="4">
        <f>VLOOKUP($A50,numeric!$A:$Q,14,0)</f>
        <v>0.24028480569611399</v>
      </c>
      <c r="O50" s="4">
        <f>VLOOKUP($A50,numeric!$A:$Q,15,0)</f>
        <v>9.8195445577579393E-2</v>
      </c>
      <c r="P50" t="str">
        <f>VLOOKUP($A50,numeric!$A:$Q,16,0)</f>
        <v>Weak</v>
      </c>
      <c r="Q50" t="str">
        <f t="shared" si="0"/>
        <v>'ThirdParty_Info_Period5_1',</v>
      </c>
    </row>
    <row r="51" spans="1:17" x14ac:dyDescent="0.2">
      <c r="A51" t="s">
        <v>140</v>
      </c>
      <c r="B51" t="s">
        <v>253</v>
      </c>
      <c r="C51">
        <f>VLOOKUP($A51,numeric!$A:$Q,3,0)</f>
        <v>49999</v>
      </c>
      <c r="D51">
        <f>VLOOKUP($A51,numeric!$A:$Q,4,0)</f>
        <v>-1</v>
      </c>
      <c r="E51">
        <f>VLOOKUP($A51,numeric!$A:$Q,5,0)</f>
        <v>0</v>
      </c>
      <c r="F51">
        <f>VLOOKUP($A51,numeric!$A:$Q,6,0)</f>
        <v>0</v>
      </c>
      <c r="G51">
        <f>VLOOKUP($A51,numeric!$A:$Q,7,0)</f>
        <v>1</v>
      </c>
      <c r="H51">
        <f>VLOOKUP($A51,numeric!$A:$Q,8,0)</f>
        <v>16</v>
      </c>
      <c r="I51">
        <f>VLOOKUP($A51,numeric!$A:$Q,9,0)</f>
        <v>0.56499129982599605</v>
      </c>
      <c r="J51">
        <f>VLOOKUP($A51,numeric!$A:$Q,10,0)</f>
        <v>1.4093582465260499</v>
      </c>
      <c r="K51">
        <f>VLOOKUP($A51,numeric!$A:$Q,11,0)</f>
        <v>0</v>
      </c>
      <c r="L51">
        <f>VLOOKUP($A51,numeric!$A:$Q,12,0)</f>
        <v>6.30290471712664E-3</v>
      </c>
      <c r="M51" s="4">
        <f>VLOOKUP($A51,numeric!$A:$Q,13,0)</f>
        <v>0</v>
      </c>
      <c r="N51" s="4">
        <f>VLOOKUP($A51,numeric!$A:$Q,14,0)</f>
        <v>0.58443168863377304</v>
      </c>
      <c r="O51" s="4">
        <f>VLOOKUP($A51,numeric!$A:$Q,15,0)</f>
        <v>4.8114143076108999E-2</v>
      </c>
      <c r="P51" t="str">
        <f>VLOOKUP($A51,numeric!$A:$Q,16,0)</f>
        <v>Weak</v>
      </c>
      <c r="Q51" t="str">
        <f t="shared" si="0"/>
        <v>'ThirdParty_Info_Period5_10',</v>
      </c>
    </row>
    <row r="52" spans="1:17" x14ac:dyDescent="0.2">
      <c r="A52" t="s">
        <v>141</v>
      </c>
      <c r="B52" t="s">
        <v>253</v>
      </c>
      <c r="C52">
        <f>VLOOKUP($A52,numeric!$A:$Q,3,0)</f>
        <v>49999</v>
      </c>
      <c r="D52">
        <f>VLOOKUP($A52,numeric!$A:$Q,4,0)</f>
        <v>-1</v>
      </c>
      <c r="E52">
        <f>VLOOKUP($A52,numeric!$A:$Q,5,0)</f>
        <v>6</v>
      </c>
      <c r="F52">
        <f>VLOOKUP($A52,numeric!$A:$Q,6,0)</f>
        <v>14</v>
      </c>
      <c r="G52">
        <f>VLOOKUP($A52,numeric!$A:$Q,7,0)</f>
        <v>25</v>
      </c>
      <c r="H52">
        <f>VLOOKUP($A52,numeric!$A:$Q,8,0)</f>
        <v>238</v>
      </c>
      <c r="I52">
        <f>VLOOKUP($A52,numeric!$A:$Q,9,0)</f>
        <v>17.5232904658093</v>
      </c>
      <c r="J52">
        <f>VLOOKUP($A52,numeric!$A:$Q,10,0)</f>
        <v>15.9794463694241</v>
      </c>
      <c r="K52">
        <f>VLOOKUP($A52,numeric!$A:$Q,11,0)</f>
        <v>-1</v>
      </c>
      <c r="L52">
        <f>VLOOKUP($A52,numeric!$A:$Q,12,0)</f>
        <v>7.1462971282975199E-2</v>
      </c>
      <c r="M52" s="4">
        <f>VLOOKUP($A52,numeric!$A:$Q,13,0)</f>
        <v>0</v>
      </c>
      <c r="N52" s="4">
        <f>VLOOKUP($A52,numeric!$A:$Q,14,0)</f>
        <v>9.7821956439128804E-2</v>
      </c>
      <c r="O52" s="4">
        <f>VLOOKUP($A52,numeric!$A:$Q,15,0)</f>
        <v>5.2770872625335898E-2</v>
      </c>
      <c r="P52" t="str">
        <f>VLOOKUP($A52,numeric!$A:$Q,16,0)</f>
        <v>Weak</v>
      </c>
      <c r="Q52" t="str">
        <f t="shared" si="0"/>
        <v>'ThirdParty_Info_Period5_11',</v>
      </c>
    </row>
    <row r="53" spans="1:17" x14ac:dyDescent="0.2">
      <c r="A53" t="s">
        <v>143</v>
      </c>
      <c r="B53" t="s">
        <v>253</v>
      </c>
      <c r="C53">
        <f>VLOOKUP($A53,numeric!$A:$Q,3,0)</f>
        <v>49999</v>
      </c>
      <c r="D53">
        <f>VLOOKUP($A53,numeric!$A:$Q,4,0)</f>
        <v>-1</v>
      </c>
      <c r="E53">
        <f>VLOOKUP($A53,numeric!$A:$Q,5,0)</f>
        <v>5370</v>
      </c>
      <c r="F53">
        <f>VLOOKUP($A53,numeric!$A:$Q,6,0)</f>
        <v>13814</v>
      </c>
      <c r="G53">
        <f>VLOOKUP($A53,numeric!$A:$Q,7,0)</f>
        <v>27216</v>
      </c>
      <c r="H53">
        <f>VLOOKUP($A53,numeric!$A:$Q,8,0)</f>
        <v>2896810</v>
      </c>
      <c r="I53">
        <f>VLOOKUP($A53,numeric!$A:$Q,9,0)</f>
        <v>20642.2227044541</v>
      </c>
      <c r="J53">
        <f>VLOOKUP($A53,numeric!$A:$Q,10,0)</f>
        <v>35295.533759071499</v>
      </c>
      <c r="K53">
        <f>VLOOKUP($A53,numeric!$A:$Q,11,0)</f>
        <v>-1</v>
      </c>
      <c r="L53">
        <f>VLOOKUP($A53,numeric!$A:$Q,12,0)</f>
        <v>157.84800406277799</v>
      </c>
      <c r="M53" s="4">
        <f>VLOOKUP($A53,numeric!$A:$Q,13,0)</f>
        <v>0</v>
      </c>
      <c r="N53" s="4">
        <f>VLOOKUP($A53,numeric!$A:$Q,14,0)</f>
        <v>9.7821956439128804E-2</v>
      </c>
      <c r="O53" s="4">
        <f>VLOOKUP($A53,numeric!$A:$Q,15,0)</f>
        <v>4.6933291730913602E-2</v>
      </c>
      <c r="P53" t="str">
        <f>VLOOKUP($A53,numeric!$A:$Q,16,0)</f>
        <v>Weak</v>
      </c>
      <c r="Q53" t="str">
        <f t="shared" si="0"/>
        <v>'ThirdParty_Info_Period5_13',</v>
      </c>
    </row>
    <row r="54" spans="1:17" x14ac:dyDescent="0.2">
      <c r="A54" t="s">
        <v>144</v>
      </c>
      <c r="B54" t="s">
        <v>253</v>
      </c>
      <c r="C54">
        <f>VLOOKUP($A54,numeric!$A:$Q,3,0)</f>
        <v>49999</v>
      </c>
      <c r="D54">
        <f>VLOOKUP($A54,numeric!$A:$Q,4,0)</f>
        <v>-1</v>
      </c>
      <c r="E54">
        <f>VLOOKUP($A54,numeric!$A:$Q,5,0)</f>
        <v>4754</v>
      </c>
      <c r="F54">
        <f>VLOOKUP($A54,numeric!$A:$Q,6,0)</f>
        <v>12832</v>
      </c>
      <c r="G54">
        <f>VLOOKUP($A54,numeric!$A:$Q,7,0)</f>
        <v>24680</v>
      </c>
      <c r="H54">
        <f>VLOOKUP($A54,numeric!$A:$Q,8,0)</f>
        <v>3206589</v>
      </c>
      <c r="I54">
        <f>VLOOKUP($A54,numeric!$A:$Q,9,0)</f>
        <v>18192.9291585832</v>
      </c>
      <c r="J54">
        <f>VLOOKUP($A54,numeric!$A:$Q,10,0)</f>
        <v>32606.8108619007</v>
      </c>
      <c r="K54">
        <f>VLOOKUP($A54,numeric!$A:$Q,11,0)</f>
        <v>-1</v>
      </c>
      <c r="L54">
        <f>VLOOKUP($A54,numeric!$A:$Q,12,0)</f>
        <v>145.82354947616301</v>
      </c>
      <c r="M54" s="4">
        <f>VLOOKUP($A54,numeric!$A:$Q,13,0)</f>
        <v>0</v>
      </c>
      <c r="N54" s="4">
        <f>VLOOKUP($A54,numeric!$A:$Q,14,0)</f>
        <v>9.7821956439128804E-2</v>
      </c>
      <c r="O54" s="4">
        <f>VLOOKUP($A54,numeric!$A:$Q,15,0)</f>
        <v>6.07224051306113E-2</v>
      </c>
      <c r="P54" t="str">
        <f>VLOOKUP($A54,numeric!$A:$Q,16,0)</f>
        <v>Weak</v>
      </c>
      <c r="Q54" t="str">
        <f t="shared" si="0"/>
        <v>'ThirdParty_Info_Period5_14',</v>
      </c>
    </row>
    <row r="55" spans="1:17" x14ac:dyDescent="0.2">
      <c r="A55" t="s">
        <v>145</v>
      </c>
      <c r="B55" t="s">
        <v>253</v>
      </c>
      <c r="C55">
        <f>VLOOKUP($A55,numeric!$A:$Q,3,0)</f>
        <v>49999</v>
      </c>
      <c r="D55">
        <f>VLOOKUP($A55,numeric!$A:$Q,4,0)</f>
        <v>-1</v>
      </c>
      <c r="E55">
        <f>VLOOKUP($A55,numeric!$A:$Q,5,0)</f>
        <v>0</v>
      </c>
      <c r="F55">
        <f>VLOOKUP($A55,numeric!$A:$Q,6,0)</f>
        <v>224</v>
      </c>
      <c r="G55">
        <f>VLOOKUP($A55,numeric!$A:$Q,7,0)</f>
        <v>1233</v>
      </c>
      <c r="H55">
        <f>VLOOKUP($A55,numeric!$A:$Q,8,0)</f>
        <v>290324</v>
      </c>
      <c r="I55">
        <f>VLOOKUP($A55,numeric!$A:$Q,9,0)</f>
        <v>1870.02142042841</v>
      </c>
      <c r="J55">
        <f>VLOOKUP($A55,numeric!$A:$Q,10,0)</f>
        <v>6059.4316274339699</v>
      </c>
      <c r="K55">
        <f>VLOOKUP($A55,numeric!$A:$Q,11,0)</f>
        <v>0</v>
      </c>
      <c r="L55">
        <f>VLOOKUP($A55,numeric!$A:$Q,12,0)</f>
        <v>27.098873037994402</v>
      </c>
      <c r="M55" s="4">
        <f>VLOOKUP($A55,numeric!$A:$Q,13,0)</f>
        <v>0</v>
      </c>
      <c r="N55" s="4">
        <f>VLOOKUP($A55,numeric!$A:$Q,14,0)</f>
        <v>0.159723194463889</v>
      </c>
      <c r="O55" s="4">
        <f>VLOOKUP($A55,numeric!$A:$Q,15,0)</f>
        <v>2.7664695812272998E-2</v>
      </c>
      <c r="P55" t="str">
        <f>VLOOKUP($A55,numeric!$A:$Q,16,0)</f>
        <v>Weak</v>
      </c>
      <c r="Q55" t="str">
        <f t="shared" si="0"/>
        <v>'ThirdParty_Info_Period5_15',</v>
      </c>
    </row>
    <row r="56" spans="1:17" x14ac:dyDescent="0.2">
      <c r="A56" t="s">
        <v>146</v>
      </c>
      <c r="B56" t="s">
        <v>253</v>
      </c>
      <c r="C56">
        <f>VLOOKUP($A56,numeric!$A:$Q,3,0)</f>
        <v>49999</v>
      </c>
      <c r="D56">
        <f>VLOOKUP($A56,numeric!$A:$Q,4,0)</f>
        <v>-1</v>
      </c>
      <c r="E56">
        <f>VLOOKUP($A56,numeric!$A:$Q,5,0)</f>
        <v>6640</v>
      </c>
      <c r="F56">
        <f>VLOOKUP($A56,numeric!$A:$Q,6,0)</f>
        <v>17053</v>
      </c>
      <c r="G56">
        <f>VLOOKUP($A56,numeric!$A:$Q,7,0)</f>
        <v>33034</v>
      </c>
      <c r="H56">
        <f>VLOOKUP($A56,numeric!$A:$Q,8,0)</f>
        <v>3813435</v>
      </c>
      <c r="I56">
        <f>VLOOKUP($A56,numeric!$A:$Q,9,0)</f>
        <v>24687.235064701301</v>
      </c>
      <c r="J56">
        <f>VLOOKUP($A56,numeric!$A:$Q,10,0)</f>
        <v>46403.387892213199</v>
      </c>
      <c r="K56">
        <f>VLOOKUP($A56,numeric!$A:$Q,11,0)</f>
        <v>-1</v>
      </c>
      <c r="L56">
        <f>VLOOKUP($A56,numeric!$A:$Q,12,0)</f>
        <v>207.52433468028201</v>
      </c>
      <c r="M56" s="4">
        <f>VLOOKUP($A56,numeric!$A:$Q,13,0)</f>
        <v>0</v>
      </c>
      <c r="N56" s="4">
        <f>VLOOKUP($A56,numeric!$A:$Q,14,0)</f>
        <v>9.7821956439128804E-2</v>
      </c>
      <c r="O56" s="4">
        <f>VLOOKUP($A56,numeric!$A:$Q,15,0)</f>
        <v>4.9457099039390398E-2</v>
      </c>
      <c r="P56" t="str">
        <f>VLOOKUP($A56,numeric!$A:$Q,16,0)</f>
        <v>Weak</v>
      </c>
      <c r="Q56" t="str">
        <f t="shared" si="0"/>
        <v>'ThirdParty_Info_Period5_16',</v>
      </c>
    </row>
    <row r="57" spans="1:17" x14ac:dyDescent="0.2">
      <c r="A57" t="s">
        <v>147</v>
      </c>
      <c r="B57" t="s">
        <v>253</v>
      </c>
      <c r="C57">
        <f>VLOOKUP($A57,numeric!$A:$Q,3,0)</f>
        <v>49999</v>
      </c>
      <c r="D57">
        <f>VLOOKUP($A57,numeric!$A:$Q,4,0)</f>
        <v>-1</v>
      </c>
      <c r="E57">
        <f>VLOOKUP($A57,numeric!$A:$Q,5,0)</f>
        <v>2942</v>
      </c>
      <c r="F57">
        <f>VLOOKUP($A57,numeric!$A:$Q,6,0)</f>
        <v>8169</v>
      </c>
      <c r="G57">
        <f>VLOOKUP($A57,numeric!$A:$Q,7,0)</f>
        <v>16378</v>
      </c>
      <c r="H57">
        <f>VLOOKUP($A57,numeric!$A:$Q,8,0)</f>
        <v>1911268</v>
      </c>
      <c r="I57">
        <f>VLOOKUP($A57,numeric!$A:$Q,9,0)</f>
        <v>12287.013740274801</v>
      </c>
      <c r="J57">
        <f>VLOOKUP($A57,numeric!$A:$Q,10,0)</f>
        <v>19374.501268012202</v>
      </c>
      <c r="K57">
        <f>VLOOKUP($A57,numeric!$A:$Q,11,0)</f>
        <v>-1</v>
      </c>
      <c r="L57">
        <f>VLOOKUP($A57,numeric!$A:$Q,12,0)</f>
        <v>86.646270197896698</v>
      </c>
      <c r="M57" s="4">
        <f>VLOOKUP($A57,numeric!$A:$Q,13,0)</f>
        <v>0</v>
      </c>
      <c r="N57" s="4">
        <f>VLOOKUP($A57,numeric!$A:$Q,14,0)</f>
        <v>9.7821956439128804E-2</v>
      </c>
      <c r="O57" s="4">
        <f>VLOOKUP($A57,numeric!$A:$Q,15,0)</f>
        <v>4.5640430080630602E-2</v>
      </c>
      <c r="P57" t="str">
        <f>VLOOKUP($A57,numeric!$A:$Q,16,0)</f>
        <v>Weak</v>
      </c>
      <c r="Q57" t="str">
        <f t="shared" si="0"/>
        <v>'ThirdParty_Info_Period5_17',</v>
      </c>
    </row>
    <row r="58" spans="1:17" x14ac:dyDescent="0.2">
      <c r="A58" t="s">
        <v>132</v>
      </c>
      <c r="B58" t="s">
        <v>253</v>
      </c>
      <c r="C58">
        <f>VLOOKUP($A58,numeric!$A:$Q,3,0)</f>
        <v>49999</v>
      </c>
      <c r="D58">
        <f>VLOOKUP($A58,numeric!$A:$Q,4,0)</f>
        <v>-1</v>
      </c>
      <c r="E58">
        <f>VLOOKUP($A58,numeric!$A:$Q,5,0)</f>
        <v>0</v>
      </c>
      <c r="F58">
        <f>VLOOKUP($A58,numeric!$A:$Q,6,0)</f>
        <v>3</v>
      </c>
      <c r="G58">
        <f>VLOOKUP($A58,numeric!$A:$Q,7,0)</f>
        <v>18</v>
      </c>
      <c r="H58">
        <f>VLOOKUP($A58,numeric!$A:$Q,8,0)</f>
        <v>855</v>
      </c>
      <c r="I58">
        <f>VLOOKUP($A58,numeric!$A:$Q,9,0)</f>
        <v>16.428988579771602</v>
      </c>
      <c r="J58">
        <f>VLOOKUP($A58,numeric!$A:$Q,10,0)</f>
        <v>32.753970528509399</v>
      </c>
      <c r="K58">
        <f>VLOOKUP($A58,numeric!$A:$Q,11,0)</f>
        <v>0</v>
      </c>
      <c r="L58">
        <f>VLOOKUP($A58,numeric!$A:$Q,12,0)</f>
        <v>0.14648167409360899</v>
      </c>
      <c r="M58" s="4">
        <f>VLOOKUP($A58,numeric!$A:$Q,13,0)</f>
        <v>0</v>
      </c>
      <c r="N58" s="4">
        <f>VLOOKUP($A58,numeric!$A:$Q,14,0)</f>
        <v>0.27988559771195398</v>
      </c>
      <c r="O58" s="4">
        <f>VLOOKUP($A58,numeric!$A:$Q,15,0)</f>
        <v>8.4372830706556906E-2</v>
      </c>
      <c r="P58" t="str">
        <f>VLOOKUP($A58,numeric!$A:$Q,16,0)</f>
        <v>Weak</v>
      </c>
      <c r="Q58" t="str">
        <f t="shared" si="0"/>
        <v>'ThirdParty_Info_Period5_2',</v>
      </c>
    </row>
    <row r="59" spans="1:17" x14ac:dyDescent="0.2">
      <c r="A59" t="s">
        <v>133</v>
      </c>
      <c r="B59" t="s">
        <v>253</v>
      </c>
      <c r="C59">
        <f>VLOOKUP($A59,numeric!$A:$Q,3,0)</f>
        <v>49999</v>
      </c>
      <c r="D59">
        <f>VLOOKUP($A59,numeric!$A:$Q,4,0)</f>
        <v>-1</v>
      </c>
      <c r="E59">
        <f>VLOOKUP($A59,numeric!$A:$Q,5,0)</f>
        <v>65</v>
      </c>
      <c r="F59">
        <f>VLOOKUP($A59,numeric!$A:$Q,6,0)</f>
        <v>152</v>
      </c>
      <c r="G59">
        <f>VLOOKUP($A59,numeric!$A:$Q,7,0)</f>
        <v>283</v>
      </c>
      <c r="H59">
        <f>VLOOKUP($A59,numeric!$A:$Q,8,0)</f>
        <v>3399</v>
      </c>
      <c r="I59">
        <f>VLOOKUP($A59,numeric!$A:$Q,9,0)</f>
        <v>206.39956799135999</v>
      </c>
      <c r="J59">
        <f>VLOOKUP($A59,numeric!$A:$Q,10,0)</f>
        <v>208.985429408372</v>
      </c>
      <c r="K59">
        <f>VLOOKUP($A59,numeric!$A:$Q,11,0)</f>
        <v>-1</v>
      </c>
      <c r="L59">
        <f>VLOOKUP($A59,numeric!$A:$Q,12,0)</f>
        <v>0.93462059918092899</v>
      </c>
      <c r="M59" s="4">
        <f>VLOOKUP($A59,numeric!$A:$Q,13,0)</f>
        <v>0</v>
      </c>
      <c r="N59" s="4">
        <f>VLOOKUP($A59,numeric!$A:$Q,14,0)</f>
        <v>9.7821956439128804E-2</v>
      </c>
      <c r="O59" s="4">
        <f>VLOOKUP($A59,numeric!$A:$Q,15,0)</f>
        <v>7.7302062586837306E-2</v>
      </c>
      <c r="P59" t="str">
        <f>VLOOKUP($A59,numeric!$A:$Q,16,0)</f>
        <v>Weak</v>
      </c>
      <c r="Q59" t="str">
        <f t="shared" si="0"/>
        <v>'ThirdParty_Info_Period5_3',</v>
      </c>
    </row>
    <row r="60" spans="1:17" x14ac:dyDescent="0.2">
      <c r="A60" t="s">
        <v>134</v>
      </c>
      <c r="B60" t="s">
        <v>253</v>
      </c>
      <c r="C60">
        <f>VLOOKUP($A60,numeric!$A:$Q,3,0)</f>
        <v>49999</v>
      </c>
      <c r="D60">
        <f>VLOOKUP($A60,numeric!$A:$Q,4,0)</f>
        <v>-1</v>
      </c>
      <c r="E60">
        <f>VLOOKUP($A60,numeric!$A:$Q,5,0)</f>
        <v>59</v>
      </c>
      <c r="F60">
        <f>VLOOKUP($A60,numeric!$A:$Q,6,0)</f>
        <v>150</v>
      </c>
      <c r="G60">
        <f>VLOOKUP($A60,numeric!$A:$Q,7,0)</f>
        <v>282</v>
      </c>
      <c r="H60">
        <f>VLOOKUP($A60,numeric!$A:$Q,8,0)</f>
        <v>2821</v>
      </c>
      <c r="I60">
        <f>VLOOKUP($A60,numeric!$A:$Q,9,0)</f>
        <v>201.11556231124601</v>
      </c>
      <c r="J60">
        <f>VLOOKUP($A60,numeric!$A:$Q,10,0)</f>
        <v>202.808143947302</v>
      </c>
      <c r="K60">
        <f>VLOOKUP($A60,numeric!$A:$Q,11,0)</f>
        <v>-1</v>
      </c>
      <c r="L60">
        <f>VLOOKUP($A60,numeric!$A:$Q,12,0)</f>
        <v>0.90699466250543304</v>
      </c>
      <c r="M60" s="4">
        <f>VLOOKUP($A60,numeric!$A:$Q,13,0)</f>
        <v>0</v>
      </c>
      <c r="N60" s="4">
        <f>VLOOKUP($A60,numeric!$A:$Q,14,0)</f>
        <v>9.7821956439128804E-2</v>
      </c>
      <c r="O60" s="4">
        <f>VLOOKUP($A60,numeric!$A:$Q,15,0)</f>
        <v>6.3289512497764294E-2</v>
      </c>
      <c r="P60" t="str">
        <f>VLOOKUP($A60,numeric!$A:$Q,16,0)</f>
        <v>Weak</v>
      </c>
      <c r="Q60" t="str">
        <f t="shared" si="0"/>
        <v>'ThirdParty_Info_Period5_4',</v>
      </c>
    </row>
    <row r="61" spans="1:17" x14ac:dyDescent="0.2">
      <c r="A61" t="s">
        <v>135</v>
      </c>
      <c r="B61" t="s">
        <v>253</v>
      </c>
      <c r="C61">
        <f>VLOOKUP($A61,numeric!$A:$Q,3,0)</f>
        <v>49999</v>
      </c>
      <c r="D61">
        <f>VLOOKUP($A61,numeric!$A:$Q,4,0)</f>
        <v>-1</v>
      </c>
      <c r="E61">
        <f>VLOOKUP($A61,numeric!$A:$Q,5,0)</f>
        <v>34</v>
      </c>
      <c r="F61">
        <f>VLOOKUP($A61,numeric!$A:$Q,6,0)</f>
        <v>63</v>
      </c>
      <c r="G61">
        <f>VLOOKUP($A61,numeric!$A:$Q,7,0)</f>
        <v>104</v>
      </c>
      <c r="H61">
        <f>VLOOKUP($A61,numeric!$A:$Q,8,0)</f>
        <v>1390</v>
      </c>
      <c r="I61">
        <f>VLOOKUP($A61,numeric!$A:$Q,9,0)</f>
        <v>76.121622432448603</v>
      </c>
      <c r="J61">
        <f>VLOOKUP($A61,numeric!$A:$Q,10,0)</f>
        <v>65.878779503139896</v>
      </c>
      <c r="K61">
        <f>VLOOKUP($A61,numeric!$A:$Q,11,0)</f>
        <v>-1</v>
      </c>
      <c r="L61">
        <f>VLOOKUP($A61,numeric!$A:$Q,12,0)</f>
        <v>0.29462180472026001</v>
      </c>
      <c r="M61" s="4">
        <f>VLOOKUP($A61,numeric!$A:$Q,13,0)</f>
        <v>0</v>
      </c>
      <c r="N61" s="4">
        <f>VLOOKUP($A61,numeric!$A:$Q,14,0)</f>
        <v>9.7821956439128804E-2</v>
      </c>
      <c r="O61" s="4">
        <f>VLOOKUP($A61,numeric!$A:$Q,15,0)</f>
        <v>6.0148589002043597E-2</v>
      </c>
      <c r="P61" t="str">
        <f>VLOOKUP($A61,numeric!$A:$Q,16,0)</f>
        <v>Weak</v>
      </c>
      <c r="Q61" t="str">
        <f t="shared" si="0"/>
        <v>'ThirdParty_Info_Period5_5',</v>
      </c>
    </row>
    <row r="62" spans="1:17" x14ac:dyDescent="0.2">
      <c r="A62" t="s">
        <v>136</v>
      </c>
      <c r="B62" t="s">
        <v>253</v>
      </c>
      <c r="C62">
        <f>VLOOKUP($A62,numeric!$A:$Q,3,0)</f>
        <v>49999</v>
      </c>
      <c r="D62">
        <f>VLOOKUP($A62,numeric!$A:$Q,4,0)</f>
        <v>-1</v>
      </c>
      <c r="E62">
        <f>VLOOKUP($A62,numeric!$A:$Q,5,0)</f>
        <v>1</v>
      </c>
      <c r="F62">
        <f>VLOOKUP($A62,numeric!$A:$Q,6,0)</f>
        <v>4</v>
      </c>
      <c r="G62">
        <f>VLOOKUP($A62,numeric!$A:$Q,7,0)</f>
        <v>13</v>
      </c>
      <c r="H62">
        <f>VLOOKUP($A62,numeric!$A:$Q,8,0)</f>
        <v>1458</v>
      </c>
      <c r="I62">
        <f>VLOOKUP($A62,numeric!$A:$Q,9,0)</f>
        <v>16.1463829276586</v>
      </c>
      <c r="J62">
        <f>VLOOKUP($A62,numeric!$A:$Q,10,0)</f>
        <v>46.863606352595902</v>
      </c>
      <c r="K62">
        <f>VLOOKUP($A62,numeric!$A:$Q,11,0)</f>
        <v>0</v>
      </c>
      <c r="L62">
        <f>VLOOKUP($A62,numeric!$A:$Q,12,0)</f>
        <v>0.209582514786018</v>
      </c>
      <c r="M62" s="4">
        <f>VLOOKUP($A62,numeric!$A:$Q,13,0)</f>
        <v>0</v>
      </c>
      <c r="N62" s="4">
        <f>VLOOKUP($A62,numeric!$A:$Q,14,0)</f>
        <v>0.147602952059041</v>
      </c>
      <c r="O62" s="4">
        <f>VLOOKUP($A62,numeric!$A:$Q,15,0)</f>
        <v>4.8287086953868401E-2</v>
      </c>
      <c r="P62" t="str">
        <f>VLOOKUP($A62,numeric!$A:$Q,16,0)</f>
        <v>Weak</v>
      </c>
      <c r="Q62" t="str">
        <f t="shared" si="0"/>
        <v>'ThirdParty_Info_Period5_6',</v>
      </c>
    </row>
    <row r="63" spans="1:17" x14ac:dyDescent="0.2">
      <c r="A63" t="s">
        <v>137</v>
      </c>
      <c r="B63" t="s">
        <v>253</v>
      </c>
      <c r="C63">
        <f>VLOOKUP($A63,numeric!$A:$Q,3,0)</f>
        <v>49999</v>
      </c>
      <c r="D63">
        <f>VLOOKUP($A63,numeric!$A:$Q,4,0)</f>
        <v>-1</v>
      </c>
      <c r="E63">
        <f>VLOOKUP($A63,numeric!$A:$Q,5,0)</f>
        <v>86</v>
      </c>
      <c r="F63">
        <f>VLOOKUP($A63,numeric!$A:$Q,6,0)</f>
        <v>209</v>
      </c>
      <c r="G63">
        <f>VLOOKUP($A63,numeric!$A:$Q,7,0)</f>
        <v>397</v>
      </c>
      <c r="H63">
        <f>VLOOKUP($A63,numeric!$A:$Q,8,0)</f>
        <v>4267</v>
      </c>
      <c r="I63">
        <f>VLOOKUP($A63,numeric!$A:$Q,9,0)</f>
        <v>284.80403608072203</v>
      </c>
      <c r="J63">
        <f>VLOOKUP($A63,numeric!$A:$Q,10,0)</f>
        <v>287.26050355519902</v>
      </c>
      <c r="K63">
        <f>VLOOKUP($A63,numeric!$A:$Q,11,0)</f>
        <v>-1</v>
      </c>
      <c r="L63">
        <f>VLOOKUP($A63,numeric!$A:$Q,12,0)</f>
        <v>1.28468087327346</v>
      </c>
      <c r="M63" s="4">
        <f>VLOOKUP($A63,numeric!$A:$Q,13,0)</f>
        <v>0</v>
      </c>
      <c r="N63" s="4">
        <f>VLOOKUP($A63,numeric!$A:$Q,14,0)</f>
        <v>9.7821956439128804E-2</v>
      </c>
      <c r="O63" s="4">
        <f>VLOOKUP($A63,numeric!$A:$Q,15,0)</f>
        <v>5.3625362663168197E-2</v>
      </c>
      <c r="P63" t="str">
        <f>VLOOKUP($A63,numeric!$A:$Q,16,0)</f>
        <v>Weak</v>
      </c>
      <c r="Q63" t="str">
        <f t="shared" si="0"/>
        <v>'ThirdParty_Info_Period5_7',</v>
      </c>
    </row>
    <row r="64" spans="1:17" x14ac:dyDescent="0.2">
      <c r="A64" t="s">
        <v>138</v>
      </c>
      <c r="B64" t="s">
        <v>253</v>
      </c>
      <c r="C64">
        <f>VLOOKUP($A64,numeric!$A:$Q,3,0)</f>
        <v>49999</v>
      </c>
      <c r="D64">
        <f>VLOOKUP($A64,numeric!$A:$Q,4,0)</f>
        <v>-1</v>
      </c>
      <c r="E64">
        <f>VLOOKUP($A64,numeric!$A:$Q,5,0)</f>
        <v>32</v>
      </c>
      <c r="F64">
        <f>VLOOKUP($A64,numeric!$A:$Q,6,0)</f>
        <v>79</v>
      </c>
      <c r="G64">
        <f>VLOOKUP($A64,numeric!$A:$Q,7,0)</f>
        <v>148</v>
      </c>
      <c r="H64">
        <f>VLOOKUP($A64,numeric!$A:$Q,8,0)</f>
        <v>1787</v>
      </c>
      <c r="I64">
        <f>VLOOKUP($A64,numeric!$A:$Q,9,0)</f>
        <v>106.46688933778699</v>
      </c>
      <c r="J64">
        <f>VLOOKUP($A64,numeric!$A:$Q,10,0)</f>
        <v>109.382705588028</v>
      </c>
      <c r="K64">
        <f>VLOOKUP($A64,numeric!$A:$Q,11,0)</f>
        <v>-1</v>
      </c>
      <c r="L64">
        <f>VLOOKUP($A64,numeric!$A:$Q,12,0)</f>
        <v>0.48917922233203698</v>
      </c>
      <c r="M64" s="4">
        <f>VLOOKUP($A64,numeric!$A:$Q,13,0)</f>
        <v>0</v>
      </c>
      <c r="N64" s="4">
        <f>VLOOKUP($A64,numeric!$A:$Q,14,0)</f>
        <v>9.7821956439128804E-2</v>
      </c>
      <c r="O64" s="4">
        <f>VLOOKUP($A64,numeric!$A:$Q,15,0)</f>
        <v>8.1796926758830393E-2</v>
      </c>
      <c r="P64" t="str">
        <f>VLOOKUP($A64,numeric!$A:$Q,16,0)</f>
        <v>Weak</v>
      </c>
      <c r="Q64" t="str">
        <f t="shared" si="0"/>
        <v>'ThirdParty_Info_Period5_8',</v>
      </c>
    </row>
    <row r="65" spans="1:17" x14ac:dyDescent="0.2">
      <c r="A65" t="s">
        <v>139</v>
      </c>
      <c r="B65" t="s">
        <v>253</v>
      </c>
      <c r="C65">
        <f>VLOOKUP($A65,numeric!$A:$Q,3,0)</f>
        <v>49999</v>
      </c>
      <c r="D65">
        <f>VLOOKUP($A65,numeric!$A:$Q,4,0)</f>
        <v>-1</v>
      </c>
      <c r="E65">
        <f>VLOOKUP($A65,numeric!$A:$Q,5,0)</f>
        <v>0</v>
      </c>
      <c r="F65">
        <f>VLOOKUP($A65,numeric!$A:$Q,6,0)</f>
        <v>0</v>
      </c>
      <c r="G65">
        <f>VLOOKUP($A65,numeric!$A:$Q,7,0)</f>
        <v>1</v>
      </c>
      <c r="H65">
        <f>VLOOKUP($A65,numeric!$A:$Q,8,0)</f>
        <v>284</v>
      </c>
      <c r="I65">
        <f>VLOOKUP($A65,numeric!$A:$Q,9,0)</f>
        <v>1.92633852677054</v>
      </c>
      <c r="J65">
        <f>VLOOKUP($A65,numeric!$A:$Q,10,0)</f>
        <v>6.02375012085517</v>
      </c>
      <c r="K65">
        <f>VLOOKUP($A65,numeric!$A:$Q,11,0)</f>
        <v>0</v>
      </c>
      <c r="L65">
        <f>VLOOKUP($A65,numeric!$A:$Q,12,0)</f>
        <v>2.6939298893745401E-2</v>
      </c>
      <c r="M65" s="4">
        <f>VLOOKUP($A65,numeric!$A:$Q,13,0)</f>
        <v>0</v>
      </c>
      <c r="N65" s="4">
        <f>VLOOKUP($A65,numeric!$A:$Q,14,0)</f>
        <v>0.58443168863377304</v>
      </c>
      <c r="O65" s="4">
        <f>VLOOKUP($A65,numeric!$A:$Q,15,0)</f>
        <v>4.8114143076108999E-2</v>
      </c>
      <c r="P65" t="str">
        <f>VLOOKUP($A65,numeric!$A:$Q,16,0)</f>
        <v>Weak</v>
      </c>
      <c r="Q65" t="str">
        <f t="shared" si="0"/>
        <v>'ThirdParty_Info_Period5_9',</v>
      </c>
    </row>
    <row r="66" spans="1:17" x14ac:dyDescent="0.2">
      <c r="A66" t="s">
        <v>148</v>
      </c>
      <c r="B66" t="s">
        <v>253</v>
      </c>
      <c r="C66">
        <f>VLOOKUP($A66,numeric!$A:$Q,3,0)</f>
        <v>49999</v>
      </c>
      <c r="D66">
        <f>VLOOKUP($A66,numeric!$A:$Q,4,0)</f>
        <v>-1</v>
      </c>
      <c r="E66">
        <f>VLOOKUP($A66,numeric!$A:$Q,5,0)</f>
        <v>-1</v>
      </c>
      <c r="F66">
        <f>VLOOKUP($A66,numeric!$A:$Q,6,0)</f>
        <v>1</v>
      </c>
      <c r="G66">
        <f>VLOOKUP($A66,numeric!$A:$Q,7,0)</f>
        <v>21</v>
      </c>
      <c r="H66">
        <f>VLOOKUP($A66,numeric!$A:$Q,8,0)</f>
        <v>507</v>
      </c>
      <c r="I66">
        <f>VLOOKUP($A66,numeric!$A:$Q,9,0)</f>
        <v>19.074141482829699</v>
      </c>
      <c r="J66">
        <f>VLOOKUP($A66,numeric!$A:$Q,10,0)</f>
        <v>38.7115428069242</v>
      </c>
      <c r="K66">
        <f>VLOOKUP($A66,numeric!$A:$Q,11,0)</f>
        <v>-1</v>
      </c>
      <c r="L66">
        <f>VLOOKUP($A66,numeric!$A:$Q,12,0)</f>
        <v>0.17312501371914399</v>
      </c>
      <c r="M66" s="4">
        <f>VLOOKUP($A66,numeric!$A:$Q,13,0)</f>
        <v>0</v>
      </c>
      <c r="N66" s="4">
        <f>VLOOKUP($A66,numeric!$A:$Q,14,0)</f>
        <v>0.27868557371147401</v>
      </c>
      <c r="O66" s="4">
        <f>VLOOKUP($A66,numeric!$A:$Q,15,0)</f>
        <v>9.8853244638041404E-2</v>
      </c>
      <c r="P66" t="str">
        <f>VLOOKUP($A66,numeric!$A:$Q,16,0)</f>
        <v>Weak</v>
      </c>
      <c r="Q66" t="str">
        <f t="shared" si="0"/>
        <v>'ThirdParty_Info_Period6_1',</v>
      </c>
    </row>
    <row r="67" spans="1:17" x14ac:dyDescent="0.2">
      <c r="A67" t="s">
        <v>157</v>
      </c>
      <c r="B67" t="s">
        <v>253</v>
      </c>
      <c r="C67">
        <f>VLOOKUP($A67,numeric!$A:$Q,3,0)</f>
        <v>49999</v>
      </c>
      <c r="D67">
        <f>VLOOKUP($A67,numeric!$A:$Q,4,0)</f>
        <v>-1</v>
      </c>
      <c r="E67">
        <f>VLOOKUP($A67,numeric!$A:$Q,5,0)</f>
        <v>-1</v>
      </c>
      <c r="F67">
        <f>VLOOKUP($A67,numeric!$A:$Q,6,0)</f>
        <v>0</v>
      </c>
      <c r="G67">
        <f>VLOOKUP($A67,numeric!$A:$Q,7,0)</f>
        <v>0</v>
      </c>
      <c r="H67">
        <f>VLOOKUP($A67,numeric!$A:$Q,8,0)</f>
        <v>25</v>
      </c>
      <c r="I67">
        <f>VLOOKUP($A67,numeric!$A:$Q,9,0)</f>
        <v>0.22780455609112199</v>
      </c>
      <c r="J67">
        <f>VLOOKUP($A67,numeric!$A:$Q,10,0)</f>
        <v>1.3736308079634401</v>
      </c>
      <c r="K67">
        <f>VLOOKUP($A67,numeric!$A:$Q,11,0)</f>
        <v>0</v>
      </c>
      <c r="L67">
        <f>VLOOKUP($A67,numeric!$A:$Q,12,0)</f>
        <v>6.1431251567471701E-3</v>
      </c>
      <c r="M67" s="4">
        <f>VLOOKUP($A67,numeric!$A:$Q,13,0)</f>
        <v>0</v>
      </c>
      <c r="N67" s="4">
        <f>VLOOKUP($A67,numeric!$A:$Q,14,0)</f>
        <v>0.47564951299025998</v>
      </c>
      <c r="O67" s="4">
        <f>VLOOKUP($A67,numeric!$A:$Q,15,0)</f>
        <v>9.2349880887714106E-2</v>
      </c>
      <c r="P67" t="str">
        <f>VLOOKUP($A67,numeric!$A:$Q,16,0)</f>
        <v>Weak</v>
      </c>
      <c r="Q67" t="str">
        <f t="shared" si="0"/>
        <v>'ThirdParty_Info_Period6_10',</v>
      </c>
    </row>
    <row r="68" spans="1:17" x14ac:dyDescent="0.2">
      <c r="A68" t="s">
        <v>158</v>
      </c>
      <c r="B68" t="s">
        <v>253</v>
      </c>
      <c r="C68">
        <f>VLOOKUP($A68,numeric!$A:$Q,3,0)</f>
        <v>49999</v>
      </c>
      <c r="D68">
        <f>VLOOKUP($A68,numeric!$A:$Q,4,0)</f>
        <v>-1</v>
      </c>
      <c r="E68">
        <f>VLOOKUP($A68,numeric!$A:$Q,5,0)</f>
        <v>-1</v>
      </c>
      <c r="F68">
        <f>VLOOKUP($A68,numeric!$A:$Q,6,0)</f>
        <v>10</v>
      </c>
      <c r="G68">
        <f>VLOOKUP($A68,numeric!$A:$Q,7,0)</f>
        <v>21</v>
      </c>
      <c r="H68">
        <f>VLOOKUP($A68,numeric!$A:$Q,8,0)</f>
        <v>200</v>
      </c>
      <c r="I68">
        <f>VLOOKUP($A68,numeric!$A:$Q,9,0)</f>
        <v>13.6666533330667</v>
      </c>
      <c r="J68">
        <f>VLOOKUP($A68,numeric!$A:$Q,10,0)</f>
        <v>15.9232284474667</v>
      </c>
      <c r="K68">
        <f>VLOOKUP($A68,numeric!$A:$Q,11,0)</f>
        <v>-1</v>
      </c>
      <c r="L68">
        <f>VLOOKUP($A68,numeric!$A:$Q,12,0)</f>
        <v>7.1211554578694297E-2</v>
      </c>
      <c r="M68" s="4">
        <f>VLOOKUP($A68,numeric!$A:$Q,13,0)</f>
        <v>0</v>
      </c>
      <c r="N68" s="4">
        <f>VLOOKUP($A68,numeric!$A:$Q,14,0)</f>
        <v>0.27868557371147401</v>
      </c>
      <c r="O68" s="4">
        <f>VLOOKUP($A68,numeric!$A:$Q,15,0)</f>
        <v>6.6429167107902698E-2</v>
      </c>
      <c r="P68" t="str">
        <f>VLOOKUP($A68,numeric!$A:$Q,16,0)</f>
        <v>Weak</v>
      </c>
      <c r="Q68" t="str">
        <f t="shared" si="0"/>
        <v>'ThirdParty_Info_Period6_11',</v>
      </c>
    </row>
    <row r="69" spans="1:17" x14ac:dyDescent="0.2">
      <c r="A69" t="s">
        <v>159</v>
      </c>
      <c r="B69" t="s">
        <v>253</v>
      </c>
      <c r="C69">
        <f>VLOOKUP($A69,numeric!$A:$Q,3,0)</f>
        <v>49999</v>
      </c>
      <c r="D69">
        <f>VLOOKUP($A69,numeric!$A:$Q,4,0)</f>
        <v>-1</v>
      </c>
      <c r="E69">
        <f>VLOOKUP($A69,numeric!$A:$Q,5,0)</f>
        <v>-1</v>
      </c>
      <c r="F69">
        <f>VLOOKUP($A69,numeric!$A:$Q,6,0)</f>
        <v>0</v>
      </c>
      <c r="G69">
        <f>VLOOKUP($A69,numeric!$A:$Q,7,0)</f>
        <v>0</v>
      </c>
      <c r="H69">
        <f>VLOOKUP($A69,numeric!$A:$Q,8,0)</f>
        <v>2279</v>
      </c>
      <c r="I69">
        <f>VLOOKUP($A69,numeric!$A:$Q,9,0)</f>
        <v>1.23282465649313</v>
      </c>
      <c r="J69">
        <f>VLOOKUP($A69,numeric!$A:$Q,10,0)</f>
        <v>25.4139404362687</v>
      </c>
      <c r="K69">
        <f>VLOOKUP($A69,numeric!$A:$Q,11,0)</f>
        <v>0</v>
      </c>
      <c r="L69">
        <f>VLOOKUP($A69,numeric!$A:$Q,12,0)</f>
        <v>0.11365573334627101</v>
      </c>
      <c r="M69" s="4">
        <f>VLOOKUP($A69,numeric!$A:$Q,13,0)</f>
        <v>0</v>
      </c>
      <c r="N69" s="4">
        <f>VLOOKUP($A69,numeric!$A:$Q,14,0)</f>
        <v>0.47882957659153202</v>
      </c>
      <c r="O69" s="4">
        <f>VLOOKUP($A69,numeric!$A:$Q,15,0)</f>
        <v>6.6429167107902698E-2</v>
      </c>
      <c r="P69" t="str">
        <f>VLOOKUP($A69,numeric!$A:$Q,16,0)</f>
        <v>Weak</v>
      </c>
      <c r="Q69" t="str">
        <f t="shared" si="0"/>
        <v>'ThirdParty_Info_Period6_12',</v>
      </c>
    </row>
    <row r="70" spans="1:17" x14ac:dyDescent="0.2">
      <c r="A70" t="s">
        <v>160</v>
      </c>
      <c r="B70" t="s">
        <v>253</v>
      </c>
      <c r="C70">
        <f>VLOOKUP($A70,numeric!$A:$Q,3,0)</f>
        <v>49999</v>
      </c>
      <c r="D70">
        <f>VLOOKUP($A70,numeric!$A:$Q,4,0)</f>
        <v>-1</v>
      </c>
      <c r="E70">
        <f>VLOOKUP($A70,numeric!$A:$Q,5,0)</f>
        <v>-1</v>
      </c>
      <c r="F70">
        <f>VLOOKUP($A70,numeric!$A:$Q,6,0)</f>
        <v>9209</v>
      </c>
      <c r="G70">
        <f>VLOOKUP($A70,numeric!$A:$Q,7,0)</f>
        <v>22507</v>
      </c>
      <c r="H70">
        <f>VLOOKUP($A70,numeric!$A:$Q,8,0)</f>
        <v>3157477</v>
      </c>
      <c r="I70">
        <f>VLOOKUP($A70,numeric!$A:$Q,9,0)</f>
        <v>16346.432448649</v>
      </c>
      <c r="J70">
        <f>VLOOKUP($A70,numeric!$A:$Q,10,0)</f>
        <v>36500.093622478998</v>
      </c>
      <c r="K70">
        <f>VLOOKUP($A70,numeric!$A:$Q,11,0)</f>
        <v>-1</v>
      </c>
      <c r="L70">
        <f>VLOOKUP($A70,numeric!$A:$Q,12,0)</f>
        <v>163.23501340823501</v>
      </c>
      <c r="M70" s="4">
        <f>VLOOKUP($A70,numeric!$A:$Q,13,0)</f>
        <v>0</v>
      </c>
      <c r="N70" s="4">
        <f>VLOOKUP($A70,numeric!$A:$Q,14,0)</f>
        <v>0.27868557371147401</v>
      </c>
      <c r="O70" s="4">
        <f>VLOOKUP($A70,numeric!$A:$Q,15,0)</f>
        <v>6.7400935685556995E-2</v>
      </c>
      <c r="P70" t="str">
        <f>VLOOKUP($A70,numeric!$A:$Q,16,0)</f>
        <v>Weak</v>
      </c>
      <c r="Q70" t="str">
        <f t="shared" si="0"/>
        <v>'ThirdParty_Info_Period6_13',</v>
      </c>
    </row>
    <row r="71" spans="1:17" x14ac:dyDescent="0.2">
      <c r="A71" t="s">
        <v>161</v>
      </c>
      <c r="B71" t="s">
        <v>253</v>
      </c>
      <c r="C71">
        <f>VLOOKUP($A71,numeric!$A:$Q,3,0)</f>
        <v>49999</v>
      </c>
      <c r="D71">
        <f>VLOOKUP($A71,numeric!$A:$Q,4,0)</f>
        <v>-1</v>
      </c>
      <c r="E71">
        <f>VLOOKUP($A71,numeric!$A:$Q,5,0)</f>
        <v>-1</v>
      </c>
      <c r="F71">
        <f>VLOOKUP($A71,numeric!$A:$Q,6,0)</f>
        <v>8661</v>
      </c>
      <c r="G71">
        <f>VLOOKUP($A71,numeric!$A:$Q,7,0)</f>
        <v>20644</v>
      </c>
      <c r="H71">
        <f>VLOOKUP($A71,numeric!$A:$Q,8,0)</f>
        <v>3062451</v>
      </c>
      <c r="I71">
        <f>VLOOKUP($A71,numeric!$A:$Q,9,0)</f>
        <v>14508.3146462929</v>
      </c>
      <c r="J71">
        <f>VLOOKUP($A71,numeric!$A:$Q,10,0)</f>
        <v>33356.867744624797</v>
      </c>
      <c r="K71">
        <f>VLOOKUP($A71,numeric!$A:$Q,11,0)</f>
        <v>-1</v>
      </c>
      <c r="L71">
        <f>VLOOKUP($A71,numeric!$A:$Q,12,0)</f>
        <v>149.17793937375501</v>
      </c>
      <c r="M71" s="4">
        <f>VLOOKUP($A71,numeric!$A:$Q,13,0)</f>
        <v>0</v>
      </c>
      <c r="N71" s="4">
        <f>VLOOKUP($A71,numeric!$A:$Q,14,0)</f>
        <v>0.27868557371147401</v>
      </c>
      <c r="O71" s="4">
        <f>VLOOKUP($A71,numeric!$A:$Q,15,0)</f>
        <v>7.23563655493734E-2</v>
      </c>
      <c r="P71" t="str">
        <f>VLOOKUP($A71,numeric!$A:$Q,16,0)</f>
        <v>Weak</v>
      </c>
      <c r="Q71" t="str">
        <f t="shared" si="0"/>
        <v>'ThirdParty_Info_Period6_14',</v>
      </c>
    </row>
    <row r="72" spans="1:17" x14ac:dyDescent="0.2">
      <c r="A72" t="s">
        <v>162</v>
      </c>
      <c r="B72" t="s">
        <v>253</v>
      </c>
      <c r="C72">
        <f>VLOOKUP($A72,numeric!$A:$Q,3,0)</f>
        <v>49999</v>
      </c>
      <c r="D72">
        <f>VLOOKUP($A72,numeric!$A:$Q,4,0)</f>
        <v>-1</v>
      </c>
      <c r="E72">
        <f>VLOOKUP($A72,numeric!$A:$Q,5,0)</f>
        <v>-1</v>
      </c>
      <c r="F72">
        <f>VLOOKUP($A72,numeric!$A:$Q,6,0)</f>
        <v>67</v>
      </c>
      <c r="G72">
        <f>VLOOKUP($A72,numeric!$A:$Q,7,0)</f>
        <v>737</v>
      </c>
      <c r="H72">
        <f>VLOOKUP($A72,numeric!$A:$Q,8,0)</f>
        <v>290238</v>
      </c>
      <c r="I72">
        <f>VLOOKUP($A72,numeric!$A:$Q,9,0)</f>
        <v>1456.13058261165</v>
      </c>
      <c r="J72">
        <f>VLOOKUP($A72,numeric!$A:$Q,10,0)</f>
        <v>5585.6002427430703</v>
      </c>
      <c r="K72">
        <f>VLOOKUP($A72,numeric!$A:$Q,11,0)</f>
        <v>-1</v>
      </c>
      <c r="L72">
        <f>VLOOKUP($A72,numeric!$A:$Q,12,0)</f>
        <v>24.979813475209401</v>
      </c>
      <c r="M72" s="4">
        <f>VLOOKUP($A72,numeric!$A:$Q,13,0)</f>
        <v>0</v>
      </c>
      <c r="N72" s="4">
        <f>VLOOKUP($A72,numeric!$A:$Q,14,0)</f>
        <v>0.27868557371147401</v>
      </c>
      <c r="O72" s="4">
        <f>VLOOKUP($A72,numeric!$A:$Q,15,0)</f>
        <v>0.13203866611484799</v>
      </c>
      <c r="P72" t="str">
        <f>VLOOKUP($A72,numeric!$A:$Q,16,0)</f>
        <v>Average</v>
      </c>
      <c r="Q72" t="str">
        <f t="shared" si="0"/>
        <v>'ThirdParty_Info_Period6_15',</v>
      </c>
    </row>
    <row r="73" spans="1:17" x14ac:dyDescent="0.2">
      <c r="A73" t="s">
        <v>163</v>
      </c>
      <c r="B73" t="s">
        <v>253</v>
      </c>
      <c r="C73">
        <f>VLOOKUP($A73,numeric!$A:$Q,3,0)</f>
        <v>49999</v>
      </c>
      <c r="D73">
        <f>VLOOKUP($A73,numeric!$A:$Q,4,0)</f>
        <v>-1</v>
      </c>
      <c r="E73">
        <f>VLOOKUP($A73,numeric!$A:$Q,5,0)</f>
        <v>-1</v>
      </c>
      <c r="F73">
        <f>VLOOKUP($A73,numeric!$A:$Q,6,0)</f>
        <v>11529</v>
      </c>
      <c r="G73">
        <f>VLOOKUP($A73,numeric!$A:$Q,7,0)</f>
        <v>27792</v>
      </c>
      <c r="H73">
        <f>VLOOKUP($A73,numeric!$A:$Q,8,0)</f>
        <v>3883495</v>
      </c>
      <c r="I73">
        <f>VLOOKUP($A73,numeric!$A:$Q,9,0)</f>
        <v>19696.023640472798</v>
      </c>
      <c r="J73">
        <f>VLOOKUP($A73,numeric!$A:$Q,10,0)</f>
        <v>48240.653234908597</v>
      </c>
      <c r="K73">
        <f>VLOOKUP($A73,numeric!$A:$Q,11,0)</f>
        <v>-1</v>
      </c>
      <c r="L73">
        <f>VLOOKUP($A73,numeric!$A:$Q,12,0)</f>
        <v>215.740917244461</v>
      </c>
      <c r="M73" s="4">
        <f>VLOOKUP($A73,numeric!$A:$Q,13,0)</f>
        <v>0</v>
      </c>
      <c r="N73" s="4">
        <f>VLOOKUP($A73,numeric!$A:$Q,14,0)</f>
        <v>0.27868557371147401</v>
      </c>
      <c r="O73" s="4">
        <f>VLOOKUP($A73,numeric!$A:$Q,15,0)</f>
        <v>6.9121020124341903E-2</v>
      </c>
      <c r="P73" t="str">
        <f>VLOOKUP($A73,numeric!$A:$Q,16,0)</f>
        <v>Weak</v>
      </c>
      <c r="Q73" t="str">
        <f t="shared" si="0"/>
        <v>'ThirdParty_Info_Period6_16',</v>
      </c>
    </row>
    <row r="74" spans="1:17" x14ac:dyDescent="0.2">
      <c r="A74" t="s">
        <v>164</v>
      </c>
      <c r="B74" t="s">
        <v>253</v>
      </c>
      <c r="C74">
        <f>VLOOKUP($A74,numeric!$A:$Q,3,0)</f>
        <v>49999</v>
      </c>
      <c r="D74">
        <f>VLOOKUP($A74,numeric!$A:$Q,4,0)</f>
        <v>-1</v>
      </c>
      <c r="E74">
        <f>VLOOKUP($A74,numeric!$A:$Q,5,0)</f>
        <v>-1</v>
      </c>
      <c r="F74">
        <f>VLOOKUP($A74,numeric!$A:$Q,6,0)</f>
        <v>5237</v>
      </c>
      <c r="G74">
        <f>VLOOKUP($A74,numeric!$A:$Q,7,0)</f>
        <v>13460</v>
      </c>
      <c r="H74">
        <f>VLOOKUP($A74,numeric!$A:$Q,8,0)</f>
        <v>2057102</v>
      </c>
      <c r="I74">
        <f>VLOOKUP($A74,numeric!$A:$Q,9,0)</f>
        <v>9711.2423648472995</v>
      </c>
      <c r="J74">
        <f>VLOOKUP($A74,numeric!$A:$Q,10,0)</f>
        <v>19906.699858648401</v>
      </c>
      <c r="K74">
        <f>VLOOKUP($A74,numeric!$A:$Q,11,0)</f>
        <v>-1</v>
      </c>
      <c r="L74">
        <f>VLOOKUP($A74,numeric!$A:$Q,12,0)</f>
        <v>89.026358451282306</v>
      </c>
      <c r="M74" s="4">
        <f>VLOOKUP($A74,numeric!$A:$Q,13,0)</f>
        <v>0</v>
      </c>
      <c r="N74" s="4">
        <f>VLOOKUP($A74,numeric!$A:$Q,14,0)</f>
        <v>0.27868557371147401</v>
      </c>
      <c r="O74" s="4">
        <f>VLOOKUP($A74,numeric!$A:$Q,15,0)</f>
        <v>6.8158060837588505E-2</v>
      </c>
      <c r="P74" t="str">
        <f>VLOOKUP($A74,numeric!$A:$Q,16,0)</f>
        <v>Weak</v>
      </c>
      <c r="Q74" t="str">
        <f t="shared" ref="Q74:Q83" si="1">"'"&amp;A74&amp;"',"</f>
        <v>'ThirdParty_Info_Period6_17',</v>
      </c>
    </row>
    <row r="75" spans="1:17" x14ac:dyDescent="0.2">
      <c r="A75" t="s">
        <v>149</v>
      </c>
      <c r="B75" t="s">
        <v>253</v>
      </c>
      <c r="C75">
        <f>VLOOKUP($A75,numeric!$A:$Q,3,0)</f>
        <v>49999</v>
      </c>
      <c r="D75">
        <f>VLOOKUP($A75,numeric!$A:$Q,4,0)</f>
        <v>-1</v>
      </c>
      <c r="E75">
        <f>VLOOKUP($A75,numeric!$A:$Q,5,0)</f>
        <v>-1</v>
      </c>
      <c r="F75">
        <f>VLOOKUP($A75,numeric!$A:$Q,6,0)</f>
        <v>0</v>
      </c>
      <c r="G75">
        <f>VLOOKUP($A75,numeric!$A:$Q,7,0)</f>
        <v>12</v>
      </c>
      <c r="H75">
        <f>VLOOKUP($A75,numeric!$A:$Q,8,0)</f>
        <v>629</v>
      </c>
      <c r="I75">
        <f>VLOOKUP($A75,numeric!$A:$Q,9,0)</f>
        <v>12.479949598992</v>
      </c>
      <c r="J75">
        <f>VLOOKUP($A75,numeric!$A:$Q,10,0)</f>
        <v>29.381255986046501</v>
      </c>
      <c r="K75">
        <f>VLOOKUP($A75,numeric!$A:$Q,11,0)</f>
        <v>-1</v>
      </c>
      <c r="L75">
        <f>VLOOKUP($A75,numeric!$A:$Q,12,0)</f>
        <v>0.131398285287668</v>
      </c>
      <c r="M75" s="4">
        <f>VLOOKUP($A75,numeric!$A:$Q,13,0)</f>
        <v>0</v>
      </c>
      <c r="N75" s="4">
        <f>VLOOKUP($A75,numeric!$A:$Q,14,0)</f>
        <v>0.27868557371147401</v>
      </c>
      <c r="O75" s="4">
        <f>VLOOKUP($A75,numeric!$A:$Q,15,0)</f>
        <v>9.2892620680731106E-2</v>
      </c>
      <c r="P75" t="str">
        <f>VLOOKUP($A75,numeric!$A:$Q,16,0)</f>
        <v>Weak</v>
      </c>
      <c r="Q75" t="str">
        <f t="shared" si="1"/>
        <v>'ThirdParty_Info_Period6_2',</v>
      </c>
    </row>
    <row r="76" spans="1:17" x14ac:dyDescent="0.2">
      <c r="A76" t="s">
        <v>150</v>
      </c>
      <c r="B76" t="s">
        <v>253</v>
      </c>
      <c r="C76">
        <f>VLOOKUP($A76,numeric!$A:$Q,3,0)</f>
        <v>49999</v>
      </c>
      <c r="D76">
        <f>VLOOKUP($A76,numeric!$A:$Q,4,0)</f>
        <v>-1</v>
      </c>
      <c r="E76">
        <f>VLOOKUP($A76,numeric!$A:$Q,5,0)</f>
        <v>-1</v>
      </c>
      <c r="F76">
        <f>VLOOKUP($A76,numeric!$A:$Q,6,0)</f>
        <v>105</v>
      </c>
      <c r="G76">
        <f>VLOOKUP($A76,numeric!$A:$Q,7,0)</f>
        <v>238</v>
      </c>
      <c r="H76">
        <f>VLOOKUP($A76,numeric!$A:$Q,8,0)</f>
        <v>2702</v>
      </c>
      <c r="I76">
        <f>VLOOKUP($A76,numeric!$A:$Q,9,0)</f>
        <v>161.14932298645999</v>
      </c>
      <c r="J76">
        <f>VLOOKUP($A76,numeric!$A:$Q,10,0)</f>
        <v>197.74781968734601</v>
      </c>
      <c r="K76">
        <f>VLOOKUP($A76,numeric!$A:$Q,11,0)</f>
        <v>-1</v>
      </c>
      <c r="L76">
        <f>VLOOKUP($A76,numeric!$A:$Q,12,0)</f>
        <v>0.88436397813055601</v>
      </c>
      <c r="M76" s="4">
        <f>VLOOKUP($A76,numeric!$A:$Q,13,0)</f>
        <v>0</v>
      </c>
      <c r="N76" s="4">
        <f>VLOOKUP($A76,numeric!$A:$Q,14,0)</f>
        <v>0.27868557371147401</v>
      </c>
      <c r="O76" s="4">
        <f>VLOOKUP($A76,numeric!$A:$Q,15,0)</f>
        <v>6.7528486989645795E-2</v>
      </c>
      <c r="P76" t="str">
        <f>VLOOKUP($A76,numeric!$A:$Q,16,0)</f>
        <v>Weak</v>
      </c>
      <c r="Q76" t="str">
        <f t="shared" si="1"/>
        <v>'ThirdParty_Info_Period6_3',</v>
      </c>
    </row>
    <row r="77" spans="1:17" x14ac:dyDescent="0.2">
      <c r="A77" t="s">
        <v>151</v>
      </c>
      <c r="B77" t="s">
        <v>253</v>
      </c>
      <c r="C77">
        <f>VLOOKUP($A77,numeric!$A:$Q,3,0)</f>
        <v>49999</v>
      </c>
      <c r="D77">
        <f>VLOOKUP($A77,numeric!$A:$Q,4,0)</f>
        <v>-1</v>
      </c>
      <c r="E77">
        <f>VLOOKUP($A77,numeric!$A:$Q,5,0)</f>
        <v>-1</v>
      </c>
      <c r="F77">
        <f>VLOOKUP($A77,numeric!$A:$Q,6,0)</f>
        <v>103</v>
      </c>
      <c r="G77">
        <f>VLOOKUP($A77,numeric!$A:$Q,7,0)</f>
        <v>237</v>
      </c>
      <c r="H77">
        <f>VLOOKUP($A77,numeric!$A:$Q,8,0)</f>
        <v>2933</v>
      </c>
      <c r="I77">
        <f>VLOOKUP($A77,numeric!$A:$Q,9,0)</f>
        <v>158.70609412188199</v>
      </c>
      <c r="J77">
        <f>VLOOKUP($A77,numeric!$A:$Q,10,0)</f>
        <v>195.62857220404399</v>
      </c>
      <c r="K77">
        <f>VLOOKUP($A77,numeric!$A:$Q,11,0)</f>
        <v>-1</v>
      </c>
      <c r="L77">
        <f>VLOOKUP($A77,numeric!$A:$Q,12,0)</f>
        <v>0.87488632048588699</v>
      </c>
      <c r="M77" s="4">
        <f>VLOOKUP($A77,numeric!$A:$Q,13,0)</f>
        <v>0</v>
      </c>
      <c r="N77" s="4">
        <f>VLOOKUP($A77,numeric!$A:$Q,14,0)</f>
        <v>0.27868557371147401</v>
      </c>
      <c r="O77" s="4">
        <f>VLOOKUP($A77,numeric!$A:$Q,15,0)</f>
        <v>7.3639367369532693E-2</v>
      </c>
      <c r="P77" t="str">
        <f>VLOOKUP($A77,numeric!$A:$Q,16,0)</f>
        <v>Weak</v>
      </c>
      <c r="Q77" t="str">
        <f t="shared" si="1"/>
        <v>'ThirdParty_Info_Period6_4',</v>
      </c>
    </row>
    <row r="78" spans="1:17" x14ac:dyDescent="0.2">
      <c r="A78" t="s">
        <v>152</v>
      </c>
      <c r="B78" t="s">
        <v>253</v>
      </c>
      <c r="C78">
        <f>VLOOKUP($A78,numeric!$A:$Q,3,0)</f>
        <v>49999</v>
      </c>
      <c r="D78">
        <f>VLOOKUP($A78,numeric!$A:$Q,4,0)</f>
        <v>-1</v>
      </c>
      <c r="E78">
        <f>VLOOKUP($A78,numeric!$A:$Q,5,0)</f>
        <v>-1</v>
      </c>
      <c r="F78">
        <f>VLOOKUP($A78,numeric!$A:$Q,6,0)</f>
        <v>48</v>
      </c>
      <c r="G78">
        <f>VLOOKUP($A78,numeric!$A:$Q,7,0)</f>
        <v>90</v>
      </c>
      <c r="H78">
        <f>VLOOKUP($A78,numeric!$A:$Q,8,0)</f>
        <v>1241</v>
      </c>
      <c r="I78">
        <f>VLOOKUP($A78,numeric!$A:$Q,9,0)</f>
        <v>59.573611472229402</v>
      </c>
      <c r="J78">
        <f>VLOOKUP($A78,numeric!$A:$Q,10,0)</f>
        <v>64.503434669658503</v>
      </c>
      <c r="K78">
        <f>VLOOKUP($A78,numeric!$A:$Q,11,0)</f>
        <v>-1</v>
      </c>
      <c r="L78">
        <f>VLOOKUP($A78,numeric!$A:$Q,12,0)</f>
        <v>0.288471014131711</v>
      </c>
      <c r="M78" s="4">
        <f>VLOOKUP($A78,numeric!$A:$Q,13,0)</f>
        <v>0</v>
      </c>
      <c r="N78" s="4">
        <f>VLOOKUP($A78,numeric!$A:$Q,14,0)</f>
        <v>0.27868557371147401</v>
      </c>
      <c r="O78" s="4">
        <f>VLOOKUP($A78,numeric!$A:$Q,15,0)</f>
        <v>7.1016247286964498E-2</v>
      </c>
      <c r="P78" t="str">
        <f>VLOOKUP($A78,numeric!$A:$Q,16,0)</f>
        <v>Weak</v>
      </c>
      <c r="Q78" t="str">
        <f t="shared" si="1"/>
        <v>'ThirdParty_Info_Period6_5',</v>
      </c>
    </row>
    <row r="79" spans="1:17" x14ac:dyDescent="0.2">
      <c r="A79" t="s">
        <v>153</v>
      </c>
      <c r="B79" t="s">
        <v>253</v>
      </c>
      <c r="C79">
        <f>VLOOKUP($A79,numeric!$A:$Q,3,0)</f>
        <v>49999</v>
      </c>
      <c r="D79">
        <f>VLOOKUP($A79,numeric!$A:$Q,4,0)</f>
        <v>-1</v>
      </c>
      <c r="E79">
        <f>VLOOKUP($A79,numeric!$A:$Q,5,0)</f>
        <v>-1</v>
      </c>
      <c r="F79">
        <f>VLOOKUP($A79,numeric!$A:$Q,6,0)</f>
        <v>2</v>
      </c>
      <c r="G79">
        <f>VLOOKUP($A79,numeric!$A:$Q,7,0)</f>
        <v>9</v>
      </c>
      <c r="H79">
        <f>VLOOKUP($A79,numeric!$A:$Q,8,0)</f>
        <v>2199</v>
      </c>
      <c r="I79">
        <f>VLOOKUP($A79,numeric!$A:$Q,9,0)</f>
        <v>11.8671973439469</v>
      </c>
      <c r="J79">
        <f>VLOOKUP($A79,numeric!$A:$Q,10,0)</f>
        <v>41.597306850861898</v>
      </c>
      <c r="K79">
        <f>VLOOKUP($A79,numeric!$A:$Q,11,0)</f>
        <v>-1</v>
      </c>
      <c r="L79">
        <f>VLOOKUP($A79,numeric!$A:$Q,12,0)</f>
        <v>0.18603067191491099</v>
      </c>
      <c r="M79" s="4">
        <f>VLOOKUP($A79,numeric!$A:$Q,13,0)</f>
        <v>0</v>
      </c>
      <c r="N79" s="4">
        <f>VLOOKUP($A79,numeric!$A:$Q,14,0)</f>
        <v>0.27868557371147401</v>
      </c>
      <c r="O79" s="4">
        <f>VLOOKUP($A79,numeric!$A:$Q,15,0)</f>
        <v>0.13458799364648</v>
      </c>
      <c r="P79" t="str">
        <f>VLOOKUP($A79,numeric!$A:$Q,16,0)</f>
        <v>Average</v>
      </c>
      <c r="Q79" t="str">
        <f t="shared" si="1"/>
        <v>'ThirdParty_Info_Period6_6',</v>
      </c>
    </row>
    <row r="80" spans="1:17" x14ac:dyDescent="0.2">
      <c r="A80" t="s">
        <v>154</v>
      </c>
      <c r="B80" t="s">
        <v>253</v>
      </c>
      <c r="C80">
        <f>VLOOKUP($A80,numeric!$A:$Q,3,0)</f>
        <v>49999</v>
      </c>
      <c r="D80">
        <f>VLOOKUP($A80,numeric!$A:$Q,4,0)</f>
        <v>-1</v>
      </c>
      <c r="E80">
        <f>VLOOKUP($A80,numeric!$A:$Q,5,0)</f>
        <v>-1</v>
      </c>
      <c r="F80">
        <f>VLOOKUP($A80,numeric!$A:$Q,6,0)</f>
        <v>144</v>
      </c>
      <c r="G80">
        <f>VLOOKUP($A80,numeric!$A:$Q,7,0)</f>
        <v>334</v>
      </c>
      <c r="H80">
        <f>VLOOKUP($A80,numeric!$A:$Q,8,0)</f>
        <v>3918</v>
      </c>
      <c r="I80">
        <f>VLOOKUP($A80,numeric!$A:$Q,9,0)</f>
        <v>225.353247064941</v>
      </c>
      <c r="J80">
        <f>VLOOKUP($A80,numeric!$A:$Q,10,0)</f>
        <v>277.77382891663501</v>
      </c>
      <c r="K80">
        <f>VLOOKUP($A80,numeric!$A:$Q,11,0)</f>
        <v>-1</v>
      </c>
      <c r="L80">
        <f>VLOOKUP($A80,numeric!$A:$Q,12,0)</f>
        <v>1.2422547502656001</v>
      </c>
      <c r="M80" s="4">
        <f>VLOOKUP($A80,numeric!$A:$Q,13,0)</f>
        <v>0</v>
      </c>
      <c r="N80" s="4">
        <f>VLOOKUP($A80,numeric!$A:$Q,14,0)</f>
        <v>0.27868557371147401</v>
      </c>
      <c r="O80" s="4">
        <f>VLOOKUP($A80,numeric!$A:$Q,15,0)</f>
        <v>7.1559261856532594E-2</v>
      </c>
      <c r="P80" t="str">
        <f>VLOOKUP($A80,numeric!$A:$Q,16,0)</f>
        <v>Weak</v>
      </c>
      <c r="Q80" t="str">
        <f t="shared" si="1"/>
        <v>'ThirdParty_Info_Period6_7',</v>
      </c>
    </row>
    <row r="81" spans="1:17" x14ac:dyDescent="0.2">
      <c r="A81" t="s">
        <v>155</v>
      </c>
      <c r="B81" t="s">
        <v>253</v>
      </c>
      <c r="C81">
        <f>VLOOKUP($A81,numeric!$A:$Q,3,0)</f>
        <v>49999</v>
      </c>
      <c r="D81">
        <f>VLOOKUP($A81,numeric!$A:$Q,4,0)</f>
        <v>-1</v>
      </c>
      <c r="E81">
        <f>VLOOKUP($A81,numeric!$A:$Q,5,0)</f>
        <v>-1</v>
      </c>
      <c r="F81">
        <f>VLOOKUP($A81,numeric!$A:$Q,6,0)</f>
        <v>52</v>
      </c>
      <c r="G81">
        <f>VLOOKUP($A81,numeric!$A:$Q,7,0)</f>
        <v>122</v>
      </c>
      <c r="H81">
        <f>VLOOKUP($A81,numeric!$A:$Q,8,0)</f>
        <v>1710</v>
      </c>
      <c r="I81">
        <f>VLOOKUP($A81,numeric!$A:$Q,9,0)</f>
        <v>82.356287125742497</v>
      </c>
      <c r="J81">
        <f>VLOOKUP($A81,numeric!$A:$Q,10,0)</f>
        <v>103.16515799443</v>
      </c>
      <c r="K81">
        <f>VLOOKUP($A81,numeric!$A:$Q,11,0)</f>
        <v>-1</v>
      </c>
      <c r="L81">
        <f>VLOOKUP($A81,numeric!$A:$Q,12,0)</f>
        <v>0.46137322612543502</v>
      </c>
      <c r="M81" s="4">
        <f>VLOOKUP($A81,numeric!$A:$Q,13,0)</f>
        <v>0</v>
      </c>
      <c r="N81" s="4">
        <f>VLOOKUP($A81,numeric!$A:$Q,14,0)</f>
        <v>0.27868557371147401</v>
      </c>
      <c r="O81" s="4">
        <f>VLOOKUP($A81,numeric!$A:$Q,15,0)</f>
        <v>9.3423330110504202E-2</v>
      </c>
      <c r="P81" t="str">
        <f>VLOOKUP($A81,numeric!$A:$Q,16,0)</f>
        <v>Weak</v>
      </c>
      <c r="Q81" t="str">
        <f t="shared" si="1"/>
        <v>'ThirdParty_Info_Period6_8',</v>
      </c>
    </row>
    <row r="82" spans="1:17" x14ac:dyDescent="0.2">
      <c r="A82" t="s">
        <v>156</v>
      </c>
      <c r="B82" t="s">
        <v>253</v>
      </c>
      <c r="C82">
        <f>VLOOKUP($A82,numeric!$A:$Q,3,0)</f>
        <v>49999</v>
      </c>
      <c r="D82">
        <f>VLOOKUP($A82,numeric!$A:$Q,4,0)</f>
        <v>-1</v>
      </c>
      <c r="E82">
        <f>VLOOKUP($A82,numeric!$A:$Q,5,0)</f>
        <v>-1</v>
      </c>
      <c r="F82">
        <f>VLOOKUP($A82,numeric!$A:$Q,6,0)</f>
        <v>0</v>
      </c>
      <c r="G82">
        <f>VLOOKUP($A82,numeric!$A:$Q,7,0)</f>
        <v>0</v>
      </c>
      <c r="H82">
        <f>VLOOKUP($A82,numeric!$A:$Q,8,0)</f>
        <v>272</v>
      </c>
      <c r="I82">
        <f>VLOOKUP($A82,numeric!$A:$Q,9,0)</f>
        <v>1.2540650813016301</v>
      </c>
      <c r="J82">
        <f>VLOOKUP($A82,numeric!$A:$Q,10,0)</f>
        <v>5.3218234748672799</v>
      </c>
      <c r="K82">
        <f>VLOOKUP($A82,numeric!$A:$Q,11,0)</f>
        <v>0</v>
      </c>
      <c r="L82">
        <f>VLOOKUP($A82,numeric!$A:$Q,12,0)</f>
        <v>2.3800156110865899E-2</v>
      </c>
      <c r="M82" s="4">
        <f>VLOOKUP($A82,numeric!$A:$Q,13,0)</f>
        <v>0</v>
      </c>
      <c r="N82" s="4">
        <f>VLOOKUP($A82,numeric!$A:$Q,14,0)</f>
        <v>0.47564951299025998</v>
      </c>
      <c r="O82" s="4">
        <f>VLOOKUP($A82,numeric!$A:$Q,15,0)</f>
        <v>9.2349880887714106E-2</v>
      </c>
      <c r="P82" t="str">
        <f>VLOOKUP($A82,numeric!$A:$Q,16,0)</f>
        <v>Weak</v>
      </c>
      <c r="Q82" t="str">
        <f t="shared" si="1"/>
        <v>'ThirdParty_Info_Period6_9',</v>
      </c>
    </row>
    <row r="83" spans="1:17" x14ac:dyDescent="0.2">
      <c r="A83" t="s">
        <v>21</v>
      </c>
      <c r="B83" t="s">
        <v>253</v>
      </c>
      <c r="C83">
        <f>VLOOKUP($A83,numeric!$A:$Q,3,0)</f>
        <v>49999</v>
      </c>
      <c r="D83">
        <f>VLOOKUP($A83,numeric!$A:$Q,4,0)</f>
        <v>0</v>
      </c>
      <c r="E83">
        <f>VLOOKUP($A83,numeric!$A:$Q,5,0)</f>
        <v>0</v>
      </c>
      <c r="F83">
        <f>VLOOKUP($A83,numeric!$A:$Q,6,0)</f>
        <v>0</v>
      </c>
      <c r="G83">
        <f>VLOOKUP($A83,numeric!$A:$Q,7,0)</f>
        <v>1</v>
      </c>
      <c r="H83">
        <f>VLOOKUP($A83,numeric!$A:$Q,8,0)</f>
        <v>141</v>
      </c>
      <c r="I83">
        <f>VLOOKUP($A83,numeric!$A:$Q,9,0)</f>
        <v>1.0288805776115499</v>
      </c>
      <c r="J83">
        <f>VLOOKUP($A83,numeric!$A:$Q,10,0)</f>
        <v>2.8823216753249801</v>
      </c>
      <c r="K83">
        <f>VLOOKUP($A83,numeric!$A:$Q,11,0)</f>
        <v>0</v>
      </c>
      <c r="L83">
        <f>VLOOKUP($A83,numeric!$A:$Q,12,0)</f>
        <v>1.2890263301373E-2</v>
      </c>
      <c r="M83" s="4">
        <f>VLOOKUP($A83,numeric!$A:$Q,13,0)</f>
        <v>0</v>
      </c>
      <c r="N83" s="4">
        <f>VLOOKUP($A83,numeric!$A:$Q,14,0)</f>
        <v>0.70321406428128597</v>
      </c>
      <c r="O83" s="4">
        <f>VLOOKUP($A83,numeric!$A:$Q,15,0)</f>
        <v>3.03069200128686E-2</v>
      </c>
      <c r="P83" t="str">
        <f>VLOOKUP($A83,numeric!$A:$Q,16,0)</f>
        <v>Weak</v>
      </c>
      <c r="Q83" t="str">
        <f t="shared" si="1"/>
        <v>'WeblogInfo_15',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25" x14ac:dyDescent="0.2"/>
  <cols>
    <col min="1" max="1" width="24.875" bestFit="1" customWidth="1"/>
    <col min="2" max="2" width="8" bestFit="1" customWidth="1"/>
    <col min="3" max="3" width="6.5" customWidth="1"/>
    <col min="4" max="4" width="4.625" customWidth="1"/>
    <col min="5" max="6" width="9.125" customWidth="1"/>
    <col min="7" max="7" width="9.125" bestFit="1" customWidth="1"/>
    <col min="8" max="8" width="12.75" customWidth="1"/>
    <col min="9" max="9" width="13.875" customWidth="1"/>
    <col min="10" max="10" width="12.75" customWidth="1"/>
    <col min="11" max="11" width="15.125" style="5" customWidth="1"/>
    <col min="12" max="12" width="12.75" customWidth="1"/>
    <col min="13" max="13" width="6.875" style="4" customWidth="1"/>
    <col min="14" max="14" width="17.25" customWidth="1"/>
    <col min="15" max="15" width="18.5" style="8" bestFit="1" customWidth="1"/>
    <col min="16" max="16" width="10.5" bestFit="1" customWidth="1"/>
    <col min="17" max="17" width="7.75" style="7" customWidth="1"/>
  </cols>
  <sheetData>
    <row r="1" spans="1:17" ht="16.5" x14ac:dyDescent="0.2">
      <c r="A1" s="2" t="s">
        <v>0</v>
      </c>
      <c r="B1" s="2" t="s">
        <v>251</v>
      </c>
      <c r="C1" s="2" t="s">
        <v>1</v>
      </c>
      <c r="D1" s="2" t="s">
        <v>4</v>
      </c>
      <c r="E1" s="3" t="s">
        <v>257</v>
      </c>
      <c r="F1" s="3" t="s">
        <v>258</v>
      </c>
      <c r="G1" s="3" t="s">
        <v>259</v>
      </c>
      <c r="H1" s="2" t="s">
        <v>5</v>
      </c>
      <c r="I1" s="2" t="s">
        <v>2</v>
      </c>
      <c r="J1" s="2" t="s">
        <v>3</v>
      </c>
      <c r="K1" s="3" t="s">
        <v>255</v>
      </c>
      <c r="L1" s="2" t="s">
        <v>6</v>
      </c>
      <c r="M1" s="3" t="s">
        <v>254</v>
      </c>
      <c r="N1" s="3" t="s">
        <v>256</v>
      </c>
      <c r="O1" s="6" t="s">
        <v>265</v>
      </c>
      <c r="P1" s="6" t="s">
        <v>266</v>
      </c>
      <c r="Q1" s="6" t="s">
        <v>260</v>
      </c>
    </row>
    <row r="2" spans="1:17" x14ac:dyDescent="0.2">
      <c r="A2" t="s">
        <v>196</v>
      </c>
      <c r="B2" t="s">
        <v>253</v>
      </c>
      <c r="C2">
        <v>48342</v>
      </c>
      <c r="D2">
        <v>0</v>
      </c>
      <c r="E2">
        <v>1</v>
      </c>
      <c r="F2">
        <v>1</v>
      </c>
      <c r="G2">
        <v>1</v>
      </c>
      <c r="H2">
        <v>1</v>
      </c>
      <c r="I2">
        <v>0.83912539820445997</v>
      </c>
      <c r="J2">
        <v>0.36741904799327402</v>
      </c>
      <c r="K2" s="5">
        <v>1</v>
      </c>
      <c r="L2">
        <v>1.6710881537629499E-3</v>
      </c>
      <c r="M2" s="4">
        <v>3.3140662813256228E-2</v>
      </c>
      <c r="N2" s="4">
        <v>0.83912539820445997</v>
      </c>
      <c r="O2" s="8">
        <v>2.1157619159885201E-5</v>
      </c>
      <c r="P2" s="8" t="s">
        <v>267</v>
      </c>
      <c r="Q2" s="7">
        <f>IF(OR(OR(N2&gt;0.8,M2&gt;0.8),P2="Wery weak"),1,0)</f>
        <v>1</v>
      </c>
    </row>
    <row r="3" spans="1:17" x14ac:dyDescent="0.2">
      <c r="A3" t="s">
        <v>202</v>
      </c>
      <c r="B3" t="s">
        <v>253</v>
      </c>
      <c r="C3">
        <v>48342</v>
      </c>
      <c r="D3">
        <v>1</v>
      </c>
      <c r="E3">
        <v>2</v>
      </c>
      <c r="F3">
        <v>6</v>
      </c>
      <c r="G3">
        <v>12</v>
      </c>
      <c r="H3">
        <v>1924</v>
      </c>
      <c r="I3">
        <v>10.3891026436639</v>
      </c>
      <c r="J3">
        <v>20.114686883891402</v>
      </c>
      <c r="K3" s="5">
        <v>1</v>
      </c>
      <c r="L3">
        <v>9.1485226887140406E-2</v>
      </c>
      <c r="M3" s="4">
        <v>3.3140662813256228E-2</v>
      </c>
      <c r="N3" s="4">
        <v>0.14080923420628</v>
      </c>
      <c r="O3" s="8">
        <v>7.3726445931456203E-4</v>
      </c>
      <c r="P3" s="8" t="s">
        <v>262</v>
      </c>
      <c r="Q3" s="7">
        <f t="shared" ref="Q3:Q66" si="0">IF(OR(OR(N3&gt;0.8,M3&gt;0.8),P3="Wery weak"),1,0)</f>
        <v>1</v>
      </c>
    </row>
    <row r="4" spans="1:17" x14ac:dyDescent="0.2">
      <c r="A4" t="s">
        <v>209</v>
      </c>
      <c r="B4" t="s">
        <v>253</v>
      </c>
      <c r="C4">
        <v>49993</v>
      </c>
      <c r="D4">
        <v>1</v>
      </c>
      <c r="E4">
        <v>1</v>
      </c>
      <c r="F4">
        <v>1</v>
      </c>
      <c r="G4">
        <v>2</v>
      </c>
      <c r="H4">
        <v>51</v>
      </c>
      <c r="I4">
        <v>1.63528894045166</v>
      </c>
      <c r="J4">
        <v>1.55793864214068</v>
      </c>
      <c r="K4" s="5">
        <v>1</v>
      </c>
      <c r="L4">
        <v>6.9678011803554702E-3</v>
      </c>
      <c r="M4" s="4">
        <v>1.2000240004794716E-4</v>
      </c>
      <c r="N4" s="4">
        <v>0.68141539815574204</v>
      </c>
      <c r="O4" s="8">
        <v>3.2346476957275202E-8</v>
      </c>
      <c r="P4" s="8" t="s">
        <v>262</v>
      </c>
      <c r="Q4" s="7">
        <f t="shared" si="0"/>
        <v>1</v>
      </c>
    </row>
    <row r="5" spans="1:17" x14ac:dyDescent="0.2">
      <c r="A5" t="s">
        <v>198</v>
      </c>
      <c r="B5" t="s">
        <v>253</v>
      </c>
      <c r="C5">
        <v>48342</v>
      </c>
      <c r="D5">
        <v>0</v>
      </c>
      <c r="E5">
        <v>5</v>
      </c>
      <c r="F5">
        <v>9</v>
      </c>
      <c r="G5">
        <v>15</v>
      </c>
      <c r="H5">
        <v>1387</v>
      </c>
      <c r="I5">
        <v>41.113358983906302</v>
      </c>
      <c r="J5">
        <v>125.961908887131</v>
      </c>
      <c r="K5" s="5">
        <v>5</v>
      </c>
      <c r="L5">
        <v>0.572897499235001</v>
      </c>
      <c r="M5" s="4">
        <v>3.3140662813256228E-2</v>
      </c>
      <c r="N5" s="4">
        <v>8.0489015762690796E-2</v>
      </c>
      <c r="O5" s="8">
        <v>2.1157619159885201E-5</v>
      </c>
      <c r="P5" s="8" t="s">
        <v>262</v>
      </c>
      <c r="Q5" s="7">
        <f t="shared" si="0"/>
        <v>1</v>
      </c>
    </row>
    <row r="6" spans="1:17" x14ac:dyDescent="0.2">
      <c r="A6" t="s">
        <v>199</v>
      </c>
      <c r="B6" t="s">
        <v>253</v>
      </c>
      <c r="C6">
        <v>48342</v>
      </c>
      <c r="D6">
        <v>0</v>
      </c>
      <c r="E6">
        <v>0</v>
      </c>
      <c r="F6">
        <v>0</v>
      </c>
      <c r="G6">
        <v>2</v>
      </c>
      <c r="H6">
        <v>1065</v>
      </c>
      <c r="I6">
        <v>2.90143146746101</v>
      </c>
      <c r="J6">
        <v>24.7555606701833</v>
      </c>
      <c r="K6" s="5">
        <v>0</v>
      </c>
      <c r="L6">
        <v>0.112592758599876</v>
      </c>
      <c r="M6" s="4">
        <v>3.3140662813256228E-2</v>
      </c>
      <c r="N6" s="4">
        <v>0.60092673037938005</v>
      </c>
      <c r="O6" s="8">
        <v>2.1157619159885201E-5</v>
      </c>
      <c r="P6" s="8" t="s">
        <v>262</v>
      </c>
      <c r="Q6" s="7">
        <f t="shared" si="0"/>
        <v>1</v>
      </c>
    </row>
    <row r="7" spans="1:17" x14ac:dyDescent="0.2">
      <c r="A7" t="s">
        <v>200</v>
      </c>
      <c r="B7" t="s">
        <v>253</v>
      </c>
      <c r="C7">
        <v>48342</v>
      </c>
      <c r="D7">
        <v>0</v>
      </c>
      <c r="E7">
        <v>1.31</v>
      </c>
      <c r="F7">
        <v>2.528</v>
      </c>
      <c r="G7">
        <v>4.9379999999999997</v>
      </c>
      <c r="H7">
        <v>652.29109043943504</v>
      </c>
      <c r="I7">
        <v>15.300243677481999</v>
      </c>
      <c r="J7">
        <v>50.950404734007797</v>
      </c>
      <c r="K7" s="5">
        <v>0</v>
      </c>
      <c r="L7">
        <v>0.23173163788173101</v>
      </c>
      <c r="M7" s="4">
        <v>3.3140662813256228E-2</v>
      </c>
      <c r="N7" s="4">
        <v>8.1874974142567503E-2</v>
      </c>
      <c r="O7" s="8">
        <v>2.1157619159885201E-5</v>
      </c>
      <c r="P7" s="8" t="s">
        <v>262</v>
      </c>
      <c r="Q7" s="7">
        <f t="shared" si="0"/>
        <v>1</v>
      </c>
    </row>
    <row r="8" spans="1:17" x14ac:dyDescent="0.2">
      <c r="A8" t="s">
        <v>201</v>
      </c>
      <c r="B8" t="s">
        <v>253</v>
      </c>
      <c r="C8">
        <v>48342</v>
      </c>
      <c r="D8">
        <v>0</v>
      </c>
      <c r="E8">
        <v>1</v>
      </c>
      <c r="F8">
        <v>1</v>
      </c>
      <c r="G8">
        <v>1</v>
      </c>
      <c r="H8">
        <v>1</v>
      </c>
      <c r="I8">
        <v>0.91812502585743205</v>
      </c>
      <c r="J8">
        <v>0.27417698258005802</v>
      </c>
      <c r="K8" s="5">
        <v>1</v>
      </c>
      <c r="L8">
        <v>1.24700640896656E-3</v>
      </c>
      <c r="M8" s="4">
        <v>3.3140662813256228E-2</v>
      </c>
      <c r="N8" s="4">
        <v>0.91812502585743205</v>
      </c>
      <c r="O8" s="8">
        <v>2.1157619159885201E-5</v>
      </c>
      <c r="P8" s="8" t="s">
        <v>262</v>
      </c>
      <c r="Q8" s="7">
        <f t="shared" si="0"/>
        <v>1</v>
      </c>
    </row>
    <row r="9" spans="1:17" x14ac:dyDescent="0.2">
      <c r="A9" t="s">
        <v>197</v>
      </c>
      <c r="B9" t="s">
        <v>253</v>
      </c>
      <c r="C9">
        <v>48342</v>
      </c>
      <c r="D9">
        <v>0</v>
      </c>
      <c r="E9">
        <v>0.64</v>
      </c>
      <c r="F9">
        <v>0.88</v>
      </c>
      <c r="G9">
        <v>1</v>
      </c>
      <c r="H9">
        <v>1</v>
      </c>
      <c r="I9">
        <v>0.77127401431467502</v>
      </c>
      <c r="J9">
        <v>0.27824111374069099</v>
      </c>
      <c r="K9" s="5">
        <v>1</v>
      </c>
      <c r="L9">
        <v>1.26549081110892E-3</v>
      </c>
      <c r="M9" s="4">
        <v>3.3140662813256228E-2</v>
      </c>
      <c r="N9" s="4">
        <v>0.36084564147118398</v>
      </c>
      <c r="O9" s="8">
        <v>2.1157619159885201E-5</v>
      </c>
      <c r="P9" s="8" t="s">
        <v>262</v>
      </c>
      <c r="Q9" s="7">
        <f t="shared" si="0"/>
        <v>1</v>
      </c>
    </row>
    <row r="10" spans="1:17" x14ac:dyDescent="0.2">
      <c r="A10" t="s">
        <v>195</v>
      </c>
      <c r="B10" t="s">
        <v>253</v>
      </c>
      <c r="C10">
        <v>48342</v>
      </c>
      <c r="D10">
        <v>1</v>
      </c>
      <c r="E10">
        <v>9</v>
      </c>
      <c r="F10">
        <v>14</v>
      </c>
      <c r="G10">
        <v>22</v>
      </c>
      <c r="H10">
        <v>1957</v>
      </c>
      <c r="I10">
        <v>19.991539448099001</v>
      </c>
      <c r="J10">
        <v>29.3142194728966</v>
      </c>
      <c r="K10" s="5">
        <v>7</v>
      </c>
      <c r="L10">
        <v>0.13332636172651899</v>
      </c>
      <c r="M10" s="4">
        <v>3.3140662813256228E-2</v>
      </c>
      <c r="N10" s="4">
        <v>8.7211948202391296E-2</v>
      </c>
      <c r="O10" s="8">
        <v>2.1157619159885201E-5</v>
      </c>
      <c r="P10" s="8" t="s">
        <v>262</v>
      </c>
      <c r="Q10" s="7">
        <f t="shared" si="0"/>
        <v>1</v>
      </c>
    </row>
    <row r="11" spans="1:17" x14ac:dyDescent="0.2">
      <c r="A11" t="s">
        <v>188</v>
      </c>
      <c r="B11" t="s">
        <v>253</v>
      </c>
      <c r="C11">
        <v>49999</v>
      </c>
      <c r="D11">
        <v>-1</v>
      </c>
      <c r="E11">
        <v>-1</v>
      </c>
      <c r="F11">
        <v>-1</v>
      </c>
      <c r="G11">
        <v>-1</v>
      </c>
      <c r="H11">
        <v>72042</v>
      </c>
      <c r="I11">
        <v>73.081061621232394</v>
      </c>
      <c r="J11">
        <v>714.11123968444201</v>
      </c>
      <c r="K11" s="5">
        <v>-1</v>
      </c>
      <c r="L11">
        <v>3.19363448736667</v>
      </c>
      <c r="M11" s="4">
        <v>0</v>
      </c>
      <c r="N11" s="4">
        <v>0.75179503590071795</v>
      </c>
      <c r="O11" s="8">
        <v>0</v>
      </c>
      <c r="P11" s="8" t="s">
        <v>262</v>
      </c>
      <c r="Q11" s="7">
        <f t="shared" si="0"/>
        <v>1</v>
      </c>
    </row>
    <row r="12" spans="1:17" x14ac:dyDescent="0.2">
      <c r="A12" t="s">
        <v>189</v>
      </c>
      <c r="B12" t="s">
        <v>253</v>
      </c>
      <c r="C12">
        <v>49999</v>
      </c>
      <c r="D12">
        <v>-1</v>
      </c>
      <c r="E12">
        <v>-1</v>
      </c>
      <c r="F12">
        <v>-1</v>
      </c>
      <c r="G12">
        <v>-1</v>
      </c>
      <c r="H12">
        <v>368</v>
      </c>
      <c r="I12">
        <v>-0.99193983879677605</v>
      </c>
      <c r="J12">
        <v>1.6508616080285601</v>
      </c>
      <c r="K12" s="5">
        <v>-1</v>
      </c>
      <c r="L12">
        <v>7.3829513838759497E-3</v>
      </c>
      <c r="M12" s="4">
        <v>0</v>
      </c>
      <c r="N12" s="4">
        <v>0.99955999119982397</v>
      </c>
      <c r="O12" s="8">
        <v>0</v>
      </c>
      <c r="P12" s="8" t="s">
        <v>262</v>
      </c>
      <c r="Q12" s="7">
        <f t="shared" si="0"/>
        <v>1</v>
      </c>
    </row>
    <row r="13" spans="1:17" x14ac:dyDescent="0.2">
      <c r="A13" t="s">
        <v>190</v>
      </c>
      <c r="B13" t="s">
        <v>253</v>
      </c>
      <c r="C13">
        <v>49999</v>
      </c>
      <c r="D13">
        <v>0</v>
      </c>
      <c r="E13">
        <v>0</v>
      </c>
      <c r="F13">
        <v>0</v>
      </c>
      <c r="G13">
        <v>0</v>
      </c>
      <c r="H13">
        <v>4</v>
      </c>
      <c r="I13">
        <v>0.22044440888817801</v>
      </c>
      <c r="J13">
        <v>0.42058567521623702</v>
      </c>
      <c r="K13" s="5">
        <v>0</v>
      </c>
      <c r="L13">
        <v>1.8809351297376499E-3</v>
      </c>
      <c r="M13" s="4">
        <v>0</v>
      </c>
      <c r="N13" s="4">
        <v>0.78199563991279797</v>
      </c>
      <c r="O13" s="8">
        <v>0</v>
      </c>
      <c r="P13" s="8" t="s">
        <v>262</v>
      </c>
      <c r="Q13" s="7">
        <f t="shared" si="0"/>
        <v>1</v>
      </c>
    </row>
    <row r="14" spans="1:17" x14ac:dyDescent="0.2">
      <c r="A14" t="s">
        <v>191</v>
      </c>
      <c r="B14" t="s">
        <v>253</v>
      </c>
      <c r="C14">
        <v>49999</v>
      </c>
      <c r="D14">
        <v>0</v>
      </c>
      <c r="E14">
        <v>0</v>
      </c>
      <c r="F14">
        <v>0</v>
      </c>
      <c r="G14">
        <v>0</v>
      </c>
      <c r="H14">
        <v>3</v>
      </c>
      <c r="I14">
        <v>6.18612372247445E-2</v>
      </c>
      <c r="J14">
        <v>0.242230491246897</v>
      </c>
      <c r="K14" s="5">
        <v>0</v>
      </c>
      <c r="L14">
        <v>1.08329852234185E-3</v>
      </c>
      <c r="M14" s="4">
        <v>0</v>
      </c>
      <c r="N14" s="4">
        <v>0.93843876877537502</v>
      </c>
      <c r="O14" s="8">
        <v>0</v>
      </c>
      <c r="P14" s="8" t="s">
        <v>262</v>
      </c>
      <c r="Q14" s="7">
        <f t="shared" si="0"/>
        <v>1</v>
      </c>
    </row>
    <row r="15" spans="1:17" x14ac:dyDescent="0.2">
      <c r="A15" t="s">
        <v>192</v>
      </c>
      <c r="B15" t="s">
        <v>253</v>
      </c>
      <c r="C15">
        <v>49999</v>
      </c>
      <c r="D15">
        <v>0</v>
      </c>
      <c r="E15">
        <v>0</v>
      </c>
      <c r="F15">
        <v>0</v>
      </c>
      <c r="G15">
        <v>0</v>
      </c>
      <c r="H15">
        <v>1</v>
      </c>
      <c r="I15">
        <v>2.79805596111922E-2</v>
      </c>
      <c r="J15">
        <v>0.164918743233611</v>
      </c>
      <c r="K15" s="5">
        <v>0</v>
      </c>
      <c r="L15">
        <v>7.3754641676942003E-4</v>
      </c>
      <c r="M15" s="4">
        <v>0</v>
      </c>
      <c r="N15" s="4">
        <v>0.97201944038880805</v>
      </c>
      <c r="O15" s="8">
        <v>0</v>
      </c>
      <c r="P15" s="8" t="s">
        <v>262</v>
      </c>
      <c r="Q15" s="7">
        <f t="shared" si="0"/>
        <v>1</v>
      </c>
    </row>
    <row r="16" spans="1:17" x14ac:dyDescent="0.2">
      <c r="A16" t="s">
        <v>193</v>
      </c>
      <c r="B16" t="s">
        <v>253</v>
      </c>
      <c r="C16">
        <v>49999</v>
      </c>
      <c r="D16">
        <v>0</v>
      </c>
      <c r="E16">
        <v>0</v>
      </c>
      <c r="F16">
        <v>0</v>
      </c>
      <c r="G16">
        <v>0</v>
      </c>
      <c r="H16">
        <v>1</v>
      </c>
      <c r="I16">
        <v>1.6840336806736099E-2</v>
      </c>
      <c r="J16">
        <v>0.128674282632603</v>
      </c>
      <c r="K16" s="5">
        <v>0</v>
      </c>
      <c r="L16">
        <v>5.7545464042021901E-4</v>
      </c>
      <c r="M16" s="4">
        <v>0</v>
      </c>
      <c r="N16" s="4">
        <v>0.98315966319326398</v>
      </c>
      <c r="O16" s="8">
        <v>0</v>
      </c>
      <c r="P16" s="8" t="s">
        <v>262</v>
      </c>
      <c r="Q16" s="7">
        <f t="shared" si="0"/>
        <v>1</v>
      </c>
    </row>
    <row r="17" spans="1:17" x14ac:dyDescent="0.2">
      <c r="A17" t="s">
        <v>194</v>
      </c>
      <c r="B17" t="s">
        <v>253</v>
      </c>
      <c r="C17">
        <v>49999</v>
      </c>
      <c r="D17">
        <v>0</v>
      </c>
      <c r="E17">
        <v>0</v>
      </c>
      <c r="F17">
        <v>0</v>
      </c>
      <c r="G17">
        <v>1</v>
      </c>
      <c r="H17">
        <v>3</v>
      </c>
      <c r="I17">
        <v>0.25356507130142603</v>
      </c>
      <c r="J17">
        <v>0.43721126091201901</v>
      </c>
      <c r="K17" s="5">
        <v>0</v>
      </c>
      <c r="L17">
        <v>1.9552877528306299E-3</v>
      </c>
      <c r="M17" s="4">
        <v>0</v>
      </c>
      <c r="N17" s="4">
        <v>0.74735494709894201</v>
      </c>
      <c r="O17" s="8">
        <v>0</v>
      </c>
      <c r="P17" s="8" t="s">
        <v>262</v>
      </c>
      <c r="Q17" s="7">
        <f t="shared" si="0"/>
        <v>1</v>
      </c>
    </row>
    <row r="18" spans="1:17" x14ac:dyDescent="0.2">
      <c r="A18" t="s">
        <v>182</v>
      </c>
      <c r="B18" t="s">
        <v>253</v>
      </c>
      <c r="C18">
        <v>49999</v>
      </c>
      <c r="D18">
        <v>-1</v>
      </c>
      <c r="E18">
        <v>-1</v>
      </c>
      <c r="F18">
        <v>-1</v>
      </c>
      <c r="G18">
        <v>-1</v>
      </c>
      <c r="H18">
        <v>1032721</v>
      </c>
      <c r="I18">
        <v>66.162763255265105</v>
      </c>
      <c r="J18">
        <v>5041.1497437646303</v>
      </c>
      <c r="K18" s="5">
        <v>-1</v>
      </c>
      <c r="L18">
        <v>22.544932474078699</v>
      </c>
      <c r="M18" s="4">
        <v>0</v>
      </c>
      <c r="N18" s="4">
        <v>0.97255945118902398</v>
      </c>
      <c r="O18" s="8">
        <v>0</v>
      </c>
      <c r="P18" s="8" t="s">
        <v>262</v>
      </c>
      <c r="Q18" s="7">
        <f t="shared" si="0"/>
        <v>1</v>
      </c>
    </row>
    <row r="19" spans="1:17" x14ac:dyDescent="0.2">
      <c r="A19" t="s">
        <v>183</v>
      </c>
      <c r="B19" t="s">
        <v>253</v>
      </c>
      <c r="C19">
        <v>49999</v>
      </c>
      <c r="D19">
        <v>-1</v>
      </c>
      <c r="E19">
        <v>-1</v>
      </c>
      <c r="F19">
        <v>-1</v>
      </c>
      <c r="G19">
        <v>-1</v>
      </c>
      <c r="H19">
        <v>2996</v>
      </c>
      <c r="I19">
        <v>5.1438228764575298</v>
      </c>
      <c r="J19">
        <v>75.1097439373832</v>
      </c>
      <c r="K19" s="5">
        <v>-1</v>
      </c>
      <c r="L19">
        <v>0.33590434549343401</v>
      </c>
      <c r="M19" s="4">
        <v>0</v>
      </c>
      <c r="N19" s="4">
        <v>0.97255945118902398</v>
      </c>
      <c r="O19" s="8">
        <v>0</v>
      </c>
      <c r="P19" s="8" t="s">
        <v>262</v>
      </c>
      <c r="Q19" s="7">
        <f t="shared" si="0"/>
        <v>1</v>
      </c>
    </row>
    <row r="20" spans="1:17" x14ac:dyDescent="0.2">
      <c r="A20" t="s">
        <v>184</v>
      </c>
      <c r="B20" t="s">
        <v>253</v>
      </c>
      <c r="C20">
        <v>49999</v>
      </c>
      <c r="D20">
        <v>-1</v>
      </c>
      <c r="E20">
        <v>-1</v>
      </c>
      <c r="F20">
        <v>-1</v>
      </c>
      <c r="G20">
        <v>-1</v>
      </c>
      <c r="H20">
        <v>17494</v>
      </c>
      <c r="I20">
        <v>9.2939458789175795</v>
      </c>
      <c r="J20">
        <v>179.904652204727</v>
      </c>
      <c r="K20" s="5">
        <v>-1</v>
      </c>
      <c r="L20">
        <v>0.80456610929777495</v>
      </c>
      <c r="M20" s="4">
        <v>0</v>
      </c>
      <c r="N20" s="4">
        <v>0.97259945198903996</v>
      </c>
      <c r="O20" s="8">
        <v>0</v>
      </c>
      <c r="P20" s="8" t="s">
        <v>262</v>
      </c>
      <c r="Q20" s="7">
        <f t="shared" si="0"/>
        <v>1</v>
      </c>
    </row>
    <row r="21" spans="1:17" x14ac:dyDescent="0.2">
      <c r="A21" t="s">
        <v>185</v>
      </c>
      <c r="B21" t="s">
        <v>253</v>
      </c>
      <c r="C21">
        <v>49999</v>
      </c>
      <c r="D21">
        <v>-1</v>
      </c>
      <c r="E21">
        <v>-1</v>
      </c>
      <c r="F21">
        <v>-1</v>
      </c>
      <c r="G21">
        <v>-1</v>
      </c>
      <c r="H21">
        <v>4217</v>
      </c>
      <c r="I21">
        <v>-0.30284605692113797</v>
      </c>
      <c r="J21">
        <v>27.303115289364001</v>
      </c>
      <c r="K21" s="5">
        <v>-1</v>
      </c>
      <c r="L21">
        <v>0.122104464619815</v>
      </c>
      <c r="M21" s="4">
        <v>0</v>
      </c>
      <c r="N21" s="4">
        <v>0.97259945198903996</v>
      </c>
      <c r="O21" s="8">
        <v>0</v>
      </c>
      <c r="P21" s="8" t="s">
        <v>262</v>
      </c>
      <c r="Q21" s="7">
        <f t="shared" si="0"/>
        <v>1</v>
      </c>
    </row>
    <row r="22" spans="1:17" x14ac:dyDescent="0.2">
      <c r="A22" t="s">
        <v>186</v>
      </c>
      <c r="B22" t="s">
        <v>253</v>
      </c>
      <c r="C22">
        <v>49999</v>
      </c>
      <c r="D22">
        <v>-1</v>
      </c>
      <c r="E22">
        <v>-1</v>
      </c>
      <c r="F22">
        <v>-1</v>
      </c>
      <c r="G22">
        <v>-1</v>
      </c>
      <c r="H22">
        <v>56645</v>
      </c>
      <c r="I22">
        <v>29.407668153363101</v>
      </c>
      <c r="J22">
        <v>378.56879676401797</v>
      </c>
      <c r="K22" s="5">
        <v>-1</v>
      </c>
      <c r="L22">
        <v>1.69302805781452</v>
      </c>
      <c r="M22" s="4">
        <v>0</v>
      </c>
      <c r="N22" s="4">
        <v>0.75267505350107</v>
      </c>
      <c r="O22" s="8">
        <v>0</v>
      </c>
      <c r="P22" s="8" t="s">
        <v>262</v>
      </c>
      <c r="Q22" s="7">
        <f t="shared" si="0"/>
        <v>1</v>
      </c>
    </row>
    <row r="23" spans="1:17" x14ac:dyDescent="0.2">
      <c r="A23" t="s">
        <v>187</v>
      </c>
      <c r="B23" t="s">
        <v>253</v>
      </c>
      <c r="C23">
        <v>49999</v>
      </c>
      <c r="D23">
        <v>-1</v>
      </c>
      <c r="E23">
        <v>-1</v>
      </c>
      <c r="F23">
        <v>-1</v>
      </c>
      <c r="G23">
        <v>-1</v>
      </c>
      <c r="H23">
        <v>3242</v>
      </c>
      <c r="I23">
        <v>34.650353007060097</v>
      </c>
      <c r="J23">
        <v>130.897542819161</v>
      </c>
      <c r="K23" s="5">
        <v>-1</v>
      </c>
      <c r="L23">
        <v>0.58539746166655304</v>
      </c>
      <c r="M23" s="4">
        <v>0</v>
      </c>
      <c r="N23" s="4">
        <v>0.75233504670093398</v>
      </c>
      <c r="O23" s="8">
        <v>0</v>
      </c>
      <c r="P23" s="8" t="s">
        <v>262</v>
      </c>
      <c r="Q23" s="7">
        <f t="shared" si="0"/>
        <v>1</v>
      </c>
    </row>
    <row r="24" spans="1:17" x14ac:dyDescent="0.2">
      <c r="A24" t="s">
        <v>63</v>
      </c>
      <c r="B24" t="s">
        <v>253</v>
      </c>
      <c r="C24">
        <v>49999</v>
      </c>
      <c r="D24">
        <v>-1</v>
      </c>
      <c r="E24">
        <v>1</v>
      </c>
      <c r="F24">
        <v>7</v>
      </c>
      <c r="G24">
        <v>24</v>
      </c>
      <c r="H24">
        <v>489</v>
      </c>
      <c r="I24">
        <v>19.3834876697534</v>
      </c>
      <c r="J24">
        <v>32.244621392920003</v>
      </c>
      <c r="K24" s="5">
        <v>0</v>
      </c>
      <c r="L24">
        <v>0.14420377273156401</v>
      </c>
      <c r="M24" s="4">
        <v>0</v>
      </c>
      <c r="N24" s="4">
        <v>0.22686453729074599</v>
      </c>
      <c r="O24" s="8">
        <v>0</v>
      </c>
      <c r="P24" s="8" t="s">
        <v>262</v>
      </c>
      <c r="Q24" s="7">
        <f t="shared" si="0"/>
        <v>1</v>
      </c>
    </row>
    <row r="25" spans="1:17" x14ac:dyDescent="0.2">
      <c r="A25" t="s">
        <v>72</v>
      </c>
      <c r="B25" t="s">
        <v>253</v>
      </c>
      <c r="C25">
        <v>49999</v>
      </c>
      <c r="D25">
        <v>-1</v>
      </c>
      <c r="E25">
        <v>0</v>
      </c>
      <c r="F25">
        <v>0</v>
      </c>
      <c r="G25">
        <v>1</v>
      </c>
      <c r="H25">
        <v>28</v>
      </c>
      <c r="I25">
        <v>0.96843936878737602</v>
      </c>
      <c r="J25">
        <v>1.6390824903388299</v>
      </c>
      <c r="K25" s="5">
        <v>0</v>
      </c>
      <c r="L25">
        <v>7.33027304135145E-3</v>
      </c>
      <c r="M25" s="4">
        <v>0</v>
      </c>
      <c r="N25" s="4">
        <v>0.55865117302346001</v>
      </c>
      <c r="O25" s="8">
        <v>3.5282216893349198E-2</v>
      </c>
      <c r="P25" s="8" t="s">
        <v>263</v>
      </c>
      <c r="Q25" s="7">
        <f t="shared" si="0"/>
        <v>0</v>
      </c>
    </row>
    <row r="26" spans="1:17" x14ac:dyDescent="0.2">
      <c r="A26" t="s">
        <v>73</v>
      </c>
      <c r="B26" t="s">
        <v>253</v>
      </c>
      <c r="C26">
        <v>49999</v>
      </c>
      <c r="D26">
        <v>-1</v>
      </c>
      <c r="E26">
        <v>4</v>
      </c>
      <c r="F26">
        <v>10</v>
      </c>
      <c r="G26">
        <v>18</v>
      </c>
      <c r="H26">
        <v>184</v>
      </c>
      <c r="I26">
        <v>13.228504570091401</v>
      </c>
      <c r="J26">
        <v>12.645498924576099</v>
      </c>
      <c r="K26" s="5">
        <v>4</v>
      </c>
      <c r="L26">
        <v>5.6552955941892503E-2</v>
      </c>
      <c r="M26" s="4">
        <v>0</v>
      </c>
      <c r="N26" s="4">
        <v>5.2301046020920401E-2</v>
      </c>
      <c r="O26" s="8">
        <v>1.75595821600768E-2</v>
      </c>
      <c r="P26" s="8" t="s">
        <v>262</v>
      </c>
      <c r="Q26" s="7">
        <f t="shared" si="0"/>
        <v>1</v>
      </c>
    </row>
    <row r="27" spans="1:17" x14ac:dyDescent="0.2">
      <c r="A27" t="s">
        <v>74</v>
      </c>
      <c r="B27" t="s">
        <v>253</v>
      </c>
      <c r="C27">
        <v>49999</v>
      </c>
      <c r="D27">
        <v>-1</v>
      </c>
      <c r="E27">
        <v>0</v>
      </c>
      <c r="F27">
        <v>0</v>
      </c>
      <c r="G27">
        <v>0</v>
      </c>
      <c r="H27">
        <v>1038</v>
      </c>
      <c r="I27">
        <v>1.2868457369147399</v>
      </c>
      <c r="J27">
        <v>15.934171992366201</v>
      </c>
      <c r="K27" s="5">
        <v>0</v>
      </c>
      <c r="L27">
        <v>7.1260496088732E-2</v>
      </c>
      <c r="M27" s="4">
        <v>0</v>
      </c>
      <c r="N27" s="4">
        <v>0.74621492429848602</v>
      </c>
      <c r="O27" s="8">
        <v>0</v>
      </c>
      <c r="P27" s="8" t="s">
        <v>262</v>
      </c>
      <c r="Q27" s="7">
        <f t="shared" si="0"/>
        <v>1</v>
      </c>
    </row>
    <row r="28" spans="1:17" x14ac:dyDescent="0.2">
      <c r="A28" t="s">
        <v>75</v>
      </c>
      <c r="B28" t="s">
        <v>253</v>
      </c>
      <c r="C28">
        <v>49999</v>
      </c>
      <c r="D28">
        <v>-1</v>
      </c>
      <c r="E28">
        <v>3812</v>
      </c>
      <c r="F28">
        <v>9294</v>
      </c>
      <c r="G28">
        <v>19086</v>
      </c>
      <c r="H28">
        <v>1120334</v>
      </c>
      <c r="I28">
        <v>15160.773815476299</v>
      </c>
      <c r="J28">
        <v>24365.994700491301</v>
      </c>
      <c r="K28" s="5">
        <v>0</v>
      </c>
      <c r="L28">
        <v>108.96913067615201</v>
      </c>
      <c r="M28" s="4">
        <v>0</v>
      </c>
      <c r="N28" s="4">
        <v>1.38002760055201E-2</v>
      </c>
      <c r="O28" s="8">
        <v>2.5430127320256599E-2</v>
      </c>
      <c r="P28" s="8" t="s">
        <v>263</v>
      </c>
      <c r="Q28" s="7">
        <f t="shared" si="0"/>
        <v>0</v>
      </c>
    </row>
    <row r="29" spans="1:17" x14ac:dyDescent="0.2">
      <c r="A29" t="s">
        <v>76</v>
      </c>
      <c r="B29" t="s">
        <v>253</v>
      </c>
      <c r="C29">
        <v>49999</v>
      </c>
      <c r="D29">
        <v>-1</v>
      </c>
      <c r="E29">
        <v>3658</v>
      </c>
      <c r="F29">
        <v>8814</v>
      </c>
      <c r="G29">
        <v>17414</v>
      </c>
      <c r="H29">
        <v>1616946</v>
      </c>
      <c r="I29">
        <v>13406.145662913301</v>
      </c>
      <c r="J29">
        <v>22527.615469345899</v>
      </c>
      <c r="K29" s="5">
        <v>0</v>
      </c>
      <c r="L29">
        <v>100.74756660157</v>
      </c>
      <c r="M29" s="4">
        <v>0</v>
      </c>
      <c r="N29" s="4">
        <v>3.7840756815136302E-2</v>
      </c>
      <c r="O29" s="8">
        <v>0</v>
      </c>
      <c r="P29" s="8" t="s">
        <v>262</v>
      </c>
      <c r="Q29" s="7">
        <f t="shared" si="0"/>
        <v>1</v>
      </c>
    </row>
    <row r="30" spans="1:17" x14ac:dyDescent="0.2">
      <c r="A30" t="s">
        <v>77</v>
      </c>
      <c r="B30" t="s">
        <v>253</v>
      </c>
      <c r="C30">
        <v>49999</v>
      </c>
      <c r="D30">
        <v>-1</v>
      </c>
      <c r="E30">
        <v>0</v>
      </c>
      <c r="F30">
        <v>139</v>
      </c>
      <c r="G30">
        <v>795.5</v>
      </c>
      <c r="H30">
        <v>334418</v>
      </c>
      <c r="I30">
        <v>1347.30344606892</v>
      </c>
      <c r="J30">
        <v>4887.0656499528404</v>
      </c>
      <c r="K30" s="5">
        <v>0</v>
      </c>
      <c r="L30">
        <v>21.855840567095999</v>
      </c>
      <c r="M30" s="4">
        <v>0</v>
      </c>
      <c r="N30" s="4">
        <v>0.27610552211044198</v>
      </c>
      <c r="O30" s="8">
        <v>0.108841217537008</v>
      </c>
      <c r="P30" s="8" t="s">
        <v>264</v>
      </c>
      <c r="Q30" s="7">
        <f t="shared" si="0"/>
        <v>0</v>
      </c>
    </row>
    <row r="31" spans="1:17" x14ac:dyDescent="0.2">
      <c r="A31" t="s">
        <v>78</v>
      </c>
      <c r="B31" t="s">
        <v>253</v>
      </c>
      <c r="C31">
        <v>49999</v>
      </c>
      <c r="D31">
        <v>-1</v>
      </c>
      <c r="E31">
        <v>5264</v>
      </c>
      <c r="F31">
        <v>12170</v>
      </c>
      <c r="G31">
        <v>24047</v>
      </c>
      <c r="H31">
        <v>1832027</v>
      </c>
      <c r="I31">
        <v>18740.710094201899</v>
      </c>
      <c r="J31">
        <v>31268.749255866001</v>
      </c>
      <c r="K31" s="5">
        <v>0</v>
      </c>
      <c r="L31">
        <v>139.839496216979</v>
      </c>
      <c r="M31" s="4">
        <v>0</v>
      </c>
      <c r="N31" s="4">
        <v>2.53005060101202E-2</v>
      </c>
      <c r="O31" s="8">
        <v>0</v>
      </c>
      <c r="P31" s="8" t="s">
        <v>262</v>
      </c>
      <c r="Q31" s="7">
        <f t="shared" si="0"/>
        <v>1</v>
      </c>
    </row>
    <row r="32" spans="1:17" x14ac:dyDescent="0.2">
      <c r="A32" t="s">
        <v>79</v>
      </c>
      <c r="B32" t="s">
        <v>253</v>
      </c>
      <c r="C32">
        <v>49999</v>
      </c>
      <c r="D32">
        <v>-1</v>
      </c>
      <c r="E32">
        <v>1883</v>
      </c>
      <c r="F32">
        <v>5065</v>
      </c>
      <c r="G32">
        <v>10914</v>
      </c>
      <c r="H32">
        <v>709440</v>
      </c>
      <c r="I32">
        <v>8483.2201044020894</v>
      </c>
      <c r="J32">
        <v>13293.1952135886</v>
      </c>
      <c r="K32" s="5">
        <v>0</v>
      </c>
      <c r="L32">
        <v>59.449570770198001</v>
      </c>
      <c r="M32" s="4">
        <v>0</v>
      </c>
      <c r="N32" s="4">
        <v>4.1420828416568301E-2</v>
      </c>
      <c r="O32" s="8">
        <v>1.6944983094597101E-2</v>
      </c>
      <c r="P32" s="8" t="s">
        <v>262</v>
      </c>
      <c r="Q32" s="7">
        <f t="shared" si="0"/>
        <v>1</v>
      </c>
    </row>
    <row r="33" spans="1:17" x14ac:dyDescent="0.2">
      <c r="A33" t="s">
        <v>64</v>
      </c>
      <c r="B33" t="s">
        <v>253</v>
      </c>
      <c r="C33">
        <v>49999</v>
      </c>
      <c r="D33">
        <v>-1</v>
      </c>
      <c r="E33">
        <v>0</v>
      </c>
      <c r="F33">
        <v>5</v>
      </c>
      <c r="G33">
        <v>16</v>
      </c>
      <c r="H33">
        <v>999</v>
      </c>
      <c r="I33">
        <v>14.133922678453599</v>
      </c>
      <c r="J33">
        <v>26.305458448023099</v>
      </c>
      <c r="K33" s="5">
        <v>0</v>
      </c>
      <c r="L33">
        <v>0.117642762971663</v>
      </c>
      <c r="M33" s="4">
        <v>0</v>
      </c>
      <c r="N33" s="4">
        <v>0.25306506130122602</v>
      </c>
      <c r="O33" s="8">
        <v>0</v>
      </c>
      <c r="P33" s="8" t="s">
        <v>262</v>
      </c>
      <c r="Q33" s="7">
        <f t="shared" si="0"/>
        <v>1</v>
      </c>
    </row>
    <row r="34" spans="1:17" x14ac:dyDescent="0.2">
      <c r="A34" t="s">
        <v>65</v>
      </c>
      <c r="B34" t="s">
        <v>253</v>
      </c>
      <c r="C34">
        <v>49999</v>
      </c>
      <c r="D34">
        <v>-1</v>
      </c>
      <c r="E34">
        <v>44</v>
      </c>
      <c r="F34">
        <v>98</v>
      </c>
      <c r="G34">
        <v>194</v>
      </c>
      <c r="H34">
        <v>3173</v>
      </c>
      <c r="I34">
        <v>147.12466249325001</v>
      </c>
      <c r="J34">
        <v>160.564625367888</v>
      </c>
      <c r="K34" s="5">
        <v>24</v>
      </c>
      <c r="L34">
        <v>0.71807401498482504</v>
      </c>
      <c r="M34" s="4">
        <v>0</v>
      </c>
      <c r="N34" s="4">
        <v>6.2801256025120499E-3</v>
      </c>
      <c r="O34" s="8">
        <v>3.0692329163946701E-2</v>
      </c>
      <c r="P34" s="8" t="s">
        <v>263</v>
      </c>
      <c r="Q34" s="7">
        <f t="shared" si="0"/>
        <v>0</v>
      </c>
    </row>
    <row r="35" spans="1:17" x14ac:dyDescent="0.2">
      <c r="A35" t="s">
        <v>66</v>
      </c>
      <c r="B35" t="s">
        <v>253</v>
      </c>
      <c r="C35">
        <v>49999</v>
      </c>
      <c r="D35">
        <v>-1</v>
      </c>
      <c r="E35">
        <v>43</v>
      </c>
      <c r="F35">
        <v>96</v>
      </c>
      <c r="G35">
        <v>187</v>
      </c>
      <c r="H35">
        <v>3653</v>
      </c>
      <c r="I35">
        <v>141.28860577211501</v>
      </c>
      <c r="J35">
        <v>152.299910304902</v>
      </c>
      <c r="K35" s="5">
        <v>0</v>
      </c>
      <c r="L35">
        <v>0.68111271597898104</v>
      </c>
      <c r="M35" s="4">
        <v>0</v>
      </c>
      <c r="N35" s="4">
        <v>2.9880597611952199E-2</v>
      </c>
      <c r="O35" s="8">
        <v>0</v>
      </c>
      <c r="P35" s="8" t="s">
        <v>262</v>
      </c>
      <c r="Q35" s="7">
        <f t="shared" si="0"/>
        <v>1</v>
      </c>
    </row>
    <row r="36" spans="1:17" x14ac:dyDescent="0.2">
      <c r="A36" t="s">
        <v>67</v>
      </c>
      <c r="B36" t="s">
        <v>253</v>
      </c>
      <c r="C36">
        <v>49999</v>
      </c>
      <c r="D36">
        <v>-1</v>
      </c>
      <c r="E36">
        <v>30</v>
      </c>
      <c r="F36">
        <v>53</v>
      </c>
      <c r="G36">
        <v>86</v>
      </c>
      <c r="H36">
        <v>1516</v>
      </c>
      <c r="I36">
        <v>65.365847316946301</v>
      </c>
      <c r="J36">
        <v>52.861931233814403</v>
      </c>
      <c r="K36" s="5">
        <v>30</v>
      </c>
      <c r="L36">
        <v>0.236408107414351</v>
      </c>
      <c r="M36" s="4">
        <v>0</v>
      </c>
      <c r="N36" s="4">
        <v>1.2700254005080101E-2</v>
      </c>
      <c r="O36" s="8">
        <v>0</v>
      </c>
      <c r="P36" s="8" t="s">
        <v>262</v>
      </c>
      <c r="Q36" s="7">
        <f t="shared" si="0"/>
        <v>1</v>
      </c>
    </row>
    <row r="37" spans="1:17" x14ac:dyDescent="0.2">
      <c r="A37" t="s">
        <v>68</v>
      </c>
      <c r="B37" t="s">
        <v>253</v>
      </c>
      <c r="C37">
        <v>49999</v>
      </c>
      <c r="D37">
        <v>-1</v>
      </c>
      <c r="E37">
        <v>0</v>
      </c>
      <c r="F37">
        <v>3</v>
      </c>
      <c r="G37">
        <v>9</v>
      </c>
      <c r="H37">
        <v>1597</v>
      </c>
      <c r="I37">
        <v>11.5864917298346</v>
      </c>
      <c r="J37">
        <v>35.997253039910497</v>
      </c>
      <c r="K37" s="5">
        <v>0</v>
      </c>
      <c r="L37">
        <v>0.160986219471246</v>
      </c>
      <c r="M37" s="4">
        <v>0</v>
      </c>
      <c r="N37" s="4">
        <v>0.26124522490449797</v>
      </c>
      <c r="O37" s="8">
        <v>0.123469361298421</v>
      </c>
      <c r="P37" s="8" t="s">
        <v>264</v>
      </c>
      <c r="Q37" s="7">
        <f t="shared" si="0"/>
        <v>0</v>
      </c>
    </row>
    <row r="38" spans="1:17" x14ac:dyDescent="0.2">
      <c r="A38" t="s">
        <v>69</v>
      </c>
      <c r="B38" t="s">
        <v>253</v>
      </c>
      <c r="C38">
        <v>49999</v>
      </c>
      <c r="D38">
        <v>-1</v>
      </c>
      <c r="E38">
        <v>63</v>
      </c>
      <c r="F38">
        <v>139</v>
      </c>
      <c r="G38">
        <v>270</v>
      </c>
      <c r="H38">
        <v>6743</v>
      </c>
      <c r="I38">
        <v>204.26774535490699</v>
      </c>
      <c r="J38">
        <v>218.58200488048601</v>
      </c>
      <c r="K38" s="5">
        <v>0</v>
      </c>
      <c r="L38">
        <v>0.97753821857297996</v>
      </c>
      <c r="M38" s="4">
        <v>0</v>
      </c>
      <c r="N38" s="4">
        <v>1.71603432068641E-2</v>
      </c>
      <c r="O38" s="8">
        <v>0</v>
      </c>
      <c r="P38" s="8" t="s">
        <v>262</v>
      </c>
      <c r="Q38" s="7">
        <f t="shared" si="0"/>
        <v>1</v>
      </c>
    </row>
    <row r="39" spans="1:17" x14ac:dyDescent="0.2">
      <c r="A39" t="s">
        <v>70</v>
      </c>
      <c r="B39" t="s">
        <v>253</v>
      </c>
      <c r="C39">
        <v>49999</v>
      </c>
      <c r="D39">
        <v>-1</v>
      </c>
      <c r="E39">
        <v>20</v>
      </c>
      <c r="F39">
        <v>48</v>
      </c>
      <c r="G39">
        <v>96</v>
      </c>
      <c r="H39">
        <v>1354</v>
      </c>
      <c r="I39">
        <v>72.553111062221205</v>
      </c>
      <c r="J39">
        <v>81.139847431857604</v>
      </c>
      <c r="K39" s="5">
        <v>0</v>
      </c>
      <c r="L39">
        <v>0.36287205782191301</v>
      </c>
      <c r="M39" s="4">
        <v>0</v>
      </c>
      <c r="N39" s="4">
        <v>3.3380667613352302E-2</v>
      </c>
      <c r="O39" s="8">
        <v>3.1475193130879799E-2</v>
      </c>
      <c r="P39" s="8" t="s">
        <v>263</v>
      </c>
      <c r="Q39" s="7">
        <f t="shared" si="0"/>
        <v>0</v>
      </c>
    </row>
    <row r="40" spans="1:17" x14ac:dyDescent="0.2">
      <c r="A40" t="s">
        <v>71</v>
      </c>
      <c r="B40" t="s">
        <v>253</v>
      </c>
      <c r="C40">
        <v>49999</v>
      </c>
      <c r="D40">
        <v>-1</v>
      </c>
      <c r="E40">
        <v>0</v>
      </c>
      <c r="F40">
        <v>0</v>
      </c>
      <c r="G40">
        <v>3</v>
      </c>
      <c r="H40">
        <v>398</v>
      </c>
      <c r="I40">
        <v>2.8505570111402201</v>
      </c>
      <c r="J40">
        <v>7.6083521685482998</v>
      </c>
      <c r="K40" s="5">
        <v>0</v>
      </c>
      <c r="L40">
        <v>3.4025925552220698E-2</v>
      </c>
      <c r="M40" s="4">
        <v>0</v>
      </c>
      <c r="N40" s="4">
        <v>0.55865117302346001</v>
      </c>
      <c r="O40" s="8">
        <v>2.3926841555455099E-2</v>
      </c>
      <c r="P40" s="8" t="s">
        <v>263</v>
      </c>
      <c r="Q40" s="7">
        <f t="shared" si="0"/>
        <v>0</v>
      </c>
    </row>
    <row r="41" spans="1:17" x14ac:dyDescent="0.2">
      <c r="A41" t="s">
        <v>80</v>
      </c>
      <c r="B41" t="s">
        <v>253</v>
      </c>
      <c r="C41">
        <v>49999</v>
      </c>
      <c r="D41">
        <v>-1</v>
      </c>
      <c r="E41">
        <v>2</v>
      </c>
      <c r="F41">
        <v>13</v>
      </c>
      <c r="G41">
        <v>41</v>
      </c>
      <c r="H41">
        <v>663</v>
      </c>
      <c r="I41">
        <v>30.936418728374601</v>
      </c>
      <c r="J41">
        <v>45.389671803120599</v>
      </c>
      <c r="K41" s="5">
        <v>0</v>
      </c>
      <c r="L41">
        <v>0.20299081317464801</v>
      </c>
      <c r="M41" s="4">
        <v>0</v>
      </c>
      <c r="N41" s="4">
        <v>0.17802356047120901</v>
      </c>
      <c r="O41" s="8">
        <v>2.20434994366616E-2</v>
      </c>
      <c r="P41" s="8" t="s">
        <v>263</v>
      </c>
      <c r="Q41" s="7">
        <f t="shared" si="0"/>
        <v>0</v>
      </c>
    </row>
    <row r="42" spans="1:17" x14ac:dyDescent="0.2">
      <c r="A42" t="s">
        <v>89</v>
      </c>
      <c r="B42" t="s">
        <v>253</v>
      </c>
      <c r="C42">
        <v>49999</v>
      </c>
      <c r="D42">
        <v>-1</v>
      </c>
      <c r="E42">
        <v>0</v>
      </c>
      <c r="F42">
        <v>0</v>
      </c>
      <c r="G42">
        <v>1</v>
      </c>
      <c r="H42">
        <v>26</v>
      </c>
      <c r="I42">
        <v>1.0045800916018299</v>
      </c>
      <c r="J42">
        <v>1.67024268045243</v>
      </c>
      <c r="K42" s="5">
        <v>0</v>
      </c>
      <c r="L42">
        <v>7.4696270414701003E-3</v>
      </c>
      <c r="M42" s="4">
        <v>0</v>
      </c>
      <c r="N42" s="4">
        <v>0.54819096381927601</v>
      </c>
      <c r="O42" s="8">
        <v>2.8460183563275902E-2</v>
      </c>
      <c r="P42" s="8" t="s">
        <v>263</v>
      </c>
      <c r="Q42" s="7">
        <f t="shared" si="0"/>
        <v>0</v>
      </c>
    </row>
    <row r="43" spans="1:17" x14ac:dyDescent="0.2">
      <c r="A43" t="s">
        <v>90</v>
      </c>
      <c r="B43" t="s">
        <v>253</v>
      </c>
      <c r="C43">
        <v>49999</v>
      </c>
      <c r="D43">
        <v>-1</v>
      </c>
      <c r="E43">
        <v>9</v>
      </c>
      <c r="F43">
        <v>16</v>
      </c>
      <c r="G43">
        <v>27</v>
      </c>
      <c r="H43">
        <v>184</v>
      </c>
      <c r="I43">
        <v>20.1972039440789</v>
      </c>
      <c r="J43">
        <v>15.758017768335799</v>
      </c>
      <c r="K43" s="5">
        <v>7</v>
      </c>
      <c r="L43">
        <v>7.0472702571846194E-2</v>
      </c>
      <c r="M43" s="4">
        <v>0</v>
      </c>
      <c r="N43" s="4">
        <v>3.8100762015240298E-2</v>
      </c>
      <c r="O43" s="8">
        <v>2.1805544989819101E-2</v>
      </c>
      <c r="P43" s="8" t="s">
        <v>263</v>
      </c>
      <c r="Q43" s="7">
        <f t="shared" si="0"/>
        <v>0</v>
      </c>
    </row>
    <row r="44" spans="1:17" x14ac:dyDescent="0.2">
      <c r="A44" t="s">
        <v>91</v>
      </c>
      <c r="B44" t="s">
        <v>253</v>
      </c>
      <c r="C44">
        <v>49999</v>
      </c>
      <c r="D44">
        <v>-1</v>
      </c>
      <c r="E44">
        <v>0</v>
      </c>
      <c r="F44">
        <v>0</v>
      </c>
      <c r="G44">
        <v>1</v>
      </c>
      <c r="H44">
        <v>2592</v>
      </c>
      <c r="I44">
        <v>2.1630032600651998</v>
      </c>
      <c r="J44">
        <v>29.037803605474998</v>
      </c>
      <c r="K44" s="5">
        <v>0</v>
      </c>
      <c r="L44">
        <v>0.12986230418779601</v>
      </c>
      <c r="M44" s="4">
        <v>0</v>
      </c>
      <c r="N44" s="4">
        <v>0.64725294505890096</v>
      </c>
      <c r="O44" s="8">
        <v>0</v>
      </c>
      <c r="P44" s="8" t="s">
        <v>262</v>
      </c>
      <c r="Q44" s="7">
        <f t="shared" si="0"/>
        <v>1</v>
      </c>
    </row>
    <row r="45" spans="1:17" x14ac:dyDescent="0.2">
      <c r="A45" t="s">
        <v>92</v>
      </c>
      <c r="B45" t="s">
        <v>253</v>
      </c>
      <c r="C45">
        <v>49999</v>
      </c>
      <c r="D45">
        <v>-1</v>
      </c>
      <c r="E45">
        <v>8336</v>
      </c>
      <c r="F45">
        <v>16849</v>
      </c>
      <c r="G45">
        <v>30647</v>
      </c>
      <c r="H45">
        <v>3632548</v>
      </c>
      <c r="I45">
        <v>24263.746034920699</v>
      </c>
      <c r="J45">
        <v>40217.671929347198</v>
      </c>
      <c r="K45" s="5">
        <v>0</v>
      </c>
      <c r="L45">
        <v>179.860695277557</v>
      </c>
      <c r="M45" s="4">
        <v>0</v>
      </c>
      <c r="N45" s="4">
        <v>1.07602152043041E-2</v>
      </c>
      <c r="O45" s="8">
        <v>3.3200349722091099E-2</v>
      </c>
      <c r="P45" s="8" t="s">
        <v>263</v>
      </c>
      <c r="Q45" s="7">
        <f t="shared" si="0"/>
        <v>0</v>
      </c>
    </row>
    <row r="46" spans="1:17" x14ac:dyDescent="0.2">
      <c r="A46" t="s">
        <v>93</v>
      </c>
      <c r="B46" t="s">
        <v>253</v>
      </c>
      <c r="C46">
        <v>49999</v>
      </c>
      <c r="D46">
        <v>-1</v>
      </c>
      <c r="E46">
        <v>7804</v>
      </c>
      <c r="F46">
        <v>15552</v>
      </c>
      <c r="G46">
        <v>27615</v>
      </c>
      <c r="H46">
        <v>2534595</v>
      </c>
      <c r="I46">
        <v>21347.546310926198</v>
      </c>
      <c r="J46">
        <v>37460.9117361483</v>
      </c>
      <c r="K46" s="5">
        <v>0</v>
      </c>
      <c r="L46">
        <v>167.53196561032701</v>
      </c>
      <c r="M46" s="4">
        <v>0</v>
      </c>
      <c r="N46" s="4">
        <v>3.6280725614512302E-2</v>
      </c>
      <c r="O46" s="8">
        <v>0</v>
      </c>
      <c r="P46" s="8" t="s">
        <v>262</v>
      </c>
      <c r="Q46" s="7">
        <f t="shared" si="0"/>
        <v>1</v>
      </c>
    </row>
    <row r="47" spans="1:17" x14ac:dyDescent="0.2">
      <c r="A47" t="s">
        <v>94</v>
      </c>
      <c r="B47" t="s">
        <v>253</v>
      </c>
      <c r="C47">
        <v>49999</v>
      </c>
      <c r="D47">
        <v>-1</v>
      </c>
      <c r="E47">
        <v>55</v>
      </c>
      <c r="F47">
        <v>363</v>
      </c>
      <c r="G47">
        <v>1550</v>
      </c>
      <c r="H47">
        <v>256662</v>
      </c>
      <c r="I47">
        <v>2201.40506810136</v>
      </c>
      <c r="J47">
        <v>6725.5234606397698</v>
      </c>
      <c r="K47" s="5">
        <v>0</v>
      </c>
      <c r="L47">
        <v>30.0777560635848</v>
      </c>
      <c r="M47" s="4">
        <v>0</v>
      </c>
      <c r="N47" s="4">
        <v>0.14890297805956099</v>
      </c>
      <c r="O47" s="8">
        <v>0.108305594391889</v>
      </c>
      <c r="P47" s="8" t="s">
        <v>264</v>
      </c>
      <c r="Q47" s="7">
        <f t="shared" si="0"/>
        <v>0</v>
      </c>
    </row>
    <row r="48" spans="1:17" x14ac:dyDescent="0.2">
      <c r="A48" t="s">
        <v>95</v>
      </c>
      <c r="B48" t="s">
        <v>253</v>
      </c>
      <c r="C48">
        <v>49999</v>
      </c>
      <c r="D48">
        <v>-1</v>
      </c>
      <c r="E48">
        <v>10624</v>
      </c>
      <c r="F48">
        <v>21067</v>
      </c>
      <c r="G48">
        <v>37244</v>
      </c>
      <c r="H48">
        <v>3730221</v>
      </c>
      <c r="I48">
        <v>29238.261505230101</v>
      </c>
      <c r="J48">
        <v>52895.236352320702</v>
      </c>
      <c r="K48" s="5">
        <v>0</v>
      </c>
      <c r="L48">
        <v>236.55705392178101</v>
      </c>
      <c r="M48" s="4">
        <v>0</v>
      </c>
      <c r="N48" s="4">
        <v>2.5420508410168199E-2</v>
      </c>
      <c r="O48" s="8">
        <v>0</v>
      </c>
      <c r="P48" s="8" t="s">
        <v>262</v>
      </c>
      <c r="Q48" s="7">
        <f t="shared" si="0"/>
        <v>1</v>
      </c>
    </row>
    <row r="49" spans="1:17" x14ac:dyDescent="0.2">
      <c r="A49" t="s">
        <v>96</v>
      </c>
      <c r="B49" t="s">
        <v>253</v>
      </c>
      <c r="C49">
        <v>49999</v>
      </c>
      <c r="D49">
        <v>-1</v>
      </c>
      <c r="E49">
        <v>4715</v>
      </c>
      <c r="F49">
        <v>9870</v>
      </c>
      <c r="G49">
        <v>18258</v>
      </c>
      <c r="H49">
        <v>1662510</v>
      </c>
      <c r="I49">
        <v>14181.407328146601</v>
      </c>
      <c r="J49">
        <v>21473.384653853402</v>
      </c>
      <c r="K49" s="5">
        <v>0</v>
      </c>
      <c r="L49">
        <v>96.032855919394905</v>
      </c>
      <c r="M49" s="4">
        <v>0</v>
      </c>
      <c r="N49" s="4">
        <v>2.6500530010600199E-2</v>
      </c>
      <c r="O49" s="8">
        <v>2.7601847153056198E-2</v>
      </c>
      <c r="P49" s="8" t="s">
        <v>263</v>
      </c>
      <c r="Q49" s="7">
        <f t="shared" si="0"/>
        <v>0</v>
      </c>
    </row>
    <row r="50" spans="1:17" x14ac:dyDescent="0.2">
      <c r="A50" t="s">
        <v>81</v>
      </c>
      <c r="B50" t="s">
        <v>253</v>
      </c>
      <c r="C50">
        <v>49999</v>
      </c>
      <c r="D50">
        <v>-1</v>
      </c>
      <c r="E50">
        <v>1</v>
      </c>
      <c r="F50">
        <v>8</v>
      </c>
      <c r="G50">
        <v>27</v>
      </c>
      <c r="H50">
        <v>808</v>
      </c>
      <c r="I50">
        <v>21.937038740774799</v>
      </c>
      <c r="J50">
        <v>36.253076660909997</v>
      </c>
      <c r="K50" s="5">
        <v>0</v>
      </c>
      <c r="L50">
        <v>0.16213030892580699</v>
      </c>
      <c r="M50" s="4">
        <v>0</v>
      </c>
      <c r="N50" s="4">
        <v>0.19896397927958601</v>
      </c>
      <c r="O50" s="8">
        <v>2.0529422094425501E-2</v>
      </c>
      <c r="P50" s="8" t="s">
        <v>263</v>
      </c>
      <c r="Q50" s="7">
        <f t="shared" si="0"/>
        <v>0</v>
      </c>
    </row>
    <row r="51" spans="1:17" x14ac:dyDescent="0.2">
      <c r="A51" t="s">
        <v>82</v>
      </c>
      <c r="B51" t="s">
        <v>253</v>
      </c>
      <c r="C51">
        <v>49999</v>
      </c>
      <c r="D51">
        <v>-1</v>
      </c>
      <c r="E51">
        <v>95</v>
      </c>
      <c r="F51">
        <v>180</v>
      </c>
      <c r="G51">
        <v>314</v>
      </c>
      <c r="H51">
        <v>3852</v>
      </c>
      <c r="I51">
        <v>237.28558571171399</v>
      </c>
      <c r="J51">
        <v>210.75496617793701</v>
      </c>
      <c r="K51" s="5">
        <v>-1</v>
      </c>
      <c r="L51">
        <v>0.94253428732907096</v>
      </c>
      <c r="M51" s="4">
        <v>0</v>
      </c>
      <c r="N51" s="4">
        <v>1.0640212804256101E-2</v>
      </c>
      <c r="O51" s="8">
        <v>4.6893677225842798E-2</v>
      </c>
      <c r="P51" s="8" t="s">
        <v>263</v>
      </c>
      <c r="Q51" s="7">
        <f t="shared" si="0"/>
        <v>0</v>
      </c>
    </row>
    <row r="52" spans="1:17" x14ac:dyDescent="0.2">
      <c r="A52" t="s">
        <v>83</v>
      </c>
      <c r="B52" t="s">
        <v>253</v>
      </c>
      <c r="C52">
        <v>49999</v>
      </c>
      <c r="D52">
        <v>-1</v>
      </c>
      <c r="E52">
        <v>93</v>
      </c>
      <c r="F52">
        <v>176</v>
      </c>
      <c r="G52">
        <v>305</v>
      </c>
      <c r="H52">
        <v>3056</v>
      </c>
      <c r="I52">
        <v>229.95499909998199</v>
      </c>
      <c r="J52">
        <v>204.559175578149</v>
      </c>
      <c r="K52" s="5">
        <v>0</v>
      </c>
      <c r="L52">
        <v>0.914825592329777</v>
      </c>
      <c r="M52" s="4">
        <v>0</v>
      </c>
      <c r="N52" s="4">
        <v>2.8400568011360199E-2</v>
      </c>
      <c r="O52" s="8">
        <v>0</v>
      </c>
      <c r="P52" s="8" t="s">
        <v>262</v>
      </c>
      <c r="Q52" s="7">
        <f t="shared" si="0"/>
        <v>1</v>
      </c>
    </row>
    <row r="53" spans="1:17" x14ac:dyDescent="0.2">
      <c r="A53" t="s">
        <v>84</v>
      </c>
      <c r="B53" t="s">
        <v>253</v>
      </c>
      <c r="C53">
        <v>49999</v>
      </c>
      <c r="D53">
        <v>-1</v>
      </c>
      <c r="E53">
        <v>47</v>
      </c>
      <c r="F53">
        <v>75</v>
      </c>
      <c r="G53">
        <v>116</v>
      </c>
      <c r="H53">
        <v>1623</v>
      </c>
      <c r="I53">
        <v>90.068961379227602</v>
      </c>
      <c r="J53">
        <v>64.975682820556898</v>
      </c>
      <c r="K53" s="5">
        <v>-1</v>
      </c>
      <c r="L53">
        <v>0.29058299318692199</v>
      </c>
      <c r="M53" s="4">
        <v>0</v>
      </c>
      <c r="N53" s="4">
        <v>1.0640212804256101E-2</v>
      </c>
      <c r="O53" s="8">
        <v>0</v>
      </c>
      <c r="P53" s="8" t="s">
        <v>262</v>
      </c>
      <c r="Q53" s="7">
        <f t="shared" si="0"/>
        <v>1</v>
      </c>
    </row>
    <row r="54" spans="1:17" x14ac:dyDescent="0.2">
      <c r="A54" t="s">
        <v>85</v>
      </c>
      <c r="B54" t="s">
        <v>253</v>
      </c>
      <c r="C54">
        <v>49999</v>
      </c>
      <c r="D54">
        <v>-1</v>
      </c>
      <c r="E54">
        <v>2</v>
      </c>
      <c r="F54">
        <v>6</v>
      </c>
      <c r="G54">
        <v>16</v>
      </c>
      <c r="H54">
        <v>1768</v>
      </c>
      <c r="I54">
        <v>18.956079121582398</v>
      </c>
      <c r="J54">
        <v>50.658068662275703</v>
      </c>
      <c r="K54" s="5">
        <v>0</v>
      </c>
      <c r="L54">
        <v>0.22655203580708699</v>
      </c>
      <c r="M54" s="4">
        <v>0</v>
      </c>
      <c r="N54" s="4">
        <v>0.13548270965419301</v>
      </c>
      <c r="O54" s="8">
        <v>0.13910511578027501</v>
      </c>
      <c r="P54" s="8" t="s">
        <v>264</v>
      </c>
      <c r="Q54" s="7">
        <f t="shared" si="0"/>
        <v>0</v>
      </c>
    </row>
    <row r="55" spans="1:17" x14ac:dyDescent="0.2">
      <c r="A55" t="s">
        <v>86</v>
      </c>
      <c r="B55" t="s">
        <v>253</v>
      </c>
      <c r="C55">
        <v>49999</v>
      </c>
      <c r="D55">
        <v>-1</v>
      </c>
      <c r="E55">
        <v>131</v>
      </c>
      <c r="F55">
        <v>246</v>
      </c>
      <c r="G55">
        <v>432</v>
      </c>
      <c r="H55">
        <v>3368</v>
      </c>
      <c r="I55">
        <v>325.00958019160402</v>
      </c>
      <c r="J55">
        <v>286.96907021160303</v>
      </c>
      <c r="K55" s="5">
        <v>0</v>
      </c>
      <c r="L55">
        <v>1.2833775307055899</v>
      </c>
      <c r="M55" s="4">
        <v>0</v>
      </c>
      <c r="N55" s="4">
        <v>1.7360347206944099E-2</v>
      </c>
      <c r="O55" s="8">
        <v>0</v>
      </c>
      <c r="P55" s="8" t="s">
        <v>262</v>
      </c>
      <c r="Q55" s="7">
        <f t="shared" si="0"/>
        <v>1</v>
      </c>
    </row>
    <row r="56" spans="1:17" x14ac:dyDescent="0.2">
      <c r="A56" t="s">
        <v>87</v>
      </c>
      <c r="B56" t="s">
        <v>253</v>
      </c>
      <c r="C56">
        <v>49999</v>
      </c>
      <c r="D56">
        <v>-1</v>
      </c>
      <c r="E56">
        <v>49</v>
      </c>
      <c r="F56">
        <v>94</v>
      </c>
      <c r="G56">
        <v>164</v>
      </c>
      <c r="H56">
        <v>1824</v>
      </c>
      <c r="I56">
        <v>123.26428528570599</v>
      </c>
      <c r="J56">
        <v>111.522253040376</v>
      </c>
      <c r="K56" s="5">
        <v>0</v>
      </c>
      <c r="L56">
        <v>0.49874766510601498</v>
      </c>
      <c r="M56" s="4">
        <v>0</v>
      </c>
      <c r="N56" s="4">
        <v>1.8480369607392098E-2</v>
      </c>
      <c r="O56" s="8">
        <v>5.3767608226699501E-2</v>
      </c>
      <c r="P56" s="8" t="s">
        <v>263</v>
      </c>
      <c r="Q56" s="7">
        <f t="shared" si="0"/>
        <v>0</v>
      </c>
    </row>
    <row r="57" spans="1:17" x14ac:dyDescent="0.2">
      <c r="A57" t="s">
        <v>88</v>
      </c>
      <c r="B57" t="s">
        <v>253</v>
      </c>
      <c r="C57">
        <v>49999</v>
      </c>
      <c r="D57">
        <v>-1</v>
      </c>
      <c r="E57">
        <v>0</v>
      </c>
      <c r="F57">
        <v>0</v>
      </c>
      <c r="G57">
        <v>3</v>
      </c>
      <c r="H57">
        <v>232</v>
      </c>
      <c r="I57">
        <v>3.23902478049561</v>
      </c>
      <c r="J57">
        <v>7.8788788140331603</v>
      </c>
      <c r="K57" s="5">
        <v>0</v>
      </c>
      <c r="L57">
        <v>3.5235769588779803E-2</v>
      </c>
      <c r="M57" s="4">
        <v>0</v>
      </c>
      <c r="N57" s="4">
        <v>0.54819096381927601</v>
      </c>
      <c r="O57" s="8">
        <v>2.2618408494587499E-2</v>
      </c>
      <c r="P57" s="8" t="s">
        <v>263</v>
      </c>
      <c r="Q57" s="7">
        <f t="shared" si="0"/>
        <v>0</v>
      </c>
    </row>
    <row r="58" spans="1:17" x14ac:dyDescent="0.2">
      <c r="A58" t="s">
        <v>97</v>
      </c>
      <c r="B58" t="s">
        <v>253</v>
      </c>
      <c r="C58">
        <v>49999</v>
      </c>
      <c r="D58">
        <v>-1</v>
      </c>
      <c r="E58">
        <v>1</v>
      </c>
      <c r="F58">
        <v>11</v>
      </c>
      <c r="G58">
        <v>39</v>
      </c>
      <c r="H58">
        <v>788</v>
      </c>
      <c r="I58">
        <v>29.2996259925199</v>
      </c>
      <c r="J58">
        <v>44.9534968465777</v>
      </c>
      <c r="K58" s="5">
        <v>0</v>
      </c>
      <c r="L58">
        <v>0.20104015996219199</v>
      </c>
      <c r="M58" s="4">
        <v>0</v>
      </c>
      <c r="N58" s="4">
        <v>0.20958419168383399</v>
      </c>
      <c r="O58" s="8">
        <v>4.6313516337594299E-2</v>
      </c>
      <c r="P58" s="8" t="s">
        <v>263</v>
      </c>
      <c r="Q58" s="7">
        <f t="shared" si="0"/>
        <v>0</v>
      </c>
    </row>
    <row r="59" spans="1:17" x14ac:dyDescent="0.2">
      <c r="A59" t="s">
        <v>106</v>
      </c>
      <c r="B59" t="s">
        <v>253</v>
      </c>
      <c r="C59">
        <v>49999</v>
      </c>
      <c r="D59">
        <v>-1</v>
      </c>
      <c r="E59">
        <v>0</v>
      </c>
      <c r="F59">
        <v>0</v>
      </c>
      <c r="G59">
        <v>1</v>
      </c>
      <c r="H59">
        <v>19</v>
      </c>
      <c r="I59">
        <v>0.81361627232544698</v>
      </c>
      <c r="J59">
        <v>1.4883582933058801</v>
      </c>
      <c r="K59" s="5">
        <v>0</v>
      </c>
      <c r="L59">
        <v>6.6562071998198403E-3</v>
      </c>
      <c r="M59" s="4">
        <v>0</v>
      </c>
      <c r="N59" s="4">
        <v>0.59405188103762097</v>
      </c>
      <c r="O59" s="8">
        <v>3.0145211796644599E-2</v>
      </c>
      <c r="P59" s="8" t="s">
        <v>263</v>
      </c>
      <c r="Q59" s="7">
        <f t="shared" si="0"/>
        <v>0</v>
      </c>
    </row>
    <row r="60" spans="1:17" x14ac:dyDescent="0.2">
      <c r="A60" t="s">
        <v>107</v>
      </c>
      <c r="B60" t="s">
        <v>253</v>
      </c>
      <c r="C60">
        <v>49999</v>
      </c>
      <c r="D60">
        <v>-1</v>
      </c>
      <c r="E60">
        <v>9</v>
      </c>
      <c r="F60">
        <v>16</v>
      </c>
      <c r="G60">
        <v>27</v>
      </c>
      <c r="H60">
        <v>161</v>
      </c>
      <c r="I60">
        <v>19.651533030660602</v>
      </c>
      <c r="J60">
        <v>15.876175714512501</v>
      </c>
      <c r="K60" s="5">
        <v>7</v>
      </c>
      <c r="L60">
        <v>7.1001126255575198E-2</v>
      </c>
      <c r="M60" s="4">
        <v>0</v>
      </c>
      <c r="N60" s="4">
        <v>3.7520750415008297E-2</v>
      </c>
      <c r="O60" s="8">
        <v>0</v>
      </c>
      <c r="P60" s="8" t="s">
        <v>262</v>
      </c>
      <c r="Q60" s="7">
        <f t="shared" si="0"/>
        <v>1</v>
      </c>
    </row>
    <row r="61" spans="1:17" x14ac:dyDescent="0.2">
      <c r="A61" t="s">
        <v>108</v>
      </c>
      <c r="B61" t="s">
        <v>253</v>
      </c>
      <c r="C61">
        <v>49999</v>
      </c>
      <c r="D61">
        <v>-1</v>
      </c>
      <c r="E61">
        <v>0</v>
      </c>
      <c r="F61">
        <v>0</v>
      </c>
      <c r="G61">
        <v>1</v>
      </c>
      <c r="H61">
        <v>1999</v>
      </c>
      <c r="I61">
        <v>2.12884257685154</v>
      </c>
      <c r="J61">
        <v>28.752111353406502</v>
      </c>
      <c r="K61" s="5">
        <v>0</v>
      </c>
      <c r="L61">
        <v>0.128584636818519</v>
      </c>
      <c r="M61" s="4">
        <v>0</v>
      </c>
      <c r="N61" s="4">
        <v>0.64789295785915701</v>
      </c>
      <c r="O61" s="8">
        <v>0</v>
      </c>
      <c r="P61" s="8" t="s">
        <v>262</v>
      </c>
      <c r="Q61" s="7">
        <f t="shared" si="0"/>
        <v>1</v>
      </c>
    </row>
    <row r="62" spans="1:17" x14ac:dyDescent="0.2">
      <c r="A62" t="s">
        <v>109</v>
      </c>
      <c r="B62" t="s">
        <v>253</v>
      </c>
      <c r="C62">
        <v>49999</v>
      </c>
      <c r="D62">
        <v>-1</v>
      </c>
      <c r="E62">
        <v>7677</v>
      </c>
      <c r="F62">
        <v>16029</v>
      </c>
      <c r="G62">
        <v>29694</v>
      </c>
      <c r="H62">
        <v>3805636</v>
      </c>
      <c r="I62">
        <v>23483.754775095498</v>
      </c>
      <c r="J62">
        <v>42818.328884203598</v>
      </c>
      <c r="K62" s="5">
        <v>-1</v>
      </c>
      <c r="L62">
        <v>191.49130305864901</v>
      </c>
      <c r="M62" s="4">
        <v>0</v>
      </c>
      <c r="N62" s="4">
        <v>1.97003940078802E-2</v>
      </c>
      <c r="O62" s="8">
        <v>1.6779152382043E-2</v>
      </c>
      <c r="P62" s="8" t="s">
        <v>262</v>
      </c>
      <c r="Q62" s="7">
        <f t="shared" si="0"/>
        <v>1</v>
      </c>
    </row>
    <row r="63" spans="1:17" x14ac:dyDescent="0.2">
      <c r="A63" t="s">
        <v>110</v>
      </c>
      <c r="B63" t="s">
        <v>253</v>
      </c>
      <c r="C63">
        <v>49999</v>
      </c>
      <c r="D63">
        <v>-1</v>
      </c>
      <c r="E63">
        <v>7090</v>
      </c>
      <c r="F63">
        <v>14802</v>
      </c>
      <c r="G63">
        <v>26763</v>
      </c>
      <c r="H63">
        <v>2756774</v>
      </c>
      <c r="I63">
        <v>20609.212804256102</v>
      </c>
      <c r="J63">
        <v>37360.274313108399</v>
      </c>
      <c r="K63" s="5">
        <v>0</v>
      </c>
      <c r="L63">
        <v>167.08189687162201</v>
      </c>
      <c r="M63" s="4">
        <v>0</v>
      </c>
      <c r="N63" s="4">
        <v>3.68207364147283E-2</v>
      </c>
      <c r="O63" s="8">
        <v>1.6582354784394002E-2</v>
      </c>
      <c r="P63" s="8" t="s">
        <v>262</v>
      </c>
      <c r="Q63" s="7">
        <f t="shared" si="0"/>
        <v>1</v>
      </c>
    </row>
    <row r="64" spans="1:17" x14ac:dyDescent="0.2">
      <c r="A64" t="s">
        <v>111</v>
      </c>
      <c r="B64" t="s">
        <v>253</v>
      </c>
      <c r="C64">
        <v>49999</v>
      </c>
      <c r="D64">
        <v>-1</v>
      </c>
      <c r="E64">
        <v>46</v>
      </c>
      <c r="F64">
        <v>348</v>
      </c>
      <c r="G64">
        <v>1561</v>
      </c>
      <c r="H64">
        <v>262558</v>
      </c>
      <c r="I64">
        <v>2140.1025620512401</v>
      </c>
      <c r="J64">
        <v>6476.4721803152497</v>
      </c>
      <c r="K64" s="5">
        <v>0</v>
      </c>
      <c r="L64">
        <v>28.963953740127899</v>
      </c>
      <c r="M64" s="4">
        <v>0</v>
      </c>
      <c r="N64" s="4">
        <v>0.152783055661113</v>
      </c>
      <c r="O64" s="8">
        <v>7.9301866266187196E-2</v>
      </c>
      <c r="P64" s="8" t="s">
        <v>263</v>
      </c>
      <c r="Q64" s="7">
        <f t="shared" si="0"/>
        <v>0</v>
      </c>
    </row>
    <row r="65" spans="1:17" x14ac:dyDescent="0.2">
      <c r="A65" t="s">
        <v>112</v>
      </c>
      <c r="B65" t="s">
        <v>253</v>
      </c>
      <c r="C65">
        <v>49999</v>
      </c>
      <c r="D65">
        <v>-1</v>
      </c>
      <c r="E65">
        <v>9661</v>
      </c>
      <c r="F65">
        <v>19800</v>
      </c>
      <c r="G65">
        <v>36090</v>
      </c>
      <c r="H65">
        <v>6077814</v>
      </c>
      <c r="I65">
        <v>28134.732714654299</v>
      </c>
      <c r="J65">
        <v>58224.662716873303</v>
      </c>
      <c r="K65" s="5">
        <v>0</v>
      </c>
      <c r="L65">
        <v>260.39121152898798</v>
      </c>
      <c r="M65" s="4">
        <v>0</v>
      </c>
      <c r="N65" s="4">
        <v>2.58605172103442E-2</v>
      </c>
      <c r="O65" s="8">
        <v>0</v>
      </c>
      <c r="P65" s="8" t="s">
        <v>262</v>
      </c>
      <c r="Q65" s="7">
        <f t="shared" si="0"/>
        <v>1</v>
      </c>
    </row>
    <row r="66" spans="1:17" x14ac:dyDescent="0.2">
      <c r="A66" t="s">
        <v>113</v>
      </c>
      <c r="B66" t="s">
        <v>253</v>
      </c>
      <c r="C66">
        <v>49999</v>
      </c>
      <c r="D66">
        <v>-1</v>
      </c>
      <c r="E66">
        <v>4354</v>
      </c>
      <c r="F66">
        <v>9523</v>
      </c>
      <c r="G66">
        <v>17841</v>
      </c>
      <c r="H66">
        <v>1293341</v>
      </c>
      <c r="I66">
        <v>13827.0407808156</v>
      </c>
      <c r="J66">
        <v>20795.630804573801</v>
      </c>
      <c r="K66" s="5">
        <v>0</v>
      </c>
      <c r="L66">
        <v>93.001818250864005</v>
      </c>
      <c r="M66" s="4">
        <v>0</v>
      </c>
      <c r="N66" s="4">
        <v>2.70805416108322E-2</v>
      </c>
      <c r="O66" s="8">
        <v>0</v>
      </c>
      <c r="P66" s="8" t="s">
        <v>262</v>
      </c>
      <c r="Q66" s="7">
        <f t="shared" si="0"/>
        <v>1</v>
      </c>
    </row>
    <row r="67" spans="1:17" x14ac:dyDescent="0.2">
      <c r="A67" t="s">
        <v>98</v>
      </c>
      <c r="B67" t="s">
        <v>253</v>
      </c>
      <c r="C67">
        <v>49999</v>
      </c>
      <c r="D67">
        <v>-1</v>
      </c>
      <c r="E67">
        <v>0</v>
      </c>
      <c r="F67">
        <v>7</v>
      </c>
      <c r="G67">
        <v>24</v>
      </c>
      <c r="H67">
        <v>595</v>
      </c>
      <c r="I67">
        <v>19.981959639192802</v>
      </c>
      <c r="J67">
        <v>34.461469183222903</v>
      </c>
      <c r="K67" s="5">
        <v>0</v>
      </c>
      <c r="L67">
        <v>0.15411791658327301</v>
      </c>
      <c r="M67" s="4">
        <v>0</v>
      </c>
      <c r="N67" s="4">
        <v>0.24016480329606599</v>
      </c>
      <c r="O67" s="8">
        <v>4.3514734912726803E-2</v>
      </c>
      <c r="P67" s="8" t="s">
        <v>263</v>
      </c>
      <c r="Q67" s="7">
        <f t="shared" ref="Q67:Q130" si="1">IF(OR(OR(N67&gt;0.8,M67&gt;0.8),P67="Wery weak"),1,0)</f>
        <v>0</v>
      </c>
    </row>
    <row r="68" spans="1:17" x14ac:dyDescent="0.2">
      <c r="A68" t="s">
        <v>99</v>
      </c>
      <c r="B68" t="s">
        <v>253</v>
      </c>
      <c r="C68">
        <v>49999</v>
      </c>
      <c r="D68">
        <v>-1</v>
      </c>
      <c r="E68">
        <v>89</v>
      </c>
      <c r="F68">
        <v>173</v>
      </c>
      <c r="G68">
        <v>308</v>
      </c>
      <c r="H68">
        <v>3023</v>
      </c>
      <c r="I68">
        <v>230.92497849956999</v>
      </c>
      <c r="J68">
        <v>210.18128679504201</v>
      </c>
      <c r="K68" s="5">
        <v>-1</v>
      </c>
      <c r="L68">
        <v>0.93996868947807999</v>
      </c>
      <c r="M68" s="4">
        <v>0</v>
      </c>
      <c r="N68" s="4">
        <v>1.97003940078802E-2</v>
      </c>
      <c r="O68" s="8">
        <v>3.12035818367381E-2</v>
      </c>
      <c r="P68" s="8" t="s">
        <v>263</v>
      </c>
      <c r="Q68" s="7">
        <f t="shared" si="1"/>
        <v>0</v>
      </c>
    </row>
    <row r="69" spans="1:17" x14ac:dyDescent="0.2">
      <c r="A69" t="s">
        <v>100</v>
      </c>
      <c r="B69" t="s">
        <v>253</v>
      </c>
      <c r="C69">
        <v>49999</v>
      </c>
      <c r="D69">
        <v>-1</v>
      </c>
      <c r="E69">
        <v>86</v>
      </c>
      <c r="F69">
        <v>170</v>
      </c>
      <c r="G69">
        <v>302</v>
      </c>
      <c r="H69">
        <v>2877</v>
      </c>
      <c r="I69">
        <v>224.332146642933</v>
      </c>
      <c r="J69">
        <v>205.73223998925599</v>
      </c>
      <c r="K69" s="5">
        <v>0</v>
      </c>
      <c r="L69">
        <v>0.92007174832204197</v>
      </c>
      <c r="M69" s="4">
        <v>0</v>
      </c>
      <c r="N69" s="4">
        <v>2.89805796115922E-2</v>
      </c>
      <c r="O69" s="8">
        <v>1.5926958500724401E-2</v>
      </c>
      <c r="P69" s="8" t="s">
        <v>262</v>
      </c>
      <c r="Q69" s="7">
        <f t="shared" si="1"/>
        <v>1</v>
      </c>
    </row>
    <row r="70" spans="1:17" x14ac:dyDescent="0.2">
      <c r="A70" t="s">
        <v>101</v>
      </c>
      <c r="B70" t="s">
        <v>253</v>
      </c>
      <c r="C70">
        <v>49999</v>
      </c>
      <c r="D70">
        <v>-1</v>
      </c>
      <c r="E70">
        <v>44</v>
      </c>
      <c r="F70">
        <v>72</v>
      </c>
      <c r="G70">
        <v>112</v>
      </c>
      <c r="H70">
        <v>1761</v>
      </c>
      <c r="I70">
        <v>86.276665533310705</v>
      </c>
      <c r="J70">
        <v>65.498229887824394</v>
      </c>
      <c r="K70" s="5">
        <v>-1</v>
      </c>
      <c r="L70">
        <v>0.29291991808399498</v>
      </c>
      <c r="M70" s="4">
        <v>0</v>
      </c>
      <c r="N70" s="4">
        <v>1.97003940078802E-2</v>
      </c>
      <c r="O70" s="8">
        <v>1.6352445022648099E-2</v>
      </c>
      <c r="P70" s="8" t="s">
        <v>262</v>
      </c>
      <c r="Q70" s="7">
        <f t="shared" si="1"/>
        <v>1</v>
      </c>
    </row>
    <row r="71" spans="1:17" x14ac:dyDescent="0.2">
      <c r="A71" t="s">
        <v>102</v>
      </c>
      <c r="B71" t="s">
        <v>253</v>
      </c>
      <c r="C71">
        <v>49999</v>
      </c>
      <c r="D71">
        <v>-1</v>
      </c>
      <c r="E71">
        <v>1</v>
      </c>
      <c r="F71">
        <v>6</v>
      </c>
      <c r="G71">
        <v>16</v>
      </c>
      <c r="H71">
        <v>1508</v>
      </c>
      <c r="I71">
        <v>18.7147542950859</v>
      </c>
      <c r="J71">
        <v>49.952710511509103</v>
      </c>
      <c r="K71" s="5">
        <v>0</v>
      </c>
      <c r="L71">
        <v>0.22339754671484199</v>
      </c>
      <c r="M71" s="4">
        <v>0</v>
      </c>
      <c r="N71" s="4">
        <v>0.139162783255665</v>
      </c>
      <c r="O71" s="8">
        <v>0.11722594682406499</v>
      </c>
      <c r="P71" s="8" t="s">
        <v>264</v>
      </c>
      <c r="Q71" s="7">
        <f t="shared" si="1"/>
        <v>0</v>
      </c>
    </row>
    <row r="72" spans="1:17" x14ac:dyDescent="0.2">
      <c r="A72" t="s">
        <v>103</v>
      </c>
      <c r="B72" t="s">
        <v>253</v>
      </c>
      <c r="C72">
        <v>49999</v>
      </c>
      <c r="D72">
        <v>-1</v>
      </c>
      <c r="E72">
        <v>120</v>
      </c>
      <c r="F72">
        <v>237</v>
      </c>
      <c r="G72">
        <v>422</v>
      </c>
      <c r="H72">
        <v>4256</v>
      </c>
      <c r="I72">
        <v>315.70333406668101</v>
      </c>
      <c r="J72">
        <v>288.11276981385203</v>
      </c>
      <c r="K72" s="5">
        <v>-1</v>
      </c>
      <c r="L72">
        <v>1.28849236196709</v>
      </c>
      <c r="M72" s="4">
        <v>0</v>
      </c>
      <c r="N72" s="4">
        <v>1.97003940078802E-2</v>
      </c>
      <c r="O72" s="8">
        <v>0</v>
      </c>
      <c r="P72" s="8" t="s">
        <v>262</v>
      </c>
      <c r="Q72" s="7">
        <f t="shared" si="1"/>
        <v>1</v>
      </c>
    </row>
    <row r="73" spans="1:17" x14ac:dyDescent="0.2">
      <c r="A73" t="s">
        <v>104</v>
      </c>
      <c r="B73" t="s">
        <v>253</v>
      </c>
      <c r="C73">
        <v>49999</v>
      </c>
      <c r="D73">
        <v>-1</v>
      </c>
      <c r="E73">
        <v>46</v>
      </c>
      <c r="F73">
        <v>91</v>
      </c>
      <c r="G73">
        <v>162</v>
      </c>
      <c r="H73">
        <v>1888</v>
      </c>
      <c r="I73">
        <v>120.819336386728</v>
      </c>
      <c r="J73">
        <v>111.618356768116</v>
      </c>
      <c r="K73" s="5">
        <v>-1</v>
      </c>
      <c r="L73">
        <v>0.499177458340203</v>
      </c>
      <c r="M73" s="4">
        <v>0</v>
      </c>
      <c r="N73" s="4">
        <v>1.97003940078802E-2</v>
      </c>
      <c r="O73" s="8">
        <v>3.57217226450601E-2</v>
      </c>
      <c r="P73" s="8" t="s">
        <v>263</v>
      </c>
      <c r="Q73" s="7">
        <f t="shared" si="1"/>
        <v>0</v>
      </c>
    </row>
    <row r="74" spans="1:17" x14ac:dyDescent="0.2">
      <c r="A74" t="s">
        <v>105</v>
      </c>
      <c r="B74" t="s">
        <v>253</v>
      </c>
      <c r="C74">
        <v>49999</v>
      </c>
      <c r="D74">
        <v>-1</v>
      </c>
      <c r="E74">
        <v>0</v>
      </c>
      <c r="F74">
        <v>0</v>
      </c>
      <c r="G74">
        <v>2</v>
      </c>
      <c r="H74">
        <v>225</v>
      </c>
      <c r="I74">
        <v>2.61631232624653</v>
      </c>
      <c r="J74">
        <v>6.9098752932594198</v>
      </c>
      <c r="K74" s="5">
        <v>0</v>
      </c>
      <c r="L74">
        <v>3.09022107672015E-2</v>
      </c>
      <c r="M74" s="4">
        <v>0</v>
      </c>
      <c r="N74" s="4">
        <v>0.59405188103762097</v>
      </c>
      <c r="O74" s="8">
        <v>2.3608669159839502E-2</v>
      </c>
      <c r="P74" s="8" t="s">
        <v>263</v>
      </c>
      <c r="Q74" s="7">
        <f t="shared" si="1"/>
        <v>0</v>
      </c>
    </row>
    <row r="75" spans="1:17" x14ac:dyDescent="0.2">
      <c r="A75" t="s">
        <v>114</v>
      </c>
      <c r="B75" t="s">
        <v>253</v>
      </c>
      <c r="C75">
        <v>49999</v>
      </c>
      <c r="D75">
        <v>-1</v>
      </c>
      <c r="E75">
        <v>0</v>
      </c>
      <c r="F75">
        <v>9</v>
      </c>
      <c r="G75">
        <v>36</v>
      </c>
      <c r="H75">
        <v>1506</v>
      </c>
      <c r="I75">
        <v>27.4526890537811</v>
      </c>
      <c r="J75">
        <v>44.4992975699449</v>
      </c>
      <c r="K75" s="5">
        <v>0</v>
      </c>
      <c r="L75">
        <v>0.199008898733714</v>
      </c>
      <c r="M75" s="4">
        <v>0</v>
      </c>
      <c r="N75" s="4">
        <v>0.228864577291546</v>
      </c>
      <c r="O75" s="8">
        <v>6.5183277577613899E-2</v>
      </c>
      <c r="P75" s="8" t="s">
        <v>263</v>
      </c>
      <c r="Q75" s="7">
        <f t="shared" si="1"/>
        <v>0</v>
      </c>
    </row>
    <row r="76" spans="1:17" x14ac:dyDescent="0.2">
      <c r="A76" t="s">
        <v>123</v>
      </c>
      <c r="B76" t="s">
        <v>253</v>
      </c>
      <c r="C76">
        <v>49999</v>
      </c>
      <c r="D76">
        <v>-1</v>
      </c>
      <c r="E76">
        <v>0</v>
      </c>
      <c r="F76">
        <v>0</v>
      </c>
      <c r="G76">
        <v>1</v>
      </c>
      <c r="H76">
        <v>19</v>
      </c>
      <c r="I76">
        <v>0.69869397387947796</v>
      </c>
      <c r="J76">
        <v>1.4425393343403601</v>
      </c>
      <c r="K76" s="5">
        <v>0</v>
      </c>
      <c r="L76">
        <v>6.4512965368926202E-3</v>
      </c>
      <c r="M76" s="4">
        <v>0</v>
      </c>
      <c r="N76" s="4">
        <v>0.60165203304066095</v>
      </c>
      <c r="O76" s="8">
        <v>3.6478053193010999E-2</v>
      </c>
      <c r="P76" s="8" t="s">
        <v>263</v>
      </c>
      <c r="Q76" s="7">
        <f t="shared" si="1"/>
        <v>0</v>
      </c>
    </row>
    <row r="77" spans="1:17" x14ac:dyDescent="0.2">
      <c r="A77" t="s">
        <v>124</v>
      </c>
      <c r="B77" t="s">
        <v>253</v>
      </c>
      <c r="C77">
        <v>49999</v>
      </c>
      <c r="D77">
        <v>-1</v>
      </c>
      <c r="E77">
        <v>8</v>
      </c>
      <c r="F77">
        <v>15</v>
      </c>
      <c r="G77">
        <v>26</v>
      </c>
      <c r="H77">
        <v>174</v>
      </c>
      <c r="I77">
        <v>18.882317646352899</v>
      </c>
      <c r="J77">
        <v>15.9629415760621</v>
      </c>
      <c r="K77" s="5">
        <v>-1</v>
      </c>
      <c r="L77">
        <v>7.1389158865023297E-2</v>
      </c>
      <c r="M77" s="4">
        <v>0</v>
      </c>
      <c r="N77" s="4">
        <v>4.6620932418648398E-2</v>
      </c>
      <c r="O77" s="8">
        <v>1.3680850475464299E-2</v>
      </c>
      <c r="P77" s="8" t="s">
        <v>262</v>
      </c>
      <c r="Q77" s="7">
        <f t="shared" si="1"/>
        <v>1</v>
      </c>
    </row>
    <row r="78" spans="1:17" x14ac:dyDescent="0.2">
      <c r="A78" t="s">
        <v>125</v>
      </c>
      <c r="B78" t="s">
        <v>253</v>
      </c>
      <c r="C78">
        <v>49999</v>
      </c>
      <c r="D78">
        <v>-1</v>
      </c>
      <c r="E78">
        <v>0</v>
      </c>
      <c r="F78">
        <v>0</v>
      </c>
      <c r="G78">
        <v>1</v>
      </c>
      <c r="H78">
        <v>2322</v>
      </c>
      <c r="I78">
        <v>1.99977999559991</v>
      </c>
      <c r="J78">
        <v>27.929542465376901</v>
      </c>
      <c r="K78" s="5">
        <v>0</v>
      </c>
      <c r="L78">
        <v>0.12490596013194601</v>
      </c>
      <c r="M78" s="4">
        <v>0</v>
      </c>
      <c r="N78" s="4">
        <v>0.63137262745254896</v>
      </c>
      <c r="O78" s="8">
        <v>0</v>
      </c>
      <c r="P78" s="8" t="s">
        <v>262</v>
      </c>
      <c r="Q78" s="7">
        <f t="shared" si="1"/>
        <v>1</v>
      </c>
    </row>
    <row r="79" spans="1:17" x14ac:dyDescent="0.2">
      <c r="A79" t="s">
        <v>126</v>
      </c>
      <c r="B79" t="s">
        <v>253</v>
      </c>
      <c r="C79">
        <v>49999</v>
      </c>
      <c r="D79">
        <v>-1</v>
      </c>
      <c r="E79">
        <v>6814</v>
      </c>
      <c r="F79">
        <v>15167</v>
      </c>
      <c r="G79">
        <v>28798</v>
      </c>
      <c r="H79">
        <v>3450017</v>
      </c>
      <c r="I79">
        <v>22459.505290105801</v>
      </c>
      <c r="J79">
        <v>41714.709313106003</v>
      </c>
      <c r="K79" s="5">
        <v>-1</v>
      </c>
      <c r="L79">
        <v>186.55571693799399</v>
      </c>
      <c r="M79" s="4">
        <v>0</v>
      </c>
      <c r="N79" s="4">
        <v>4.6620932418648398E-2</v>
      </c>
      <c r="O79" s="8">
        <v>3.1633687650685499E-2</v>
      </c>
      <c r="P79" s="8" t="s">
        <v>263</v>
      </c>
      <c r="Q79" s="7">
        <f t="shared" si="1"/>
        <v>0</v>
      </c>
    </row>
    <row r="80" spans="1:17" x14ac:dyDescent="0.2">
      <c r="A80" t="s">
        <v>127</v>
      </c>
      <c r="B80" t="s">
        <v>253</v>
      </c>
      <c r="C80">
        <v>49999</v>
      </c>
      <c r="D80">
        <v>-1</v>
      </c>
      <c r="E80">
        <v>6204</v>
      </c>
      <c r="F80">
        <v>14100</v>
      </c>
      <c r="G80">
        <v>26005</v>
      </c>
      <c r="H80">
        <v>2920840</v>
      </c>
      <c r="I80">
        <v>19792.996759935198</v>
      </c>
      <c r="J80">
        <v>37668.897633731598</v>
      </c>
      <c r="K80" s="5">
        <v>-1</v>
      </c>
      <c r="L80">
        <v>168.46211612259401</v>
      </c>
      <c r="M80" s="4">
        <v>0</v>
      </c>
      <c r="N80" s="4">
        <v>4.6620932418648398E-2</v>
      </c>
      <c r="O80" s="8">
        <v>3.6981276051130697E-2</v>
      </c>
      <c r="P80" s="8" t="s">
        <v>263</v>
      </c>
      <c r="Q80" s="7">
        <f t="shared" si="1"/>
        <v>0</v>
      </c>
    </row>
    <row r="81" spans="1:17" x14ac:dyDescent="0.2">
      <c r="A81" t="s">
        <v>128</v>
      </c>
      <c r="B81" t="s">
        <v>253</v>
      </c>
      <c r="C81">
        <v>49999</v>
      </c>
      <c r="D81">
        <v>-1</v>
      </c>
      <c r="E81">
        <v>29</v>
      </c>
      <c r="F81">
        <v>299</v>
      </c>
      <c r="G81">
        <v>1462</v>
      </c>
      <c r="H81">
        <v>341096</v>
      </c>
      <c r="I81">
        <v>2065.9530390607802</v>
      </c>
      <c r="J81">
        <v>6582.2554578891304</v>
      </c>
      <c r="K81" s="5">
        <v>0</v>
      </c>
      <c r="L81">
        <v>29.4370356700468</v>
      </c>
      <c r="M81" s="4">
        <v>0</v>
      </c>
      <c r="N81" s="4">
        <v>0.15696313926278499</v>
      </c>
      <c r="O81" s="8">
        <v>7.6715252609204504E-2</v>
      </c>
      <c r="P81" s="8" t="s">
        <v>263</v>
      </c>
      <c r="Q81" s="7">
        <f t="shared" si="1"/>
        <v>0</v>
      </c>
    </row>
    <row r="82" spans="1:17" x14ac:dyDescent="0.2">
      <c r="A82" t="s">
        <v>129</v>
      </c>
      <c r="B82" t="s">
        <v>253</v>
      </c>
      <c r="C82">
        <v>49999</v>
      </c>
      <c r="D82">
        <v>-1</v>
      </c>
      <c r="E82">
        <v>8464</v>
      </c>
      <c r="F82">
        <v>18732</v>
      </c>
      <c r="G82">
        <v>34864</v>
      </c>
      <c r="H82">
        <v>5630251</v>
      </c>
      <c r="I82">
        <v>26842.628992579899</v>
      </c>
      <c r="J82">
        <v>56616.520640328803</v>
      </c>
      <c r="K82" s="5">
        <v>-1</v>
      </c>
      <c r="L82">
        <v>253.199309608346</v>
      </c>
      <c r="M82" s="4">
        <v>0</v>
      </c>
      <c r="N82" s="4">
        <v>4.6620932418648398E-2</v>
      </c>
      <c r="O82" s="8">
        <v>2.5159415045401801E-2</v>
      </c>
      <c r="P82" s="8" t="s">
        <v>263</v>
      </c>
      <c r="Q82" s="7">
        <f t="shared" si="1"/>
        <v>0</v>
      </c>
    </row>
    <row r="83" spans="1:17" x14ac:dyDescent="0.2">
      <c r="A83" t="s">
        <v>130</v>
      </c>
      <c r="B83" t="s">
        <v>253</v>
      </c>
      <c r="C83">
        <v>49999</v>
      </c>
      <c r="D83">
        <v>-1</v>
      </c>
      <c r="E83">
        <v>3850</v>
      </c>
      <c r="F83">
        <v>9041</v>
      </c>
      <c r="G83">
        <v>17450</v>
      </c>
      <c r="H83">
        <v>1705670</v>
      </c>
      <c r="I83">
        <v>13349.7775155503</v>
      </c>
      <c r="J83">
        <v>21319.626429038199</v>
      </c>
      <c r="K83" s="5">
        <v>-1</v>
      </c>
      <c r="L83">
        <v>95.345221357441901</v>
      </c>
      <c r="M83" s="4">
        <v>0</v>
      </c>
      <c r="N83" s="4">
        <v>4.6620932418648398E-2</v>
      </c>
      <c r="O83" s="8">
        <v>3.6101348179977899E-2</v>
      </c>
      <c r="P83" s="8" t="s">
        <v>263</v>
      </c>
      <c r="Q83" s="7">
        <f t="shared" si="1"/>
        <v>0</v>
      </c>
    </row>
    <row r="84" spans="1:17" x14ac:dyDescent="0.2">
      <c r="A84" t="s">
        <v>115</v>
      </c>
      <c r="B84" t="s">
        <v>253</v>
      </c>
      <c r="C84">
        <v>49999</v>
      </c>
      <c r="D84">
        <v>-1</v>
      </c>
      <c r="E84">
        <v>0</v>
      </c>
      <c r="F84">
        <v>5</v>
      </c>
      <c r="G84">
        <v>21</v>
      </c>
      <c r="H84">
        <v>852</v>
      </c>
      <c r="I84">
        <v>18.42504850097</v>
      </c>
      <c r="J84">
        <v>34.411165956980398</v>
      </c>
      <c r="K84" s="5">
        <v>0</v>
      </c>
      <c r="L84">
        <v>0.15389295146687901</v>
      </c>
      <c r="M84" s="4">
        <v>0</v>
      </c>
      <c r="N84" s="4">
        <v>0.26830536610732197</v>
      </c>
      <c r="O84" s="8">
        <v>6.6591326636965695E-2</v>
      </c>
      <c r="P84" s="8" t="s">
        <v>263</v>
      </c>
      <c r="Q84" s="7">
        <f t="shared" si="1"/>
        <v>0</v>
      </c>
    </row>
    <row r="85" spans="1:17" x14ac:dyDescent="0.2">
      <c r="A85" t="s">
        <v>116</v>
      </c>
      <c r="B85" t="s">
        <v>253</v>
      </c>
      <c r="C85">
        <v>49999</v>
      </c>
      <c r="D85">
        <v>-1</v>
      </c>
      <c r="E85">
        <v>80</v>
      </c>
      <c r="F85">
        <v>166</v>
      </c>
      <c r="G85">
        <v>299</v>
      </c>
      <c r="H85">
        <v>3611</v>
      </c>
      <c r="I85">
        <v>221.97477949559001</v>
      </c>
      <c r="J85">
        <v>211.35991442200199</v>
      </c>
      <c r="K85" s="5">
        <v>-1</v>
      </c>
      <c r="L85">
        <v>0.94523972517678201</v>
      </c>
      <c r="M85" s="4">
        <v>0</v>
      </c>
      <c r="N85" s="4">
        <v>4.6620932418648398E-2</v>
      </c>
      <c r="O85" s="8">
        <v>4.9454451451096802E-2</v>
      </c>
      <c r="P85" s="8" t="s">
        <v>263</v>
      </c>
      <c r="Q85" s="7">
        <f t="shared" si="1"/>
        <v>0</v>
      </c>
    </row>
    <row r="86" spans="1:17" x14ac:dyDescent="0.2">
      <c r="A86" t="s">
        <v>117</v>
      </c>
      <c r="B86" t="s">
        <v>253</v>
      </c>
      <c r="C86">
        <v>49999</v>
      </c>
      <c r="D86">
        <v>-1</v>
      </c>
      <c r="E86">
        <v>76</v>
      </c>
      <c r="F86">
        <v>163</v>
      </c>
      <c r="G86">
        <v>295</v>
      </c>
      <c r="H86">
        <v>3446</v>
      </c>
      <c r="I86">
        <v>216.31572631452599</v>
      </c>
      <c r="J86">
        <v>207.072389076527</v>
      </c>
      <c r="K86" s="5">
        <v>-1</v>
      </c>
      <c r="L86">
        <v>0.92606513717447503</v>
      </c>
      <c r="M86" s="4">
        <v>0</v>
      </c>
      <c r="N86" s="4">
        <v>4.6620932418648398E-2</v>
      </c>
      <c r="O86" s="8">
        <v>3.3628001833694E-2</v>
      </c>
      <c r="P86" s="8" t="s">
        <v>263</v>
      </c>
      <c r="Q86" s="7">
        <f t="shared" si="1"/>
        <v>0</v>
      </c>
    </row>
    <row r="87" spans="1:17" x14ac:dyDescent="0.2">
      <c r="A87" t="s">
        <v>118</v>
      </c>
      <c r="B87" t="s">
        <v>253</v>
      </c>
      <c r="C87">
        <v>49999</v>
      </c>
      <c r="D87">
        <v>-1</v>
      </c>
      <c r="E87">
        <v>40</v>
      </c>
      <c r="F87">
        <v>68</v>
      </c>
      <c r="G87">
        <v>109</v>
      </c>
      <c r="H87">
        <v>1627</v>
      </c>
      <c r="I87">
        <v>82.287905758115201</v>
      </c>
      <c r="J87">
        <v>65.743246793204506</v>
      </c>
      <c r="K87" s="5">
        <v>-1</v>
      </c>
      <c r="L87">
        <v>0.29401567795378097</v>
      </c>
      <c r="M87" s="4">
        <v>0</v>
      </c>
      <c r="N87" s="4">
        <v>4.6620932418648398E-2</v>
      </c>
      <c r="O87" s="8">
        <v>3.1063526723591299E-2</v>
      </c>
      <c r="P87" s="8" t="s">
        <v>263</v>
      </c>
      <c r="Q87" s="7">
        <f t="shared" si="1"/>
        <v>0</v>
      </c>
    </row>
    <row r="88" spans="1:17" x14ac:dyDescent="0.2">
      <c r="A88" t="s">
        <v>119</v>
      </c>
      <c r="B88" t="s">
        <v>253</v>
      </c>
      <c r="C88">
        <v>49999</v>
      </c>
      <c r="D88">
        <v>-1</v>
      </c>
      <c r="E88">
        <v>1</v>
      </c>
      <c r="F88">
        <v>5</v>
      </c>
      <c r="G88">
        <v>15</v>
      </c>
      <c r="H88">
        <v>1605</v>
      </c>
      <c r="I88">
        <v>17.928778575571499</v>
      </c>
      <c r="J88">
        <v>49.744951201272201</v>
      </c>
      <c r="K88" s="5">
        <v>0</v>
      </c>
      <c r="L88">
        <v>0.22246840954212799</v>
      </c>
      <c r="M88" s="4">
        <v>0</v>
      </c>
      <c r="N88" s="4">
        <v>0.14394287885757701</v>
      </c>
      <c r="O88" s="8">
        <v>8.3408204302032996E-2</v>
      </c>
      <c r="P88" s="8" t="s">
        <v>263</v>
      </c>
      <c r="Q88" s="7">
        <f t="shared" si="1"/>
        <v>0</v>
      </c>
    </row>
    <row r="89" spans="1:17" x14ac:dyDescent="0.2">
      <c r="A89" t="s">
        <v>120</v>
      </c>
      <c r="B89" t="s">
        <v>253</v>
      </c>
      <c r="C89">
        <v>49999</v>
      </c>
      <c r="D89">
        <v>-1</v>
      </c>
      <c r="E89">
        <v>108</v>
      </c>
      <c r="F89">
        <v>228</v>
      </c>
      <c r="G89">
        <v>414</v>
      </c>
      <c r="H89">
        <v>4856</v>
      </c>
      <c r="I89">
        <v>304.33436668733401</v>
      </c>
      <c r="J89">
        <v>289.985323043525</v>
      </c>
      <c r="K89" s="5">
        <v>-1</v>
      </c>
      <c r="L89">
        <v>1.2968667583375399</v>
      </c>
      <c r="M89" s="4">
        <v>0</v>
      </c>
      <c r="N89" s="4">
        <v>4.6620932418648398E-2</v>
      </c>
      <c r="O89" s="8">
        <v>2.4706997602233698E-2</v>
      </c>
      <c r="P89" s="8" t="s">
        <v>263</v>
      </c>
      <c r="Q89" s="7">
        <f t="shared" si="1"/>
        <v>0</v>
      </c>
    </row>
    <row r="90" spans="1:17" x14ac:dyDescent="0.2">
      <c r="A90" t="s">
        <v>121</v>
      </c>
      <c r="B90" t="s">
        <v>253</v>
      </c>
      <c r="C90">
        <v>49999</v>
      </c>
      <c r="D90">
        <v>-1</v>
      </c>
      <c r="E90">
        <v>41</v>
      </c>
      <c r="F90">
        <v>87</v>
      </c>
      <c r="G90">
        <v>157</v>
      </c>
      <c r="H90">
        <v>1676</v>
      </c>
      <c r="I90">
        <v>115.980739614792</v>
      </c>
      <c r="J90">
        <v>111.79873115244401</v>
      </c>
      <c r="K90" s="5">
        <v>-1</v>
      </c>
      <c r="L90">
        <v>0.49998412517642798</v>
      </c>
      <c r="M90" s="4">
        <v>0</v>
      </c>
      <c r="N90" s="4">
        <v>4.6620932418648398E-2</v>
      </c>
      <c r="O90" s="8">
        <v>7.0201285323454404E-2</v>
      </c>
      <c r="P90" s="8" t="s">
        <v>263</v>
      </c>
      <c r="Q90" s="7">
        <f t="shared" si="1"/>
        <v>0</v>
      </c>
    </row>
    <row r="91" spans="1:17" x14ac:dyDescent="0.2">
      <c r="A91" t="s">
        <v>122</v>
      </c>
      <c r="B91" t="s">
        <v>253</v>
      </c>
      <c r="C91">
        <v>49999</v>
      </c>
      <c r="D91">
        <v>-1</v>
      </c>
      <c r="E91">
        <v>0</v>
      </c>
      <c r="F91">
        <v>0</v>
      </c>
      <c r="G91">
        <v>2</v>
      </c>
      <c r="H91">
        <v>499</v>
      </c>
      <c r="I91">
        <v>2.2568051361027202</v>
      </c>
      <c r="J91">
        <v>6.6029445246878096</v>
      </c>
      <c r="K91" s="5">
        <v>0</v>
      </c>
      <c r="L91">
        <v>2.9529560914809599E-2</v>
      </c>
      <c r="M91" s="4">
        <v>0</v>
      </c>
      <c r="N91" s="4">
        <v>0.60165203304066095</v>
      </c>
      <c r="O91" s="8">
        <v>3.6478053193010999E-2</v>
      </c>
      <c r="P91" s="8" t="s">
        <v>263</v>
      </c>
      <c r="Q91" s="7">
        <f t="shared" si="1"/>
        <v>0</v>
      </c>
    </row>
    <row r="92" spans="1:17" x14ac:dyDescent="0.2">
      <c r="A92" t="s">
        <v>131</v>
      </c>
      <c r="B92" t="s">
        <v>253</v>
      </c>
      <c r="C92">
        <v>49999</v>
      </c>
      <c r="D92">
        <v>-1</v>
      </c>
      <c r="E92">
        <v>0</v>
      </c>
      <c r="F92">
        <v>6</v>
      </c>
      <c r="G92">
        <v>32</v>
      </c>
      <c r="H92">
        <v>1059</v>
      </c>
      <c r="I92">
        <v>24.911518230364599</v>
      </c>
      <c r="J92">
        <v>43.002566667149303</v>
      </c>
      <c r="K92" s="5">
        <v>0</v>
      </c>
      <c r="L92">
        <v>0.19231524771151801</v>
      </c>
      <c r="M92" s="4">
        <v>0</v>
      </c>
      <c r="N92" s="4">
        <v>0.24028480569611399</v>
      </c>
      <c r="O92" s="8">
        <v>9.8195445577579393E-2</v>
      </c>
      <c r="P92" s="8" t="s">
        <v>263</v>
      </c>
      <c r="Q92" s="7">
        <f t="shared" si="1"/>
        <v>0</v>
      </c>
    </row>
    <row r="93" spans="1:17" x14ac:dyDescent="0.2">
      <c r="A93" t="s">
        <v>140</v>
      </c>
      <c r="B93" t="s">
        <v>253</v>
      </c>
      <c r="C93">
        <v>49999</v>
      </c>
      <c r="D93">
        <v>-1</v>
      </c>
      <c r="E93">
        <v>0</v>
      </c>
      <c r="F93">
        <v>0</v>
      </c>
      <c r="G93">
        <v>1</v>
      </c>
      <c r="H93">
        <v>16</v>
      </c>
      <c r="I93">
        <v>0.56499129982599605</v>
      </c>
      <c r="J93">
        <v>1.4093582465260499</v>
      </c>
      <c r="K93" s="5">
        <v>0</v>
      </c>
      <c r="L93">
        <v>6.30290471712664E-3</v>
      </c>
      <c r="M93" s="4">
        <v>0</v>
      </c>
      <c r="N93" s="4">
        <v>0.58443168863377304</v>
      </c>
      <c r="O93" s="8">
        <v>4.8114143076108999E-2</v>
      </c>
      <c r="P93" s="8" t="s">
        <v>263</v>
      </c>
      <c r="Q93" s="7">
        <f t="shared" si="1"/>
        <v>0</v>
      </c>
    </row>
    <row r="94" spans="1:17" x14ac:dyDescent="0.2">
      <c r="A94" t="s">
        <v>141</v>
      </c>
      <c r="B94" t="s">
        <v>253</v>
      </c>
      <c r="C94">
        <v>49999</v>
      </c>
      <c r="D94">
        <v>-1</v>
      </c>
      <c r="E94">
        <v>6</v>
      </c>
      <c r="F94">
        <v>14</v>
      </c>
      <c r="G94">
        <v>25</v>
      </c>
      <c r="H94">
        <v>238</v>
      </c>
      <c r="I94">
        <v>17.5232904658093</v>
      </c>
      <c r="J94">
        <v>15.9794463694241</v>
      </c>
      <c r="K94" s="5">
        <v>-1</v>
      </c>
      <c r="L94">
        <v>7.1462971282975199E-2</v>
      </c>
      <c r="M94" s="4">
        <v>0</v>
      </c>
      <c r="N94" s="4">
        <v>9.7821956439128804E-2</v>
      </c>
      <c r="O94" s="8">
        <v>5.2770872625335898E-2</v>
      </c>
      <c r="P94" s="8" t="s">
        <v>263</v>
      </c>
      <c r="Q94" s="7">
        <f t="shared" si="1"/>
        <v>0</v>
      </c>
    </row>
    <row r="95" spans="1:17" x14ac:dyDescent="0.2">
      <c r="A95" t="s">
        <v>142</v>
      </c>
      <c r="B95" t="s">
        <v>253</v>
      </c>
      <c r="C95">
        <v>49999</v>
      </c>
      <c r="D95">
        <v>-1</v>
      </c>
      <c r="E95">
        <v>0</v>
      </c>
      <c r="F95">
        <v>0</v>
      </c>
      <c r="G95">
        <v>1</v>
      </c>
      <c r="H95">
        <v>2443</v>
      </c>
      <c r="I95">
        <v>1.6576131522630499</v>
      </c>
      <c r="J95">
        <v>24.464698127081999</v>
      </c>
      <c r="K95" s="5">
        <v>0</v>
      </c>
      <c r="L95">
        <v>0.10941055023330699</v>
      </c>
      <c r="M95" s="4">
        <v>0</v>
      </c>
      <c r="N95" s="4">
        <v>0.59559191183823701</v>
      </c>
      <c r="O95" s="8">
        <v>0</v>
      </c>
      <c r="P95" s="8" t="s">
        <v>262</v>
      </c>
      <c r="Q95" s="7">
        <f t="shared" si="1"/>
        <v>1</v>
      </c>
    </row>
    <row r="96" spans="1:17" x14ac:dyDescent="0.2">
      <c r="A96" t="s">
        <v>143</v>
      </c>
      <c r="B96" t="s">
        <v>253</v>
      </c>
      <c r="C96">
        <v>49999</v>
      </c>
      <c r="D96">
        <v>-1</v>
      </c>
      <c r="E96">
        <v>5370</v>
      </c>
      <c r="F96">
        <v>13814</v>
      </c>
      <c r="G96">
        <v>27216</v>
      </c>
      <c r="H96">
        <v>2896810</v>
      </c>
      <c r="I96">
        <v>20642.2227044541</v>
      </c>
      <c r="J96">
        <v>35295.533759071499</v>
      </c>
      <c r="K96" s="5">
        <v>-1</v>
      </c>
      <c r="L96">
        <v>157.84800406277799</v>
      </c>
      <c r="M96" s="4">
        <v>0</v>
      </c>
      <c r="N96" s="4">
        <v>9.7821956439128804E-2</v>
      </c>
      <c r="O96" s="8">
        <v>4.6933291730913602E-2</v>
      </c>
      <c r="P96" s="8" t="s">
        <v>263</v>
      </c>
      <c r="Q96" s="7">
        <f t="shared" si="1"/>
        <v>0</v>
      </c>
    </row>
    <row r="97" spans="1:17" x14ac:dyDescent="0.2">
      <c r="A97" t="s">
        <v>144</v>
      </c>
      <c r="B97" t="s">
        <v>253</v>
      </c>
      <c r="C97">
        <v>49999</v>
      </c>
      <c r="D97">
        <v>-1</v>
      </c>
      <c r="E97">
        <v>4754</v>
      </c>
      <c r="F97">
        <v>12832</v>
      </c>
      <c r="G97">
        <v>24680</v>
      </c>
      <c r="H97">
        <v>3206589</v>
      </c>
      <c r="I97">
        <v>18192.9291585832</v>
      </c>
      <c r="J97">
        <v>32606.8108619007</v>
      </c>
      <c r="K97" s="5">
        <v>-1</v>
      </c>
      <c r="L97">
        <v>145.82354947616301</v>
      </c>
      <c r="M97" s="4">
        <v>0</v>
      </c>
      <c r="N97" s="4">
        <v>9.7821956439128804E-2</v>
      </c>
      <c r="O97" s="8">
        <v>6.07224051306113E-2</v>
      </c>
      <c r="P97" s="8" t="s">
        <v>263</v>
      </c>
      <c r="Q97" s="7">
        <f t="shared" si="1"/>
        <v>0</v>
      </c>
    </row>
    <row r="98" spans="1:17" x14ac:dyDescent="0.2">
      <c r="A98" t="s">
        <v>145</v>
      </c>
      <c r="B98" t="s">
        <v>253</v>
      </c>
      <c r="C98">
        <v>49999</v>
      </c>
      <c r="D98">
        <v>-1</v>
      </c>
      <c r="E98">
        <v>0</v>
      </c>
      <c r="F98">
        <v>224</v>
      </c>
      <c r="G98">
        <v>1233</v>
      </c>
      <c r="H98">
        <v>290324</v>
      </c>
      <c r="I98">
        <v>1870.02142042841</v>
      </c>
      <c r="J98">
        <v>6059.4316274339699</v>
      </c>
      <c r="K98" s="5">
        <v>0</v>
      </c>
      <c r="L98">
        <v>27.098873037994402</v>
      </c>
      <c r="M98" s="4">
        <v>0</v>
      </c>
      <c r="N98" s="4">
        <v>0.159723194463889</v>
      </c>
      <c r="O98" s="8">
        <v>2.7664695812272998E-2</v>
      </c>
      <c r="P98" s="8" t="s">
        <v>263</v>
      </c>
      <c r="Q98" s="7">
        <f t="shared" si="1"/>
        <v>0</v>
      </c>
    </row>
    <row r="99" spans="1:17" x14ac:dyDescent="0.2">
      <c r="A99" t="s">
        <v>146</v>
      </c>
      <c r="B99" t="s">
        <v>253</v>
      </c>
      <c r="C99">
        <v>49999</v>
      </c>
      <c r="D99">
        <v>-1</v>
      </c>
      <c r="E99">
        <v>6640</v>
      </c>
      <c r="F99">
        <v>17053</v>
      </c>
      <c r="G99">
        <v>33034</v>
      </c>
      <c r="H99">
        <v>3813435</v>
      </c>
      <c r="I99">
        <v>24687.235064701301</v>
      </c>
      <c r="J99">
        <v>46403.387892213199</v>
      </c>
      <c r="K99" s="5">
        <v>-1</v>
      </c>
      <c r="L99">
        <v>207.52433468028201</v>
      </c>
      <c r="M99" s="4">
        <v>0</v>
      </c>
      <c r="N99" s="4">
        <v>9.7821956439128804E-2</v>
      </c>
      <c r="O99" s="8">
        <v>4.9457099039390398E-2</v>
      </c>
      <c r="P99" s="8" t="s">
        <v>263</v>
      </c>
      <c r="Q99" s="7">
        <f t="shared" si="1"/>
        <v>0</v>
      </c>
    </row>
    <row r="100" spans="1:17" x14ac:dyDescent="0.2">
      <c r="A100" t="s">
        <v>147</v>
      </c>
      <c r="B100" t="s">
        <v>253</v>
      </c>
      <c r="C100">
        <v>49999</v>
      </c>
      <c r="D100">
        <v>-1</v>
      </c>
      <c r="E100">
        <v>2942</v>
      </c>
      <c r="F100">
        <v>8169</v>
      </c>
      <c r="G100">
        <v>16378</v>
      </c>
      <c r="H100">
        <v>1911268</v>
      </c>
      <c r="I100">
        <v>12287.013740274801</v>
      </c>
      <c r="J100">
        <v>19374.501268012202</v>
      </c>
      <c r="K100" s="5">
        <v>-1</v>
      </c>
      <c r="L100">
        <v>86.646270197896698</v>
      </c>
      <c r="M100" s="4">
        <v>0</v>
      </c>
      <c r="N100" s="4">
        <v>9.7821956439128804E-2</v>
      </c>
      <c r="O100" s="8">
        <v>4.5640430080630602E-2</v>
      </c>
      <c r="P100" s="8" t="s">
        <v>263</v>
      </c>
      <c r="Q100" s="7">
        <f t="shared" si="1"/>
        <v>0</v>
      </c>
    </row>
    <row r="101" spans="1:17" x14ac:dyDescent="0.2">
      <c r="A101" t="s">
        <v>132</v>
      </c>
      <c r="B101" t="s">
        <v>253</v>
      </c>
      <c r="C101">
        <v>49999</v>
      </c>
      <c r="D101">
        <v>-1</v>
      </c>
      <c r="E101">
        <v>0</v>
      </c>
      <c r="F101">
        <v>3</v>
      </c>
      <c r="G101">
        <v>18</v>
      </c>
      <c r="H101">
        <v>855</v>
      </c>
      <c r="I101">
        <v>16.428988579771602</v>
      </c>
      <c r="J101">
        <v>32.753970528509399</v>
      </c>
      <c r="K101" s="5">
        <v>0</v>
      </c>
      <c r="L101">
        <v>0.14648167409360899</v>
      </c>
      <c r="M101" s="4">
        <v>0</v>
      </c>
      <c r="N101" s="4">
        <v>0.27988559771195398</v>
      </c>
      <c r="O101" s="8">
        <v>8.4372830706556906E-2</v>
      </c>
      <c r="P101" s="8" t="s">
        <v>263</v>
      </c>
      <c r="Q101" s="7">
        <f t="shared" si="1"/>
        <v>0</v>
      </c>
    </row>
    <row r="102" spans="1:17" x14ac:dyDescent="0.2">
      <c r="A102" t="s">
        <v>133</v>
      </c>
      <c r="B102" t="s">
        <v>253</v>
      </c>
      <c r="C102">
        <v>49999</v>
      </c>
      <c r="D102">
        <v>-1</v>
      </c>
      <c r="E102">
        <v>65</v>
      </c>
      <c r="F102">
        <v>152</v>
      </c>
      <c r="G102">
        <v>283</v>
      </c>
      <c r="H102">
        <v>3399</v>
      </c>
      <c r="I102">
        <v>206.39956799135999</v>
      </c>
      <c r="J102">
        <v>208.985429408372</v>
      </c>
      <c r="K102" s="5">
        <v>-1</v>
      </c>
      <c r="L102">
        <v>0.93462059918092899</v>
      </c>
      <c r="M102" s="4">
        <v>0</v>
      </c>
      <c r="N102" s="4">
        <v>9.7821956439128804E-2</v>
      </c>
      <c r="O102" s="8">
        <v>7.7302062586837306E-2</v>
      </c>
      <c r="P102" s="8" t="s">
        <v>263</v>
      </c>
      <c r="Q102" s="7">
        <f t="shared" si="1"/>
        <v>0</v>
      </c>
    </row>
    <row r="103" spans="1:17" x14ac:dyDescent="0.2">
      <c r="A103" t="s">
        <v>134</v>
      </c>
      <c r="B103" t="s">
        <v>253</v>
      </c>
      <c r="C103">
        <v>49999</v>
      </c>
      <c r="D103">
        <v>-1</v>
      </c>
      <c r="E103">
        <v>59</v>
      </c>
      <c r="F103">
        <v>150</v>
      </c>
      <c r="G103">
        <v>282</v>
      </c>
      <c r="H103">
        <v>2821</v>
      </c>
      <c r="I103">
        <v>201.11556231124601</v>
      </c>
      <c r="J103">
        <v>202.808143947302</v>
      </c>
      <c r="K103" s="5">
        <v>-1</v>
      </c>
      <c r="L103">
        <v>0.90699466250543304</v>
      </c>
      <c r="M103" s="4">
        <v>0</v>
      </c>
      <c r="N103" s="4">
        <v>9.7821956439128804E-2</v>
      </c>
      <c r="O103" s="8">
        <v>6.3289512497764294E-2</v>
      </c>
      <c r="P103" s="8" t="s">
        <v>263</v>
      </c>
      <c r="Q103" s="7">
        <f t="shared" si="1"/>
        <v>0</v>
      </c>
    </row>
    <row r="104" spans="1:17" x14ac:dyDescent="0.2">
      <c r="A104" t="s">
        <v>135</v>
      </c>
      <c r="B104" t="s">
        <v>253</v>
      </c>
      <c r="C104">
        <v>49999</v>
      </c>
      <c r="D104">
        <v>-1</v>
      </c>
      <c r="E104">
        <v>34</v>
      </c>
      <c r="F104">
        <v>63</v>
      </c>
      <c r="G104">
        <v>104</v>
      </c>
      <c r="H104">
        <v>1390</v>
      </c>
      <c r="I104">
        <v>76.121622432448603</v>
      </c>
      <c r="J104">
        <v>65.878779503139896</v>
      </c>
      <c r="K104" s="5">
        <v>-1</v>
      </c>
      <c r="L104">
        <v>0.29462180472026001</v>
      </c>
      <c r="M104" s="4">
        <v>0</v>
      </c>
      <c r="N104" s="4">
        <v>9.7821956439128804E-2</v>
      </c>
      <c r="O104" s="8">
        <v>6.0148589002043597E-2</v>
      </c>
      <c r="P104" s="8" t="s">
        <v>263</v>
      </c>
      <c r="Q104" s="7">
        <f t="shared" si="1"/>
        <v>0</v>
      </c>
    </row>
    <row r="105" spans="1:17" x14ac:dyDescent="0.2">
      <c r="A105" t="s">
        <v>136</v>
      </c>
      <c r="B105" t="s">
        <v>253</v>
      </c>
      <c r="C105">
        <v>49999</v>
      </c>
      <c r="D105">
        <v>-1</v>
      </c>
      <c r="E105">
        <v>1</v>
      </c>
      <c r="F105">
        <v>4</v>
      </c>
      <c r="G105">
        <v>13</v>
      </c>
      <c r="H105">
        <v>1458</v>
      </c>
      <c r="I105">
        <v>16.1463829276586</v>
      </c>
      <c r="J105">
        <v>46.863606352595902</v>
      </c>
      <c r="K105" s="5">
        <v>0</v>
      </c>
      <c r="L105">
        <v>0.209582514786018</v>
      </c>
      <c r="M105" s="4">
        <v>0</v>
      </c>
      <c r="N105" s="4">
        <v>0.147602952059041</v>
      </c>
      <c r="O105" s="8">
        <v>4.8287086953868401E-2</v>
      </c>
      <c r="P105" s="8" t="s">
        <v>263</v>
      </c>
      <c r="Q105" s="7">
        <f t="shared" si="1"/>
        <v>0</v>
      </c>
    </row>
    <row r="106" spans="1:17" x14ac:dyDescent="0.2">
      <c r="A106" t="s">
        <v>137</v>
      </c>
      <c r="B106" t="s">
        <v>253</v>
      </c>
      <c r="C106">
        <v>49999</v>
      </c>
      <c r="D106">
        <v>-1</v>
      </c>
      <c r="E106">
        <v>86</v>
      </c>
      <c r="F106">
        <v>209</v>
      </c>
      <c r="G106">
        <v>397</v>
      </c>
      <c r="H106">
        <v>4267</v>
      </c>
      <c r="I106">
        <v>284.80403608072203</v>
      </c>
      <c r="J106">
        <v>287.26050355519902</v>
      </c>
      <c r="K106" s="5">
        <v>-1</v>
      </c>
      <c r="L106">
        <v>1.28468087327346</v>
      </c>
      <c r="M106" s="4">
        <v>0</v>
      </c>
      <c r="N106" s="4">
        <v>9.7821956439128804E-2</v>
      </c>
      <c r="O106" s="8">
        <v>5.3625362663168197E-2</v>
      </c>
      <c r="P106" s="8" t="s">
        <v>263</v>
      </c>
      <c r="Q106" s="7">
        <f t="shared" si="1"/>
        <v>0</v>
      </c>
    </row>
    <row r="107" spans="1:17" x14ac:dyDescent="0.2">
      <c r="A107" t="s">
        <v>138</v>
      </c>
      <c r="B107" t="s">
        <v>253</v>
      </c>
      <c r="C107">
        <v>49999</v>
      </c>
      <c r="D107">
        <v>-1</v>
      </c>
      <c r="E107">
        <v>32</v>
      </c>
      <c r="F107">
        <v>79</v>
      </c>
      <c r="G107">
        <v>148</v>
      </c>
      <c r="H107">
        <v>1787</v>
      </c>
      <c r="I107">
        <v>106.46688933778699</v>
      </c>
      <c r="J107">
        <v>109.382705588028</v>
      </c>
      <c r="K107" s="5">
        <v>-1</v>
      </c>
      <c r="L107">
        <v>0.48917922233203698</v>
      </c>
      <c r="M107" s="4">
        <v>0</v>
      </c>
      <c r="N107" s="4">
        <v>9.7821956439128804E-2</v>
      </c>
      <c r="O107" s="8">
        <v>8.1796926758830393E-2</v>
      </c>
      <c r="P107" s="8" t="s">
        <v>263</v>
      </c>
      <c r="Q107" s="7">
        <f t="shared" si="1"/>
        <v>0</v>
      </c>
    </row>
    <row r="108" spans="1:17" x14ac:dyDescent="0.2">
      <c r="A108" t="s">
        <v>139</v>
      </c>
      <c r="B108" t="s">
        <v>253</v>
      </c>
      <c r="C108">
        <v>49999</v>
      </c>
      <c r="D108">
        <v>-1</v>
      </c>
      <c r="E108">
        <v>0</v>
      </c>
      <c r="F108">
        <v>0</v>
      </c>
      <c r="G108">
        <v>1</v>
      </c>
      <c r="H108">
        <v>284</v>
      </c>
      <c r="I108">
        <v>1.92633852677054</v>
      </c>
      <c r="J108">
        <v>6.02375012085517</v>
      </c>
      <c r="K108" s="5">
        <v>0</v>
      </c>
      <c r="L108">
        <v>2.6939298893745401E-2</v>
      </c>
      <c r="M108" s="4">
        <v>0</v>
      </c>
      <c r="N108" s="4">
        <v>0.58443168863377304</v>
      </c>
      <c r="O108" s="8">
        <v>4.8114143076108999E-2</v>
      </c>
      <c r="P108" s="8" t="s">
        <v>263</v>
      </c>
      <c r="Q108" s="7">
        <f t="shared" si="1"/>
        <v>0</v>
      </c>
    </row>
    <row r="109" spans="1:17" x14ac:dyDescent="0.2">
      <c r="A109" t="s">
        <v>148</v>
      </c>
      <c r="B109" t="s">
        <v>253</v>
      </c>
      <c r="C109">
        <v>49999</v>
      </c>
      <c r="D109">
        <v>-1</v>
      </c>
      <c r="E109">
        <v>-1</v>
      </c>
      <c r="F109">
        <v>1</v>
      </c>
      <c r="G109">
        <v>21</v>
      </c>
      <c r="H109">
        <v>507</v>
      </c>
      <c r="I109">
        <v>19.074141482829699</v>
      </c>
      <c r="J109">
        <v>38.7115428069242</v>
      </c>
      <c r="K109" s="5">
        <v>-1</v>
      </c>
      <c r="L109">
        <v>0.17312501371914399</v>
      </c>
      <c r="M109" s="4">
        <v>0</v>
      </c>
      <c r="N109" s="4">
        <v>0.27868557371147401</v>
      </c>
      <c r="O109" s="8">
        <v>9.8853244638041404E-2</v>
      </c>
      <c r="P109" s="8" t="s">
        <v>263</v>
      </c>
      <c r="Q109" s="7">
        <f t="shared" si="1"/>
        <v>0</v>
      </c>
    </row>
    <row r="110" spans="1:17" x14ac:dyDescent="0.2">
      <c r="A110" t="s">
        <v>157</v>
      </c>
      <c r="B110" t="s">
        <v>253</v>
      </c>
      <c r="C110">
        <v>49999</v>
      </c>
      <c r="D110">
        <v>-1</v>
      </c>
      <c r="E110">
        <v>-1</v>
      </c>
      <c r="F110">
        <v>0</v>
      </c>
      <c r="G110">
        <v>0</v>
      </c>
      <c r="H110">
        <v>25</v>
      </c>
      <c r="I110">
        <v>0.22780455609112199</v>
      </c>
      <c r="J110">
        <v>1.3736308079634401</v>
      </c>
      <c r="K110" s="5">
        <v>0</v>
      </c>
      <c r="L110">
        <v>6.1431251567471701E-3</v>
      </c>
      <c r="M110" s="4">
        <v>0</v>
      </c>
      <c r="N110" s="4">
        <v>0.47564951299025998</v>
      </c>
      <c r="O110" s="8">
        <v>9.2349880887714106E-2</v>
      </c>
      <c r="P110" s="8" t="s">
        <v>263</v>
      </c>
      <c r="Q110" s="7">
        <f t="shared" si="1"/>
        <v>0</v>
      </c>
    </row>
    <row r="111" spans="1:17" x14ac:dyDescent="0.2">
      <c r="A111" t="s">
        <v>158</v>
      </c>
      <c r="B111" t="s">
        <v>253</v>
      </c>
      <c r="C111">
        <v>49999</v>
      </c>
      <c r="D111">
        <v>-1</v>
      </c>
      <c r="E111">
        <v>-1</v>
      </c>
      <c r="F111">
        <v>10</v>
      </c>
      <c r="G111">
        <v>21</v>
      </c>
      <c r="H111">
        <v>200</v>
      </c>
      <c r="I111">
        <v>13.6666533330667</v>
      </c>
      <c r="J111">
        <v>15.9232284474667</v>
      </c>
      <c r="K111" s="5">
        <v>-1</v>
      </c>
      <c r="L111">
        <v>7.1211554578694297E-2</v>
      </c>
      <c r="M111" s="4">
        <v>0</v>
      </c>
      <c r="N111" s="4">
        <v>0.27868557371147401</v>
      </c>
      <c r="O111" s="8">
        <v>6.6429167107902698E-2</v>
      </c>
      <c r="P111" s="8" t="s">
        <v>263</v>
      </c>
      <c r="Q111" s="7">
        <f t="shared" si="1"/>
        <v>0</v>
      </c>
    </row>
    <row r="112" spans="1:17" x14ac:dyDescent="0.2">
      <c r="A112" t="s">
        <v>159</v>
      </c>
      <c r="B112" t="s">
        <v>253</v>
      </c>
      <c r="C112">
        <v>49999</v>
      </c>
      <c r="D112">
        <v>-1</v>
      </c>
      <c r="E112">
        <v>-1</v>
      </c>
      <c r="F112">
        <v>0</v>
      </c>
      <c r="G112">
        <v>0</v>
      </c>
      <c r="H112">
        <v>2279</v>
      </c>
      <c r="I112">
        <v>1.23282465649313</v>
      </c>
      <c r="J112">
        <v>25.4139404362687</v>
      </c>
      <c r="K112" s="5">
        <v>0</v>
      </c>
      <c r="L112">
        <v>0.11365573334627101</v>
      </c>
      <c r="M112" s="4">
        <v>0</v>
      </c>
      <c r="N112" s="4">
        <v>0.47882957659153202</v>
      </c>
      <c r="O112" s="8">
        <v>6.6429167107902698E-2</v>
      </c>
      <c r="P112" s="8" t="s">
        <v>263</v>
      </c>
      <c r="Q112" s="7">
        <f t="shared" si="1"/>
        <v>0</v>
      </c>
    </row>
    <row r="113" spans="1:17" x14ac:dyDescent="0.2">
      <c r="A113" t="s">
        <v>160</v>
      </c>
      <c r="B113" t="s">
        <v>253</v>
      </c>
      <c r="C113">
        <v>49999</v>
      </c>
      <c r="D113">
        <v>-1</v>
      </c>
      <c r="E113">
        <v>-1</v>
      </c>
      <c r="F113">
        <v>9209</v>
      </c>
      <c r="G113">
        <v>22507</v>
      </c>
      <c r="H113">
        <v>3157477</v>
      </c>
      <c r="I113">
        <v>16346.432448649</v>
      </c>
      <c r="J113">
        <v>36500.093622478998</v>
      </c>
      <c r="K113" s="5">
        <v>-1</v>
      </c>
      <c r="L113">
        <v>163.23501340823501</v>
      </c>
      <c r="M113" s="4">
        <v>0</v>
      </c>
      <c r="N113" s="4">
        <v>0.27868557371147401</v>
      </c>
      <c r="O113" s="8">
        <v>6.7400935685556995E-2</v>
      </c>
      <c r="P113" s="8" t="s">
        <v>263</v>
      </c>
      <c r="Q113" s="7">
        <f t="shared" si="1"/>
        <v>0</v>
      </c>
    </row>
    <row r="114" spans="1:17" x14ac:dyDescent="0.2">
      <c r="A114" t="s">
        <v>161</v>
      </c>
      <c r="B114" t="s">
        <v>253</v>
      </c>
      <c r="C114">
        <v>49999</v>
      </c>
      <c r="D114">
        <v>-1</v>
      </c>
      <c r="E114">
        <v>-1</v>
      </c>
      <c r="F114">
        <v>8661</v>
      </c>
      <c r="G114">
        <v>20644</v>
      </c>
      <c r="H114">
        <v>3062451</v>
      </c>
      <c r="I114">
        <v>14508.3146462929</v>
      </c>
      <c r="J114">
        <v>33356.867744624797</v>
      </c>
      <c r="K114" s="5">
        <v>-1</v>
      </c>
      <c r="L114">
        <v>149.17793937375501</v>
      </c>
      <c r="M114" s="4">
        <v>0</v>
      </c>
      <c r="N114" s="4">
        <v>0.27868557371147401</v>
      </c>
      <c r="O114" s="8">
        <v>7.23563655493734E-2</v>
      </c>
      <c r="P114" s="8" t="s">
        <v>263</v>
      </c>
      <c r="Q114" s="7">
        <f t="shared" si="1"/>
        <v>0</v>
      </c>
    </row>
    <row r="115" spans="1:17" x14ac:dyDescent="0.2">
      <c r="A115" t="s">
        <v>162</v>
      </c>
      <c r="B115" t="s">
        <v>253</v>
      </c>
      <c r="C115">
        <v>49999</v>
      </c>
      <c r="D115">
        <v>-1</v>
      </c>
      <c r="E115">
        <v>-1</v>
      </c>
      <c r="F115">
        <v>67</v>
      </c>
      <c r="G115">
        <v>737</v>
      </c>
      <c r="H115">
        <v>290238</v>
      </c>
      <c r="I115">
        <v>1456.13058261165</v>
      </c>
      <c r="J115">
        <v>5585.6002427430703</v>
      </c>
      <c r="K115" s="5">
        <v>-1</v>
      </c>
      <c r="L115">
        <v>24.979813475209401</v>
      </c>
      <c r="M115" s="4">
        <v>0</v>
      </c>
      <c r="N115" s="4">
        <v>0.27868557371147401</v>
      </c>
      <c r="O115" s="8">
        <v>0.13203866611484799</v>
      </c>
      <c r="P115" s="8" t="s">
        <v>264</v>
      </c>
      <c r="Q115" s="7">
        <f t="shared" si="1"/>
        <v>0</v>
      </c>
    </row>
    <row r="116" spans="1:17" x14ac:dyDescent="0.2">
      <c r="A116" t="s">
        <v>163</v>
      </c>
      <c r="B116" t="s">
        <v>253</v>
      </c>
      <c r="C116">
        <v>49999</v>
      </c>
      <c r="D116">
        <v>-1</v>
      </c>
      <c r="E116">
        <v>-1</v>
      </c>
      <c r="F116">
        <v>11529</v>
      </c>
      <c r="G116">
        <v>27792</v>
      </c>
      <c r="H116">
        <v>3883495</v>
      </c>
      <c r="I116">
        <v>19696.023640472798</v>
      </c>
      <c r="J116">
        <v>48240.653234908597</v>
      </c>
      <c r="K116" s="5">
        <v>-1</v>
      </c>
      <c r="L116">
        <v>215.740917244461</v>
      </c>
      <c r="M116" s="4">
        <v>0</v>
      </c>
      <c r="N116" s="4">
        <v>0.27868557371147401</v>
      </c>
      <c r="O116" s="8">
        <v>6.9121020124341903E-2</v>
      </c>
      <c r="P116" s="8" t="s">
        <v>263</v>
      </c>
      <c r="Q116" s="7">
        <f t="shared" si="1"/>
        <v>0</v>
      </c>
    </row>
    <row r="117" spans="1:17" x14ac:dyDescent="0.2">
      <c r="A117" t="s">
        <v>164</v>
      </c>
      <c r="B117" t="s">
        <v>253</v>
      </c>
      <c r="C117">
        <v>49999</v>
      </c>
      <c r="D117">
        <v>-1</v>
      </c>
      <c r="E117">
        <v>-1</v>
      </c>
      <c r="F117">
        <v>5237</v>
      </c>
      <c r="G117">
        <v>13460</v>
      </c>
      <c r="H117">
        <v>2057102</v>
      </c>
      <c r="I117">
        <v>9711.2423648472995</v>
      </c>
      <c r="J117">
        <v>19906.699858648401</v>
      </c>
      <c r="K117" s="5">
        <v>-1</v>
      </c>
      <c r="L117">
        <v>89.026358451282306</v>
      </c>
      <c r="M117" s="4">
        <v>0</v>
      </c>
      <c r="N117" s="4">
        <v>0.27868557371147401</v>
      </c>
      <c r="O117" s="8">
        <v>6.8158060837588505E-2</v>
      </c>
      <c r="P117" s="8" t="s">
        <v>263</v>
      </c>
      <c r="Q117" s="7">
        <f t="shared" si="1"/>
        <v>0</v>
      </c>
    </row>
    <row r="118" spans="1:17" x14ac:dyDescent="0.2">
      <c r="A118" t="s">
        <v>149</v>
      </c>
      <c r="B118" t="s">
        <v>253</v>
      </c>
      <c r="C118">
        <v>49999</v>
      </c>
      <c r="D118">
        <v>-1</v>
      </c>
      <c r="E118">
        <v>-1</v>
      </c>
      <c r="F118">
        <v>0</v>
      </c>
      <c r="G118">
        <v>12</v>
      </c>
      <c r="H118">
        <v>629</v>
      </c>
      <c r="I118">
        <v>12.479949598992</v>
      </c>
      <c r="J118">
        <v>29.381255986046501</v>
      </c>
      <c r="K118" s="5">
        <v>-1</v>
      </c>
      <c r="L118">
        <v>0.131398285287668</v>
      </c>
      <c r="M118" s="4">
        <v>0</v>
      </c>
      <c r="N118" s="4">
        <v>0.27868557371147401</v>
      </c>
      <c r="O118" s="8">
        <v>9.2892620680731106E-2</v>
      </c>
      <c r="P118" s="8" t="s">
        <v>263</v>
      </c>
      <c r="Q118" s="7">
        <f t="shared" si="1"/>
        <v>0</v>
      </c>
    </row>
    <row r="119" spans="1:17" x14ac:dyDescent="0.2">
      <c r="A119" t="s">
        <v>150</v>
      </c>
      <c r="B119" t="s">
        <v>253</v>
      </c>
      <c r="C119">
        <v>49999</v>
      </c>
      <c r="D119">
        <v>-1</v>
      </c>
      <c r="E119">
        <v>-1</v>
      </c>
      <c r="F119">
        <v>105</v>
      </c>
      <c r="G119">
        <v>238</v>
      </c>
      <c r="H119">
        <v>2702</v>
      </c>
      <c r="I119">
        <v>161.14932298645999</v>
      </c>
      <c r="J119">
        <v>197.74781968734601</v>
      </c>
      <c r="K119" s="5">
        <v>-1</v>
      </c>
      <c r="L119">
        <v>0.88436397813055601</v>
      </c>
      <c r="M119" s="4">
        <v>0</v>
      </c>
      <c r="N119" s="4">
        <v>0.27868557371147401</v>
      </c>
      <c r="O119" s="8">
        <v>6.7528486989645795E-2</v>
      </c>
      <c r="P119" s="8" t="s">
        <v>263</v>
      </c>
      <c r="Q119" s="7">
        <f t="shared" si="1"/>
        <v>0</v>
      </c>
    </row>
    <row r="120" spans="1:17" x14ac:dyDescent="0.2">
      <c r="A120" t="s">
        <v>151</v>
      </c>
      <c r="B120" t="s">
        <v>253</v>
      </c>
      <c r="C120">
        <v>49999</v>
      </c>
      <c r="D120">
        <v>-1</v>
      </c>
      <c r="E120">
        <v>-1</v>
      </c>
      <c r="F120">
        <v>103</v>
      </c>
      <c r="G120">
        <v>237</v>
      </c>
      <c r="H120">
        <v>2933</v>
      </c>
      <c r="I120">
        <v>158.70609412188199</v>
      </c>
      <c r="J120">
        <v>195.62857220404399</v>
      </c>
      <c r="K120" s="5">
        <v>-1</v>
      </c>
      <c r="L120">
        <v>0.87488632048588699</v>
      </c>
      <c r="M120" s="4">
        <v>0</v>
      </c>
      <c r="N120" s="4">
        <v>0.27868557371147401</v>
      </c>
      <c r="O120" s="8">
        <v>7.3639367369532693E-2</v>
      </c>
      <c r="P120" s="8" t="s">
        <v>263</v>
      </c>
      <c r="Q120" s="7">
        <f t="shared" si="1"/>
        <v>0</v>
      </c>
    </row>
    <row r="121" spans="1:17" x14ac:dyDescent="0.2">
      <c r="A121" t="s">
        <v>152</v>
      </c>
      <c r="B121" t="s">
        <v>253</v>
      </c>
      <c r="C121">
        <v>49999</v>
      </c>
      <c r="D121">
        <v>-1</v>
      </c>
      <c r="E121">
        <v>-1</v>
      </c>
      <c r="F121">
        <v>48</v>
      </c>
      <c r="G121">
        <v>90</v>
      </c>
      <c r="H121">
        <v>1241</v>
      </c>
      <c r="I121">
        <v>59.573611472229402</v>
      </c>
      <c r="J121">
        <v>64.503434669658503</v>
      </c>
      <c r="K121" s="5">
        <v>-1</v>
      </c>
      <c r="L121">
        <v>0.288471014131711</v>
      </c>
      <c r="M121" s="4">
        <v>0</v>
      </c>
      <c r="N121" s="4">
        <v>0.27868557371147401</v>
      </c>
      <c r="O121" s="8">
        <v>7.1016247286964498E-2</v>
      </c>
      <c r="P121" s="8" t="s">
        <v>263</v>
      </c>
      <c r="Q121" s="7">
        <f t="shared" si="1"/>
        <v>0</v>
      </c>
    </row>
    <row r="122" spans="1:17" x14ac:dyDescent="0.2">
      <c r="A122" t="s">
        <v>153</v>
      </c>
      <c r="B122" t="s">
        <v>253</v>
      </c>
      <c r="C122">
        <v>49999</v>
      </c>
      <c r="D122">
        <v>-1</v>
      </c>
      <c r="E122">
        <v>-1</v>
      </c>
      <c r="F122">
        <v>2</v>
      </c>
      <c r="G122">
        <v>9</v>
      </c>
      <c r="H122">
        <v>2199</v>
      </c>
      <c r="I122">
        <v>11.8671973439469</v>
      </c>
      <c r="J122">
        <v>41.597306850861898</v>
      </c>
      <c r="K122" s="5">
        <v>-1</v>
      </c>
      <c r="L122">
        <v>0.18603067191491099</v>
      </c>
      <c r="M122" s="4">
        <v>0</v>
      </c>
      <c r="N122" s="4">
        <v>0.27868557371147401</v>
      </c>
      <c r="O122" s="8">
        <v>0.13458799364648</v>
      </c>
      <c r="P122" s="8" t="s">
        <v>264</v>
      </c>
      <c r="Q122" s="7">
        <f t="shared" si="1"/>
        <v>0</v>
      </c>
    </row>
    <row r="123" spans="1:17" x14ac:dyDescent="0.2">
      <c r="A123" t="s">
        <v>154</v>
      </c>
      <c r="B123" t="s">
        <v>253</v>
      </c>
      <c r="C123">
        <v>49999</v>
      </c>
      <c r="D123">
        <v>-1</v>
      </c>
      <c r="E123">
        <v>-1</v>
      </c>
      <c r="F123">
        <v>144</v>
      </c>
      <c r="G123">
        <v>334</v>
      </c>
      <c r="H123">
        <v>3918</v>
      </c>
      <c r="I123">
        <v>225.353247064941</v>
      </c>
      <c r="J123">
        <v>277.77382891663501</v>
      </c>
      <c r="K123" s="5">
        <v>-1</v>
      </c>
      <c r="L123">
        <v>1.2422547502656001</v>
      </c>
      <c r="M123" s="4">
        <v>0</v>
      </c>
      <c r="N123" s="4">
        <v>0.27868557371147401</v>
      </c>
      <c r="O123" s="8">
        <v>7.1559261856532594E-2</v>
      </c>
      <c r="P123" s="8" t="s">
        <v>263</v>
      </c>
      <c r="Q123" s="7">
        <f t="shared" si="1"/>
        <v>0</v>
      </c>
    </row>
    <row r="124" spans="1:17" x14ac:dyDescent="0.2">
      <c r="A124" t="s">
        <v>155</v>
      </c>
      <c r="B124" t="s">
        <v>253</v>
      </c>
      <c r="C124">
        <v>49999</v>
      </c>
      <c r="D124">
        <v>-1</v>
      </c>
      <c r="E124">
        <v>-1</v>
      </c>
      <c r="F124">
        <v>52</v>
      </c>
      <c r="G124">
        <v>122</v>
      </c>
      <c r="H124">
        <v>1710</v>
      </c>
      <c r="I124">
        <v>82.356287125742497</v>
      </c>
      <c r="J124">
        <v>103.16515799443</v>
      </c>
      <c r="K124" s="5">
        <v>-1</v>
      </c>
      <c r="L124">
        <v>0.46137322612543502</v>
      </c>
      <c r="M124" s="4">
        <v>0</v>
      </c>
      <c r="N124" s="4">
        <v>0.27868557371147401</v>
      </c>
      <c r="O124" s="8">
        <v>9.3423330110504202E-2</v>
      </c>
      <c r="P124" s="8" t="s">
        <v>263</v>
      </c>
      <c r="Q124" s="7">
        <f t="shared" si="1"/>
        <v>0</v>
      </c>
    </row>
    <row r="125" spans="1:17" x14ac:dyDescent="0.2">
      <c r="A125" t="s">
        <v>156</v>
      </c>
      <c r="B125" t="s">
        <v>253</v>
      </c>
      <c r="C125">
        <v>49999</v>
      </c>
      <c r="D125">
        <v>-1</v>
      </c>
      <c r="E125">
        <v>-1</v>
      </c>
      <c r="F125">
        <v>0</v>
      </c>
      <c r="G125">
        <v>0</v>
      </c>
      <c r="H125">
        <v>272</v>
      </c>
      <c r="I125">
        <v>1.2540650813016301</v>
      </c>
      <c r="J125">
        <v>5.3218234748672799</v>
      </c>
      <c r="K125" s="5">
        <v>0</v>
      </c>
      <c r="L125">
        <v>2.3800156110865899E-2</v>
      </c>
      <c r="M125" s="4">
        <v>0</v>
      </c>
      <c r="N125" s="4">
        <v>0.47564951299025998</v>
      </c>
      <c r="O125" s="8">
        <v>9.2349880887714106E-2</v>
      </c>
      <c r="P125" s="8" t="s">
        <v>263</v>
      </c>
      <c r="Q125" s="7">
        <f t="shared" si="1"/>
        <v>0</v>
      </c>
    </row>
    <row r="126" spans="1:17" x14ac:dyDescent="0.2">
      <c r="A126" t="s">
        <v>165</v>
      </c>
      <c r="B126" t="s">
        <v>253</v>
      </c>
      <c r="C126">
        <v>49999</v>
      </c>
      <c r="D126">
        <v>-1</v>
      </c>
      <c r="E126">
        <v>-1</v>
      </c>
      <c r="F126">
        <v>-1</v>
      </c>
      <c r="G126">
        <v>-1</v>
      </c>
      <c r="H126">
        <v>385</v>
      </c>
      <c r="I126">
        <v>-0.36646732934658699</v>
      </c>
      <c r="J126">
        <v>7.0813508742114903</v>
      </c>
      <c r="K126" s="5">
        <v>-1</v>
      </c>
      <c r="L126">
        <v>3.1669080546917798E-2</v>
      </c>
      <c r="M126" s="4">
        <v>0</v>
      </c>
      <c r="N126" s="4">
        <v>0.963819276385528</v>
      </c>
      <c r="O126" s="8">
        <v>0</v>
      </c>
      <c r="P126" s="8" t="s">
        <v>262</v>
      </c>
      <c r="Q126" s="7">
        <f t="shared" si="1"/>
        <v>1</v>
      </c>
    </row>
    <row r="127" spans="1:17" x14ac:dyDescent="0.2">
      <c r="A127" t="s">
        <v>174</v>
      </c>
      <c r="B127" t="s">
        <v>253</v>
      </c>
      <c r="C127">
        <v>49999</v>
      </c>
      <c r="D127">
        <v>-1</v>
      </c>
      <c r="E127">
        <v>-1</v>
      </c>
      <c r="F127">
        <v>-1</v>
      </c>
      <c r="G127">
        <v>-1</v>
      </c>
      <c r="H127">
        <v>11</v>
      </c>
      <c r="I127">
        <v>-0.94011880237604795</v>
      </c>
      <c r="J127">
        <v>0.39792040348815799</v>
      </c>
      <c r="K127" s="5">
        <v>-1</v>
      </c>
      <c r="L127">
        <v>1.7795719394756999E-3</v>
      </c>
      <c r="M127" s="4">
        <v>0</v>
      </c>
      <c r="N127" s="4">
        <v>0.963819276385528</v>
      </c>
      <c r="O127" s="8">
        <v>0</v>
      </c>
      <c r="P127" s="8" t="s">
        <v>262</v>
      </c>
      <c r="Q127" s="7">
        <f t="shared" si="1"/>
        <v>1</v>
      </c>
    </row>
    <row r="128" spans="1:17" x14ac:dyDescent="0.2">
      <c r="A128" t="s">
        <v>175</v>
      </c>
      <c r="B128" t="s">
        <v>253</v>
      </c>
      <c r="C128">
        <v>49999</v>
      </c>
      <c r="D128">
        <v>-1</v>
      </c>
      <c r="E128">
        <v>-1</v>
      </c>
      <c r="F128">
        <v>-1</v>
      </c>
      <c r="G128">
        <v>-1</v>
      </c>
      <c r="H128">
        <v>92</v>
      </c>
      <c r="I128">
        <v>-0.50213004260085203</v>
      </c>
      <c r="J128">
        <v>3.6284979127585801</v>
      </c>
      <c r="K128" s="5">
        <v>-1</v>
      </c>
      <c r="L128">
        <v>1.6227298252082498E-2</v>
      </c>
      <c r="M128" s="4">
        <v>0</v>
      </c>
      <c r="N128" s="4">
        <v>0.963819276385528</v>
      </c>
      <c r="O128" s="8">
        <v>0</v>
      </c>
      <c r="P128" s="8" t="s">
        <v>262</v>
      </c>
      <c r="Q128" s="7">
        <f t="shared" si="1"/>
        <v>1</v>
      </c>
    </row>
    <row r="129" spans="1:17" x14ac:dyDescent="0.2">
      <c r="A129" t="s">
        <v>176</v>
      </c>
      <c r="B129" t="s">
        <v>253</v>
      </c>
      <c r="C129">
        <v>49999</v>
      </c>
      <c r="D129">
        <v>-1</v>
      </c>
      <c r="E129">
        <v>-1</v>
      </c>
      <c r="F129">
        <v>-1</v>
      </c>
      <c r="G129">
        <v>-1</v>
      </c>
      <c r="H129">
        <v>571</v>
      </c>
      <c r="I129">
        <v>-0.89193783875677501</v>
      </c>
      <c r="J129">
        <v>4.1726729144309997</v>
      </c>
      <c r="K129" s="5">
        <v>-1</v>
      </c>
      <c r="L129">
        <v>1.8660947179484601E-2</v>
      </c>
      <c r="M129" s="4">
        <v>0</v>
      </c>
      <c r="N129" s="4">
        <v>0.963819276385528</v>
      </c>
      <c r="O129" s="8">
        <v>0</v>
      </c>
      <c r="P129" s="8" t="s">
        <v>262</v>
      </c>
      <c r="Q129" s="7">
        <f t="shared" si="1"/>
        <v>1</v>
      </c>
    </row>
    <row r="130" spans="1:17" x14ac:dyDescent="0.2">
      <c r="A130" t="s">
        <v>177</v>
      </c>
      <c r="B130" t="s">
        <v>253</v>
      </c>
      <c r="C130">
        <v>49999</v>
      </c>
      <c r="D130">
        <v>-1</v>
      </c>
      <c r="E130">
        <v>-1</v>
      </c>
      <c r="F130">
        <v>-1</v>
      </c>
      <c r="G130">
        <v>-1</v>
      </c>
      <c r="H130">
        <v>729077</v>
      </c>
      <c r="I130">
        <v>601.99501990039801</v>
      </c>
      <c r="J130">
        <v>6985.40121362831</v>
      </c>
      <c r="K130" s="5">
        <v>-1</v>
      </c>
      <c r="L130">
        <v>31.239976328890101</v>
      </c>
      <c r="M130" s="4">
        <v>0</v>
      </c>
      <c r="N130" s="4">
        <v>0.963819276385528</v>
      </c>
      <c r="O130" s="8">
        <v>0</v>
      </c>
      <c r="P130" s="8" t="s">
        <v>262</v>
      </c>
      <c r="Q130" s="7">
        <f t="shared" si="1"/>
        <v>1</v>
      </c>
    </row>
    <row r="131" spans="1:17" x14ac:dyDescent="0.2">
      <c r="A131" t="s">
        <v>178</v>
      </c>
      <c r="B131" t="s">
        <v>253</v>
      </c>
      <c r="C131">
        <v>49999</v>
      </c>
      <c r="D131">
        <v>-1</v>
      </c>
      <c r="E131">
        <v>-1</v>
      </c>
      <c r="F131">
        <v>-1</v>
      </c>
      <c r="G131">
        <v>-1</v>
      </c>
      <c r="H131">
        <v>566007</v>
      </c>
      <c r="I131">
        <v>479.572171443429</v>
      </c>
      <c r="J131">
        <v>5132.6683372605303</v>
      </c>
      <c r="K131" s="5">
        <v>-1</v>
      </c>
      <c r="L131">
        <v>22.9542201595</v>
      </c>
      <c r="M131" s="4">
        <v>0</v>
      </c>
      <c r="N131" s="4">
        <v>0.963819276385528</v>
      </c>
      <c r="O131" s="8">
        <v>0</v>
      </c>
      <c r="P131" s="8" t="s">
        <v>262</v>
      </c>
      <c r="Q131" s="7">
        <f t="shared" ref="Q131:Q194" si="2">IF(OR(OR(N131&gt;0.8,M131&gt;0.8),P131="Wery weak"),1,0)</f>
        <v>1</v>
      </c>
    </row>
    <row r="132" spans="1:17" x14ac:dyDescent="0.2">
      <c r="A132" t="s">
        <v>179</v>
      </c>
      <c r="B132" t="s">
        <v>253</v>
      </c>
      <c r="C132">
        <v>49999</v>
      </c>
      <c r="D132">
        <v>-1</v>
      </c>
      <c r="E132">
        <v>-1</v>
      </c>
      <c r="F132">
        <v>-1</v>
      </c>
      <c r="G132">
        <v>-1</v>
      </c>
      <c r="H132">
        <v>214961</v>
      </c>
      <c r="I132">
        <v>60.825856517130298</v>
      </c>
      <c r="J132">
        <v>1471.68125554529</v>
      </c>
      <c r="K132" s="5">
        <v>-1</v>
      </c>
      <c r="L132">
        <v>6.5816244737968503</v>
      </c>
      <c r="M132" s="4">
        <v>0</v>
      </c>
      <c r="N132" s="4">
        <v>0.963819276385528</v>
      </c>
      <c r="O132" s="8">
        <v>0</v>
      </c>
      <c r="P132" s="8" t="s">
        <v>262</v>
      </c>
      <c r="Q132" s="7">
        <f t="shared" si="2"/>
        <v>1</v>
      </c>
    </row>
    <row r="133" spans="1:17" x14ac:dyDescent="0.2">
      <c r="A133" t="s">
        <v>180</v>
      </c>
      <c r="B133" t="s">
        <v>253</v>
      </c>
      <c r="C133">
        <v>49999</v>
      </c>
      <c r="D133">
        <v>-1</v>
      </c>
      <c r="E133">
        <v>-1</v>
      </c>
      <c r="F133">
        <v>-1</v>
      </c>
      <c r="G133">
        <v>-1</v>
      </c>
      <c r="H133">
        <v>996962</v>
      </c>
      <c r="I133">
        <v>659.21300426008497</v>
      </c>
      <c r="J133">
        <v>7969.0453642673401</v>
      </c>
      <c r="K133" s="5">
        <v>-1</v>
      </c>
      <c r="L133">
        <v>35.639010692451599</v>
      </c>
      <c r="M133" s="4">
        <v>0</v>
      </c>
      <c r="N133" s="4">
        <v>0.963819276385528</v>
      </c>
      <c r="O133" s="8">
        <v>0</v>
      </c>
      <c r="P133" s="8" t="s">
        <v>262</v>
      </c>
      <c r="Q133" s="7">
        <f t="shared" si="2"/>
        <v>1</v>
      </c>
    </row>
    <row r="134" spans="1:17" x14ac:dyDescent="0.2">
      <c r="A134" t="s">
        <v>181</v>
      </c>
      <c r="B134" t="s">
        <v>253</v>
      </c>
      <c r="C134">
        <v>49999</v>
      </c>
      <c r="D134">
        <v>-1</v>
      </c>
      <c r="E134">
        <v>-1</v>
      </c>
      <c r="F134">
        <v>-1</v>
      </c>
      <c r="G134">
        <v>-1</v>
      </c>
      <c r="H134">
        <v>298627</v>
      </c>
      <c r="I134">
        <v>360.99651993039902</v>
      </c>
      <c r="J134">
        <v>3634.6448916403701</v>
      </c>
      <c r="K134" s="5">
        <v>-1</v>
      </c>
      <c r="L134">
        <v>16.254788652259698</v>
      </c>
      <c r="M134" s="4">
        <v>0</v>
      </c>
      <c r="N134" s="4">
        <v>0.963819276385528</v>
      </c>
      <c r="O134" s="8">
        <v>0</v>
      </c>
      <c r="P134" s="8" t="s">
        <v>262</v>
      </c>
      <c r="Q134" s="7">
        <f t="shared" si="2"/>
        <v>1</v>
      </c>
    </row>
    <row r="135" spans="1:17" x14ac:dyDescent="0.2">
      <c r="A135" t="s">
        <v>166</v>
      </c>
      <c r="B135" t="s">
        <v>253</v>
      </c>
      <c r="C135">
        <v>49999</v>
      </c>
      <c r="D135">
        <v>-1</v>
      </c>
      <c r="E135">
        <v>-1</v>
      </c>
      <c r="F135">
        <v>-1</v>
      </c>
      <c r="G135">
        <v>-1</v>
      </c>
      <c r="H135">
        <v>333</v>
      </c>
      <c r="I135">
        <v>-0.53185063701274005</v>
      </c>
      <c r="J135">
        <v>5.8560457894472302</v>
      </c>
      <c r="K135" s="5">
        <v>-1</v>
      </c>
      <c r="L135">
        <v>2.6189294823368601E-2</v>
      </c>
      <c r="M135" s="4">
        <v>0</v>
      </c>
      <c r="N135" s="4">
        <v>0.963819276385528</v>
      </c>
      <c r="O135" s="8">
        <v>0</v>
      </c>
      <c r="P135" s="8" t="s">
        <v>262</v>
      </c>
      <c r="Q135" s="7">
        <f t="shared" si="2"/>
        <v>1</v>
      </c>
    </row>
    <row r="136" spans="1:17" x14ac:dyDescent="0.2">
      <c r="A136" t="s">
        <v>167</v>
      </c>
      <c r="B136" t="s">
        <v>253</v>
      </c>
      <c r="C136">
        <v>49999</v>
      </c>
      <c r="D136">
        <v>-1</v>
      </c>
      <c r="E136">
        <v>-1</v>
      </c>
      <c r="F136">
        <v>-1</v>
      </c>
      <c r="G136">
        <v>-1</v>
      </c>
      <c r="H136">
        <v>1402</v>
      </c>
      <c r="I136">
        <v>4.65917318346367</v>
      </c>
      <c r="J136">
        <v>45.574050282663599</v>
      </c>
      <c r="K136" s="5">
        <v>-1</v>
      </c>
      <c r="L136">
        <v>0.20381538704811999</v>
      </c>
      <c r="M136" s="4">
        <v>0</v>
      </c>
      <c r="N136" s="4">
        <v>0.963819276385528</v>
      </c>
      <c r="O136" s="8">
        <v>0</v>
      </c>
      <c r="P136" s="8" t="s">
        <v>262</v>
      </c>
      <c r="Q136" s="7">
        <f t="shared" si="2"/>
        <v>1</v>
      </c>
    </row>
    <row r="137" spans="1:17" x14ac:dyDescent="0.2">
      <c r="A137" t="s">
        <v>168</v>
      </c>
      <c r="B137" t="s">
        <v>253</v>
      </c>
      <c r="C137">
        <v>49999</v>
      </c>
      <c r="D137">
        <v>-1</v>
      </c>
      <c r="E137">
        <v>-1</v>
      </c>
      <c r="F137">
        <v>-1</v>
      </c>
      <c r="G137">
        <v>-1</v>
      </c>
      <c r="H137">
        <v>1182</v>
      </c>
      <c r="I137">
        <v>4.0619412388247804</v>
      </c>
      <c r="J137">
        <v>40.576967887861997</v>
      </c>
      <c r="K137" s="5">
        <v>-1</v>
      </c>
      <c r="L137">
        <v>0.18146753172056199</v>
      </c>
      <c r="M137" s="4">
        <v>0</v>
      </c>
      <c r="N137" s="4">
        <v>0.963819276385528</v>
      </c>
      <c r="O137" s="8">
        <v>0</v>
      </c>
      <c r="P137" s="8" t="s">
        <v>262</v>
      </c>
      <c r="Q137" s="7">
        <f t="shared" si="2"/>
        <v>1</v>
      </c>
    </row>
    <row r="138" spans="1:17" x14ac:dyDescent="0.2">
      <c r="A138" t="s">
        <v>169</v>
      </c>
      <c r="B138" t="s">
        <v>253</v>
      </c>
      <c r="C138">
        <v>49999</v>
      </c>
      <c r="D138">
        <v>-1</v>
      </c>
      <c r="E138">
        <v>-1</v>
      </c>
      <c r="F138">
        <v>-1</v>
      </c>
      <c r="G138">
        <v>-1</v>
      </c>
      <c r="H138">
        <v>546</v>
      </c>
      <c r="I138">
        <v>1.0714814296285899</v>
      </c>
      <c r="J138">
        <v>14.6945148833882</v>
      </c>
      <c r="K138" s="5">
        <v>-1</v>
      </c>
      <c r="L138">
        <v>6.5716525519817798E-2</v>
      </c>
      <c r="M138" s="4">
        <v>0</v>
      </c>
      <c r="N138" s="4">
        <v>0.963819276385528</v>
      </c>
      <c r="O138" s="8">
        <v>0</v>
      </c>
      <c r="P138" s="8" t="s">
        <v>262</v>
      </c>
      <c r="Q138" s="7">
        <f t="shared" si="2"/>
        <v>1</v>
      </c>
    </row>
    <row r="139" spans="1:17" x14ac:dyDescent="0.2">
      <c r="A139" t="s">
        <v>170</v>
      </c>
      <c r="B139" t="s">
        <v>253</v>
      </c>
      <c r="C139">
        <v>49999</v>
      </c>
      <c r="D139">
        <v>-1</v>
      </c>
      <c r="E139">
        <v>-1</v>
      </c>
      <c r="F139">
        <v>-1</v>
      </c>
      <c r="G139">
        <v>-1</v>
      </c>
      <c r="H139">
        <v>494</v>
      </c>
      <c r="I139">
        <v>-0.44038880777615602</v>
      </c>
      <c r="J139">
        <v>8.3409510510138407</v>
      </c>
      <c r="K139" s="5">
        <v>-1</v>
      </c>
      <c r="L139">
        <v>3.7302240118396897E-2</v>
      </c>
      <c r="M139" s="4">
        <v>0</v>
      </c>
      <c r="N139" s="4">
        <v>0.963819276385528</v>
      </c>
      <c r="O139" s="8">
        <v>0</v>
      </c>
      <c r="P139" s="8" t="s">
        <v>262</v>
      </c>
      <c r="Q139" s="7">
        <f t="shared" si="2"/>
        <v>1</v>
      </c>
    </row>
    <row r="140" spans="1:17" x14ac:dyDescent="0.2">
      <c r="A140" t="s">
        <v>171</v>
      </c>
      <c r="B140" t="s">
        <v>253</v>
      </c>
      <c r="C140">
        <v>49999</v>
      </c>
      <c r="D140">
        <v>-1</v>
      </c>
      <c r="E140">
        <v>-1</v>
      </c>
      <c r="F140">
        <v>-1</v>
      </c>
      <c r="G140">
        <v>-1</v>
      </c>
      <c r="H140">
        <v>1628</v>
      </c>
      <c r="I140">
        <v>6.2044240884817699</v>
      </c>
      <c r="J140">
        <v>57.253786525178299</v>
      </c>
      <c r="K140" s="5">
        <v>-1</v>
      </c>
      <c r="L140">
        <v>0.25604927778470099</v>
      </c>
      <c r="M140" s="4">
        <v>0</v>
      </c>
      <c r="N140" s="4">
        <v>0.963819276385528</v>
      </c>
      <c r="O140" s="8">
        <v>0</v>
      </c>
      <c r="P140" s="8" t="s">
        <v>262</v>
      </c>
      <c r="Q140" s="7">
        <f t="shared" si="2"/>
        <v>1</v>
      </c>
    </row>
    <row r="141" spans="1:17" x14ac:dyDescent="0.2">
      <c r="A141" t="s">
        <v>172</v>
      </c>
      <c r="B141" t="s">
        <v>253</v>
      </c>
      <c r="C141">
        <v>49999</v>
      </c>
      <c r="D141">
        <v>-1</v>
      </c>
      <c r="E141">
        <v>-1</v>
      </c>
      <c r="F141">
        <v>-1</v>
      </c>
      <c r="G141">
        <v>-1</v>
      </c>
      <c r="H141">
        <v>839</v>
      </c>
      <c r="I141">
        <v>1.9932598651972999</v>
      </c>
      <c r="J141">
        <v>24.3950359557567</v>
      </c>
      <c r="K141" s="5">
        <v>-1</v>
      </c>
      <c r="L141">
        <v>0.10909900841678601</v>
      </c>
      <c r="M141" s="4">
        <v>0</v>
      </c>
      <c r="N141" s="4">
        <v>0.963819276385528</v>
      </c>
      <c r="O141" s="8">
        <v>0</v>
      </c>
      <c r="P141" s="8" t="s">
        <v>262</v>
      </c>
      <c r="Q141" s="7">
        <f t="shared" si="2"/>
        <v>1</v>
      </c>
    </row>
    <row r="142" spans="1:17" x14ac:dyDescent="0.2">
      <c r="A142" t="s">
        <v>173</v>
      </c>
      <c r="B142" t="s">
        <v>253</v>
      </c>
      <c r="C142">
        <v>49999</v>
      </c>
      <c r="D142">
        <v>-1</v>
      </c>
      <c r="E142">
        <v>-1</v>
      </c>
      <c r="F142">
        <v>-1</v>
      </c>
      <c r="G142">
        <v>-1</v>
      </c>
      <c r="H142">
        <v>62</v>
      </c>
      <c r="I142">
        <v>-0.89173783475669499</v>
      </c>
      <c r="J142">
        <v>1.16282140681006</v>
      </c>
      <c r="K142" s="5">
        <v>-1</v>
      </c>
      <c r="L142">
        <v>5.2003474263727402E-3</v>
      </c>
      <c r="M142" s="4">
        <v>0</v>
      </c>
      <c r="N142" s="4">
        <v>0.963819276385528</v>
      </c>
      <c r="O142" s="8">
        <v>0</v>
      </c>
      <c r="P142" s="8" t="s">
        <v>262</v>
      </c>
      <c r="Q142" s="7">
        <f t="shared" si="2"/>
        <v>1</v>
      </c>
    </row>
    <row r="143" spans="1:17" x14ac:dyDescent="0.2">
      <c r="A143" t="s">
        <v>205</v>
      </c>
      <c r="B143" t="s">
        <v>253</v>
      </c>
      <c r="C143">
        <v>49993</v>
      </c>
      <c r="D143">
        <v>0</v>
      </c>
      <c r="E143">
        <v>5</v>
      </c>
      <c r="F143">
        <v>8</v>
      </c>
      <c r="G143">
        <v>14</v>
      </c>
      <c r="H143">
        <v>777</v>
      </c>
      <c r="I143">
        <v>27.707038985457999</v>
      </c>
      <c r="J143">
        <v>70.952895050097695</v>
      </c>
      <c r="K143" s="5">
        <v>5</v>
      </c>
      <c r="L143">
        <v>0.31733320716687602</v>
      </c>
      <c r="M143" s="4">
        <v>1.2000240004794716E-4</v>
      </c>
      <c r="N143" s="4">
        <v>8.4111775648590806E-2</v>
      </c>
      <c r="O143" s="8">
        <v>3.2346476957275202E-8</v>
      </c>
      <c r="P143" s="8" t="s">
        <v>262</v>
      </c>
      <c r="Q143" s="7">
        <f t="shared" si="2"/>
        <v>1</v>
      </c>
    </row>
    <row r="144" spans="1:17" x14ac:dyDescent="0.2">
      <c r="A144" t="s">
        <v>206</v>
      </c>
      <c r="B144" t="s">
        <v>253</v>
      </c>
      <c r="C144">
        <v>49993</v>
      </c>
      <c r="D144">
        <v>0</v>
      </c>
      <c r="E144">
        <v>3</v>
      </c>
      <c r="F144">
        <v>6</v>
      </c>
      <c r="G144">
        <v>11</v>
      </c>
      <c r="H144">
        <v>732</v>
      </c>
      <c r="I144">
        <v>12.761906666933401</v>
      </c>
      <c r="J144">
        <v>34.7517759150494</v>
      </c>
      <c r="K144" s="5">
        <v>4</v>
      </c>
      <c r="L144">
        <v>0.15542554673887199</v>
      </c>
      <c r="M144" s="4">
        <v>1.2000240004794716E-4</v>
      </c>
      <c r="N144" s="4">
        <v>9.2832996619526695E-2</v>
      </c>
      <c r="O144" s="8">
        <v>3.2346476957275202E-8</v>
      </c>
      <c r="P144" s="8" t="s">
        <v>262</v>
      </c>
      <c r="Q144" s="7">
        <f t="shared" si="2"/>
        <v>1</v>
      </c>
    </row>
    <row r="145" spans="1:17" x14ac:dyDescent="0.2">
      <c r="A145" t="s">
        <v>207</v>
      </c>
      <c r="B145" t="s">
        <v>253</v>
      </c>
      <c r="C145">
        <v>49993</v>
      </c>
      <c r="D145">
        <v>0</v>
      </c>
      <c r="E145">
        <v>0</v>
      </c>
      <c r="F145">
        <v>0</v>
      </c>
      <c r="G145">
        <v>0.74829999999999997</v>
      </c>
      <c r="H145">
        <v>380.639567044731</v>
      </c>
      <c r="I145">
        <v>6.0426713806313801</v>
      </c>
      <c r="J145">
        <v>26.7201740170112</v>
      </c>
      <c r="K145" s="5">
        <v>0</v>
      </c>
      <c r="L145">
        <v>0.119504616561288</v>
      </c>
      <c r="M145" s="4">
        <v>1.2000240004794716E-4</v>
      </c>
      <c r="N145" s="4">
        <v>0.68145540375652602</v>
      </c>
      <c r="O145" s="8">
        <v>3.2346476957275202E-8</v>
      </c>
      <c r="P145" s="8" t="s">
        <v>262</v>
      </c>
      <c r="Q145" s="7">
        <f t="shared" si="2"/>
        <v>1</v>
      </c>
    </row>
    <row r="146" spans="1:17" x14ac:dyDescent="0.2">
      <c r="A146" t="s">
        <v>208</v>
      </c>
      <c r="B146" t="s">
        <v>253</v>
      </c>
      <c r="C146">
        <v>49993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0.31854459624347398</v>
      </c>
      <c r="J146">
        <v>0.46591660049952399</v>
      </c>
      <c r="K146" s="5">
        <v>0</v>
      </c>
      <c r="L146">
        <v>2.08378825140833E-3</v>
      </c>
      <c r="M146" s="4">
        <v>1.2000240004794716E-4</v>
      </c>
      <c r="N146" s="4">
        <v>0.68145540375652602</v>
      </c>
      <c r="O146" s="8">
        <v>3.2346476957275202E-8</v>
      </c>
      <c r="P146" s="8" t="s">
        <v>262</v>
      </c>
      <c r="Q146" s="7">
        <f t="shared" si="2"/>
        <v>1</v>
      </c>
    </row>
    <row r="147" spans="1:17" x14ac:dyDescent="0.2">
      <c r="A147" t="s">
        <v>204</v>
      </c>
      <c r="B147" t="s">
        <v>253</v>
      </c>
      <c r="C147">
        <v>49993</v>
      </c>
      <c r="D147">
        <v>0</v>
      </c>
      <c r="E147">
        <v>0.44440000000000002</v>
      </c>
      <c r="F147">
        <v>1</v>
      </c>
      <c r="G147">
        <v>1</v>
      </c>
      <c r="H147">
        <v>1</v>
      </c>
      <c r="I147">
        <v>0.74870680095213304</v>
      </c>
      <c r="J147">
        <v>0.41098500851504199</v>
      </c>
      <c r="K147" s="5">
        <v>1</v>
      </c>
      <c r="L147">
        <v>1.8381095057150099E-3</v>
      </c>
      <c r="M147" s="4">
        <v>1.2000240004794716E-4</v>
      </c>
      <c r="N147" s="4">
        <v>0.67911507611065502</v>
      </c>
      <c r="O147" s="8">
        <v>3.2346476957275202E-8</v>
      </c>
      <c r="P147" s="8" t="s">
        <v>262</v>
      </c>
      <c r="Q147" s="7">
        <f t="shared" si="2"/>
        <v>1</v>
      </c>
    </row>
    <row r="148" spans="1:17" x14ac:dyDescent="0.2">
      <c r="A148" t="s">
        <v>203</v>
      </c>
      <c r="B148" t="s">
        <v>253</v>
      </c>
      <c r="C148">
        <v>49993</v>
      </c>
      <c r="D148">
        <v>1</v>
      </c>
      <c r="E148">
        <v>11</v>
      </c>
      <c r="F148">
        <v>12</v>
      </c>
      <c r="G148">
        <v>14</v>
      </c>
      <c r="H148">
        <v>92</v>
      </c>
      <c r="I148">
        <v>12.4276398695817</v>
      </c>
      <c r="J148">
        <v>5.31185506892347</v>
      </c>
      <c r="K148" s="5">
        <v>12</v>
      </c>
      <c r="L148">
        <v>2.3757001089764401E-2</v>
      </c>
      <c r="M148" s="4">
        <v>1.2000240004794716E-4</v>
      </c>
      <c r="N148" s="4">
        <v>0.37447242613965998</v>
      </c>
      <c r="O148" s="8">
        <v>3.2346476957275202E-8</v>
      </c>
      <c r="P148" s="8" t="s">
        <v>262</v>
      </c>
      <c r="Q148" s="7">
        <f t="shared" si="2"/>
        <v>1</v>
      </c>
    </row>
    <row r="149" spans="1:17" x14ac:dyDescent="0.2">
      <c r="A149" t="s">
        <v>25</v>
      </c>
      <c r="B149" t="s">
        <v>253</v>
      </c>
      <c r="C149">
        <v>49999</v>
      </c>
      <c r="D149">
        <v>0</v>
      </c>
      <c r="E149">
        <v>0</v>
      </c>
      <c r="F149">
        <v>0</v>
      </c>
      <c r="G149">
        <v>0</v>
      </c>
      <c r="H149">
        <v>2</v>
      </c>
      <c r="I149">
        <v>0.31102622052440998</v>
      </c>
      <c r="J149">
        <v>0.60380394836471596</v>
      </c>
      <c r="K149" s="5">
        <v>0</v>
      </c>
      <c r="L149">
        <v>2.70032035059108E-3</v>
      </c>
      <c r="M149" s="4">
        <v>0</v>
      </c>
      <c r="N149" s="4">
        <v>0.76411528230564596</v>
      </c>
      <c r="O149" s="8">
        <v>0</v>
      </c>
      <c r="P149" s="8" t="s">
        <v>262</v>
      </c>
      <c r="Q149" s="7">
        <f t="shared" si="2"/>
        <v>1</v>
      </c>
    </row>
    <row r="150" spans="1:17" x14ac:dyDescent="0.2">
      <c r="A150" t="s">
        <v>26</v>
      </c>
      <c r="B150" t="s">
        <v>253</v>
      </c>
      <c r="C150">
        <v>49999</v>
      </c>
      <c r="D150">
        <v>0</v>
      </c>
      <c r="E150">
        <v>25</v>
      </c>
      <c r="F150">
        <v>28</v>
      </c>
      <c r="G150">
        <v>33</v>
      </c>
      <c r="H150">
        <v>55</v>
      </c>
      <c r="I150">
        <v>29.750875017500299</v>
      </c>
      <c r="J150">
        <v>6.3972849705605199</v>
      </c>
      <c r="K150" s="5">
        <v>27</v>
      </c>
      <c r="L150">
        <v>2.8609814230794901E-2</v>
      </c>
      <c r="M150" s="4">
        <v>0</v>
      </c>
      <c r="N150" s="4">
        <v>7.8941578831576598E-2</v>
      </c>
      <c r="O150" s="8">
        <v>0</v>
      </c>
      <c r="P150" s="8" t="s">
        <v>262</v>
      </c>
      <c r="Q150" s="7">
        <f t="shared" si="2"/>
        <v>1</v>
      </c>
    </row>
    <row r="151" spans="1:17" x14ac:dyDescent="0.2">
      <c r="A151" t="s">
        <v>7</v>
      </c>
      <c r="B151" t="s">
        <v>253</v>
      </c>
      <c r="C151">
        <v>1624</v>
      </c>
      <c r="D151">
        <v>1</v>
      </c>
      <c r="E151">
        <v>1</v>
      </c>
      <c r="F151">
        <v>1</v>
      </c>
      <c r="G151">
        <v>1</v>
      </c>
      <c r="H151">
        <v>133</v>
      </c>
      <c r="I151">
        <v>2.1231527093596099</v>
      </c>
      <c r="J151">
        <v>7.8197251835252102</v>
      </c>
      <c r="K151" s="5">
        <v>1</v>
      </c>
      <c r="L151">
        <v>0.19404322233499699</v>
      </c>
      <c r="M151" s="4">
        <v>0.96751935038700776</v>
      </c>
      <c r="N151" s="4">
        <v>0.76970443349753703</v>
      </c>
      <c r="O151" s="8">
        <v>1.19382302378092E-2</v>
      </c>
      <c r="P151" s="8" t="s">
        <v>262</v>
      </c>
      <c r="Q151" s="7">
        <f t="shared" si="2"/>
        <v>1</v>
      </c>
    </row>
    <row r="152" spans="1:17" x14ac:dyDescent="0.2">
      <c r="A152" t="s">
        <v>16</v>
      </c>
      <c r="B152" t="s">
        <v>253</v>
      </c>
      <c r="C152">
        <v>49999</v>
      </c>
      <c r="D152">
        <v>0</v>
      </c>
      <c r="E152" s="1">
        <v>0</v>
      </c>
      <c r="F152" s="1">
        <v>0</v>
      </c>
      <c r="G152" s="1">
        <v>0</v>
      </c>
      <c r="H152">
        <v>20</v>
      </c>
      <c r="I152">
        <v>4.2000840016800299E-4</v>
      </c>
      <c r="J152">
        <v>8.9555258931276693E-2</v>
      </c>
      <c r="K152" s="5">
        <v>0</v>
      </c>
      <c r="L152">
        <v>4.0050729851887101E-4</v>
      </c>
      <c r="M152" s="4">
        <v>0</v>
      </c>
      <c r="N152" s="4">
        <v>0.99995999919998402</v>
      </c>
      <c r="O152" s="8">
        <v>0</v>
      </c>
      <c r="P152" s="8" t="s">
        <v>262</v>
      </c>
      <c r="Q152" s="7">
        <f t="shared" si="2"/>
        <v>1</v>
      </c>
    </row>
    <row r="153" spans="1:17" x14ac:dyDescent="0.2">
      <c r="A153" t="s">
        <v>17</v>
      </c>
      <c r="B153" t="s">
        <v>253</v>
      </c>
      <c r="C153">
        <v>49999</v>
      </c>
      <c r="D153">
        <v>0</v>
      </c>
      <c r="E153">
        <v>0</v>
      </c>
      <c r="F153">
        <v>0</v>
      </c>
      <c r="G153">
        <v>0</v>
      </c>
      <c r="H153">
        <v>18</v>
      </c>
      <c r="I153">
        <v>4.8200964019280397E-3</v>
      </c>
      <c r="J153">
        <v>0.220632532242899</v>
      </c>
      <c r="K153" s="5">
        <v>0</v>
      </c>
      <c r="L153">
        <v>9.8670854742088508E-4</v>
      </c>
      <c r="M153" s="4">
        <v>0</v>
      </c>
      <c r="N153" s="4">
        <v>0.99893997879957597</v>
      </c>
      <c r="O153" s="8">
        <v>0</v>
      </c>
      <c r="P153" s="8" t="s">
        <v>262</v>
      </c>
      <c r="Q153" s="7">
        <f t="shared" si="2"/>
        <v>1</v>
      </c>
    </row>
    <row r="154" spans="1:17" x14ac:dyDescent="0.2">
      <c r="A154" t="s">
        <v>18</v>
      </c>
      <c r="B154" t="s">
        <v>253</v>
      </c>
      <c r="C154">
        <v>49999</v>
      </c>
      <c r="D154">
        <v>0</v>
      </c>
      <c r="E154">
        <v>0</v>
      </c>
      <c r="F154">
        <v>0</v>
      </c>
      <c r="G154">
        <v>0</v>
      </c>
      <c r="H154">
        <v>27</v>
      </c>
      <c r="I154">
        <v>1.1320226404528099E-2</v>
      </c>
      <c r="J154">
        <v>0.37799149479837002</v>
      </c>
      <c r="K154" s="5">
        <v>0</v>
      </c>
      <c r="L154">
        <v>1.69044625911894E-3</v>
      </c>
      <c r="M154" s="4">
        <v>0</v>
      </c>
      <c r="N154" s="4">
        <v>0.99835996719934395</v>
      </c>
      <c r="O154" s="8">
        <v>0</v>
      </c>
      <c r="P154" s="8" t="s">
        <v>262</v>
      </c>
      <c r="Q154" s="7">
        <f t="shared" si="2"/>
        <v>1</v>
      </c>
    </row>
    <row r="155" spans="1:17" x14ac:dyDescent="0.2">
      <c r="A155" t="s">
        <v>19</v>
      </c>
      <c r="B155" t="s">
        <v>253</v>
      </c>
      <c r="C155">
        <v>49999</v>
      </c>
      <c r="D155">
        <v>0</v>
      </c>
      <c r="E155">
        <v>0</v>
      </c>
      <c r="F155">
        <v>0</v>
      </c>
      <c r="G155">
        <v>0</v>
      </c>
      <c r="H155">
        <v>29</v>
      </c>
      <c r="I155">
        <v>1.36002720054401E-3</v>
      </c>
      <c r="J155">
        <v>0.15152250237425599</v>
      </c>
      <c r="K155" s="5">
        <v>0</v>
      </c>
      <c r="L155">
        <v>6.7763600725337196E-4</v>
      </c>
      <c r="M155" s="4">
        <v>0</v>
      </c>
      <c r="N155" s="4">
        <v>0.99975999519990399</v>
      </c>
      <c r="O155" s="8">
        <v>0</v>
      </c>
      <c r="P155" s="8" t="s">
        <v>262</v>
      </c>
      <c r="Q155" s="7">
        <f t="shared" si="2"/>
        <v>1</v>
      </c>
    </row>
    <row r="156" spans="1:17" x14ac:dyDescent="0.2">
      <c r="A156" t="s">
        <v>20</v>
      </c>
      <c r="B156" t="s">
        <v>253</v>
      </c>
      <c r="C156">
        <v>49999</v>
      </c>
      <c r="D156">
        <v>0</v>
      </c>
      <c r="E156">
        <v>0</v>
      </c>
      <c r="F156">
        <v>0</v>
      </c>
      <c r="G156">
        <v>0</v>
      </c>
      <c r="H156">
        <v>335</v>
      </c>
      <c r="I156">
        <v>0.77383547670953401</v>
      </c>
      <c r="J156">
        <v>4.4236674134419296</v>
      </c>
      <c r="K156" s="5">
        <v>0</v>
      </c>
      <c r="L156">
        <v>1.9783439928002099E-2</v>
      </c>
      <c r="M156" s="4">
        <v>0</v>
      </c>
      <c r="N156" s="4">
        <v>0.90049800996019902</v>
      </c>
      <c r="O156" s="8">
        <v>0</v>
      </c>
      <c r="P156" s="8" t="s">
        <v>262</v>
      </c>
      <c r="Q156" s="7">
        <f t="shared" si="2"/>
        <v>1</v>
      </c>
    </row>
    <row r="157" spans="1:17" x14ac:dyDescent="0.2">
      <c r="A157" t="s">
        <v>21</v>
      </c>
      <c r="B157" t="s">
        <v>253</v>
      </c>
      <c r="C157">
        <v>49999</v>
      </c>
      <c r="D157">
        <v>0</v>
      </c>
      <c r="E157">
        <v>0</v>
      </c>
      <c r="F157">
        <v>0</v>
      </c>
      <c r="G157">
        <v>1</v>
      </c>
      <c r="H157">
        <v>141</v>
      </c>
      <c r="I157">
        <v>1.0288805776115499</v>
      </c>
      <c r="J157">
        <v>2.8823216753249801</v>
      </c>
      <c r="K157" s="5">
        <v>0</v>
      </c>
      <c r="L157">
        <v>1.2890263301373E-2</v>
      </c>
      <c r="M157" s="4">
        <v>0</v>
      </c>
      <c r="N157" s="4">
        <v>0.70321406428128597</v>
      </c>
      <c r="O157" s="8">
        <v>3.03069200128686E-2</v>
      </c>
      <c r="P157" s="8" t="s">
        <v>263</v>
      </c>
      <c r="Q157" s="7">
        <f t="shared" si="2"/>
        <v>0</v>
      </c>
    </row>
    <row r="158" spans="1:17" x14ac:dyDescent="0.2">
      <c r="A158" t="s">
        <v>22</v>
      </c>
      <c r="B158" t="s">
        <v>253</v>
      </c>
      <c r="C158">
        <v>49999</v>
      </c>
      <c r="D158">
        <v>0</v>
      </c>
      <c r="E158">
        <v>0</v>
      </c>
      <c r="F158">
        <v>1</v>
      </c>
      <c r="G158">
        <v>3</v>
      </c>
      <c r="H158">
        <v>192</v>
      </c>
      <c r="I158">
        <v>2.62453249064981</v>
      </c>
      <c r="J158">
        <v>4.72394534211851</v>
      </c>
      <c r="K158" s="5">
        <v>0</v>
      </c>
      <c r="L158">
        <v>2.1126337078368099E-2</v>
      </c>
      <c r="M158" s="4">
        <v>0</v>
      </c>
      <c r="N158" s="4">
        <v>0.42144842896857898</v>
      </c>
      <c r="O158" s="8">
        <v>0</v>
      </c>
      <c r="P158" s="8" t="s">
        <v>262</v>
      </c>
      <c r="Q158" s="7">
        <f t="shared" si="2"/>
        <v>1</v>
      </c>
    </row>
    <row r="159" spans="1:17" x14ac:dyDescent="0.2">
      <c r="A159" t="s">
        <v>23</v>
      </c>
      <c r="B159" t="s">
        <v>253</v>
      </c>
      <c r="C159">
        <v>49999</v>
      </c>
      <c r="D159">
        <v>0</v>
      </c>
      <c r="E159">
        <v>1</v>
      </c>
      <c r="F159">
        <v>3</v>
      </c>
      <c r="G159">
        <v>7</v>
      </c>
      <c r="H159">
        <v>356</v>
      </c>
      <c r="I159">
        <v>5.3357867157343097</v>
      </c>
      <c r="J159">
        <v>8.1921348853366602</v>
      </c>
      <c r="K159" s="5">
        <v>0</v>
      </c>
      <c r="L159">
        <v>3.6636707337825702E-2</v>
      </c>
      <c r="M159" s="4">
        <v>0</v>
      </c>
      <c r="N159" s="4">
        <v>0.238864777295546</v>
      </c>
      <c r="O159" s="8">
        <v>0</v>
      </c>
      <c r="P159" s="8" t="s">
        <v>262</v>
      </c>
      <c r="Q159" s="7">
        <f t="shared" si="2"/>
        <v>1</v>
      </c>
    </row>
    <row r="160" spans="1:17" x14ac:dyDescent="0.2">
      <c r="A160" t="s">
        <v>24</v>
      </c>
      <c r="B160" t="s">
        <v>253</v>
      </c>
      <c r="C160">
        <v>49999</v>
      </c>
      <c r="D160">
        <v>0</v>
      </c>
      <c r="E160">
        <v>0</v>
      </c>
      <c r="F160">
        <v>0</v>
      </c>
      <c r="G160">
        <v>2</v>
      </c>
      <c r="H160">
        <v>148</v>
      </c>
      <c r="I160">
        <v>1.65055301106022</v>
      </c>
      <c r="J160">
        <v>3.5142941332101199</v>
      </c>
      <c r="K160" s="5">
        <v>0</v>
      </c>
      <c r="L160">
        <v>1.5716558315942101E-2</v>
      </c>
      <c r="M160" s="4">
        <v>0</v>
      </c>
      <c r="N160" s="4">
        <v>0.55731114622292399</v>
      </c>
      <c r="O160" s="8">
        <v>0</v>
      </c>
      <c r="P160" s="8" t="s">
        <v>262</v>
      </c>
      <c r="Q160" s="7">
        <f t="shared" si="2"/>
        <v>1</v>
      </c>
    </row>
    <row r="161" spans="1:17" x14ac:dyDescent="0.2">
      <c r="A161" t="s">
        <v>8</v>
      </c>
      <c r="B161" t="s">
        <v>253</v>
      </c>
      <c r="C161">
        <v>47195</v>
      </c>
      <c r="D161">
        <v>0</v>
      </c>
      <c r="E161">
        <v>0</v>
      </c>
      <c r="F161">
        <v>0</v>
      </c>
      <c r="G161">
        <v>0</v>
      </c>
      <c r="H161">
        <v>4</v>
      </c>
      <c r="I161">
        <v>0.133467528339867</v>
      </c>
      <c r="J161">
        <v>0.36082148480258103</v>
      </c>
      <c r="K161" s="5">
        <v>0</v>
      </c>
      <c r="L161">
        <v>1.66090347642052E-3</v>
      </c>
      <c r="M161" s="4">
        <v>5.6081121622432395E-2</v>
      </c>
      <c r="N161" s="4">
        <v>0.87339760567856795</v>
      </c>
      <c r="O161" s="8">
        <v>7.1483042452646103E-4</v>
      </c>
      <c r="P161" s="8" t="s">
        <v>262</v>
      </c>
      <c r="Q161" s="7">
        <f t="shared" si="2"/>
        <v>1</v>
      </c>
    </row>
    <row r="162" spans="1:17" x14ac:dyDescent="0.2">
      <c r="A162" t="s">
        <v>27</v>
      </c>
      <c r="B162" t="s">
        <v>253</v>
      </c>
      <c r="C162">
        <v>49567</v>
      </c>
      <c r="D162">
        <v>0</v>
      </c>
      <c r="E162">
        <v>0</v>
      </c>
      <c r="F162">
        <v>0</v>
      </c>
      <c r="G162">
        <v>0</v>
      </c>
      <c r="H162">
        <v>3</v>
      </c>
      <c r="I162">
        <v>7.1821978332358202E-3</v>
      </c>
      <c r="J162">
        <v>9.0887647405248795E-2</v>
      </c>
      <c r="K162" s="5">
        <v>0</v>
      </c>
      <c r="L162">
        <v>4.08233410116824E-4</v>
      </c>
      <c r="M162" s="4">
        <v>8.640172803456081E-3</v>
      </c>
      <c r="N162" s="4">
        <v>0.99336251941816101</v>
      </c>
      <c r="O162" s="8">
        <v>3.0375820155630999E-6</v>
      </c>
      <c r="P162" s="8" t="s">
        <v>262</v>
      </c>
      <c r="Q162" s="7">
        <f t="shared" si="2"/>
        <v>1</v>
      </c>
    </row>
    <row r="163" spans="1:17" x14ac:dyDescent="0.2">
      <c r="A163" t="s">
        <v>28</v>
      </c>
      <c r="B163" t="s">
        <v>253</v>
      </c>
      <c r="C163">
        <v>49567</v>
      </c>
      <c r="D163">
        <v>0</v>
      </c>
      <c r="E163">
        <v>0</v>
      </c>
      <c r="F163">
        <v>0</v>
      </c>
      <c r="G163">
        <v>0</v>
      </c>
      <c r="H163">
        <v>24</v>
      </c>
      <c r="I163">
        <v>0.36001775374745298</v>
      </c>
      <c r="J163">
        <v>1.32513074686055</v>
      </c>
      <c r="K163" s="5">
        <v>0</v>
      </c>
      <c r="L163">
        <v>5.9519930274957904E-3</v>
      </c>
      <c r="M163" s="4">
        <v>8.640172803456081E-3</v>
      </c>
      <c r="N163" s="4">
        <v>0.88817156575947698</v>
      </c>
      <c r="O163" s="8">
        <v>3.0375820155630999E-6</v>
      </c>
      <c r="P163" s="8" t="s">
        <v>262</v>
      </c>
      <c r="Q163" s="7">
        <f t="shared" si="2"/>
        <v>1</v>
      </c>
    </row>
    <row r="164" spans="1:17" x14ac:dyDescent="0.2">
      <c r="A164" t="s">
        <v>29</v>
      </c>
      <c r="B164" t="s">
        <v>253</v>
      </c>
      <c r="C164">
        <v>49567</v>
      </c>
      <c r="D164">
        <v>0</v>
      </c>
      <c r="E164">
        <v>0</v>
      </c>
      <c r="F164">
        <v>0</v>
      </c>
      <c r="G164">
        <v>0</v>
      </c>
      <c r="H164">
        <v>4</v>
      </c>
      <c r="I164">
        <v>2.6388524623237201E-2</v>
      </c>
      <c r="J164">
        <v>0.174626364859535</v>
      </c>
      <c r="K164" s="5">
        <v>0</v>
      </c>
      <c r="L164">
        <v>7.84356493518343E-4</v>
      </c>
      <c r="M164" s="4">
        <v>8.640172803456081E-3</v>
      </c>
      <c r="N164" s="4">
        <v>0.97577016966933605</v>
      </c>
      <c r="O164" s="8">
        <v>3.0375820155630999E-6</v>
      </c>
      <c r="P164" s="8" t="s">
        <v>262</v>
      </c>
      <c r="Q164" s="7">
        <f t="shared" si="2"/>
        <v>1</v>
      </c>
    </row>
    <row r="165" spans="1:17" x14ac:dyDescent="0.2">
      <c r="A165" t="s">
        <v>30</v>
      </c>
      <c r="B165" t="s">
        <v>253</v>
      </c>
      <c r="C165">
        <v>49567</v>
      </c>
      <c r="D165">
        <v>0</v>
      </c>
      <c r="E165">
        <v>0</v>
      </c>
      <c r="F165">
        <v>0</v>
      </c>
      <c r="G165">
        <v>0</v>
      </c>
      <c r="H165">
        <v>3</v>
      </c>
      <c r="I165">
        <v>1.32749611636774E-2</v>
      </c>
      <c r="J165">
        <v>0.116892703790861</v>
      </c>
      <c r="K165" s="5">
        <v>0</v>
      </c>
      <c r="L165">
        <v>5.2503842324741696E-4</v>
      </c>
      <c r="M165" s="4">
        <v>8.640172803456081E-3</v>
      </c>
      <c r="N165" s="4">
        <v>0.98698731010551399</v>
      </c>
      <c r="O165" s="8">
        <v>3.0375820155630999E-6</v>
      </c>
      <c r="P165" s="8" t="s">
        <v>262</v>
      </c>
      <c r="Q165" s="7">
        <f t="shared" si="2"/>
        <v>1</v>
      </c>
    </row>
    <row r="166" spans="1:17" x14ac:dyDescent="0.2">
      <c r="A166" t="s">
        <v>31</v>
      </c>
      <c r="B166" t="s">
        <v>253</v>
      </c>
      <c r="C166">
        <v>49567</v>
      </c>
      <c r="D166">
        <v>0</v>
      </c>
      <c r="E166">
        <v>0</v>
      </c>
      <c r="F166">
        <v>0</v>
      </c>
      <c r="G166">
        <v>0</v>
      </c>
      <c r="H166">
        <v>28</v>
      </c>
      <c r="I166">
        <v>0.24173341134222401</v>
      </c>
      <c r="J166">
        <v>0.89853151329695402</v>
      </c>
      <c r="K166" s="5">
        <v>0</v>
      </c>
      <c r="L166">
        <v>4.0358683962311804E-3</v>
      </c>
      <c r="M166" s="4">
        <v>8.640172803456081E-3</v>
      </c>
      <c r="N166" s="4">
        <v>0.87883067363366796</v>
      </c>
      <c r="O166" s="8">
        <v>3.0375820155630999E-6</v>
      </c>
      <c r="P166" s="8" t="s">
        <v>262</v>
      </c>
      <c r="Q166" s="7">
        <f t="shared" si="2"/>
        <v>1</v>
      </c>
    </row>
    <row r="167" spans="1:17" x14ac:dyDescent="0.2">
      <c r="A167" t="s">
        <v>32</v>
      </c>
      <c r="B167" t="s">
        <v>253</v>
      </c>
      <c r="C167">
        <v>49567</v>
      </c>
      <c r="D167">
        <v>0</v>
      </c>
      <c r="E167">
        <v>0</v>
      </c>
      <c r="F167">
        <v>0</v>
      </c>
      <c r="G167">
        <v>0</v>
      </c>
      <c r="H167">
        <v>4</v>
      </c>
      <c r="I167">
        <v>1.28714669033833E-2</v>
      </c>
      <c r="J167">
        <v>0.123319761065393</v>
      </c>
      <c r="K167" s="5">
        <v>0</v>
      </c>
      <c r="L167">
        <v>5.5390636716613002E-4</v>
      </c>
      <c r="M167" s="4">
        <v>8.640172803456081E-3</v>
      </c>
      <c r="N167" s="4">
        <v>0.98819779288639598</v>
      </c>
      <c r="O167" s="8">
        <v>3.0375820155630999E-6</v>
      </c>
      <c r="P167" s="8" t="s">
        <v>262</v>
      </c>
      <c r="Q167" s="7">
        <f t="shared" si="2"/>
        <v>1</v>
      </c>
    </row>
    <row r="168" spans="1:17" x14ac:dyDescent="0.2">
      <c r="A168" t="s">
        <v>33</v>
      </c>
      <c r="B168" t="s">
        <v>253</v>
      </c>
      <c r="C168">
        <v>49567</v>
      </c>
      <c r="D168">
        <v>0</v>
      </c>
      <c r="E168">
        <v>0</v>
      </c>
      <c r="F168">
        <v>0</v>
      </c>
      <c r="G168">
        <v>0</v>
      </c>
      <c r="H168">
        <v>5</v>
      </c>
      <c r="I168">
        <v>2.4835071721104801E-2</v>
      </c>
      <c r="J168">
        <v>0.173870541821047</v>
      </c>
      <c r="K168" s="5">
        <v>0</v>
      </c>
      <c r="L168">
        <v>7.8096161835922704E-4</v>
      </c>
      <c r="M168" s="4">
        <v>8.640172803456081E-3</v>
      </c>
      <c r="N168" s="4">
        <v>0.97760606855367504</v>
      </c>
      <c r="O168" s="8">
        <v>3.0375820155630999E-6</v>
      </c>
      <c r="P168" s="8" t="s">
        <v>262</v>
      </c>
      <c r="Q168" s="7">
        <f t="shared" si="2"/>
        <v>1</v>
      </c>
    </row>
    <row r="169" spans="1:17" x14ac:dyDescent="0.2">
      <c r="A169" t="s">
        <v>9</v>
      </c>
      <c r="B169" t="s">
        <v>253</v>
      </c>
      <c r="C169">
        <v>1624</v>
      </c>
      <c r="D169">
        <v>0</v>
      </c>
      <c r="E169">
        <v>0</v>
      </c>
      <c r="F169">
        <v>0</v>
      </c>
      <c r="G169">
        <v>1</v>
      </c>
      <c r="H169">
        <v>133</v>
      </c>
      <c r="I169">
        <v>1.23645320197044</v>
      </c>
      <c r="J169">
        <v>7.7775290474590104</v>
      </c>
      <c r="K169" s="5">
        <v>0</v>
      </c>
      <c r="L169">
        <v>0.19299614279956501</v>
      </c>
      <c r="M169" s="4">
        <v>0.96751935038700776</v>
      </c>
      <c r="N169" s="4">
        <v>0.56219211822660098</v>
      </c>
      <c r="O169" s="8">
        <v>1.19382302378092E-2</v>
      </c>
      <c r="P169" s="8" t="s">
        <v>262</v>
      </c>
      <c r="Q169" s="7">
        <f t="shared" si="2"/>
        <v>1</v>
      </c>
    </row>
    <row r="170" spans="1:17" x14ac:dyDescent="0.2">
      <c r="A170" t="s">
        <v>34</v>
      </c>
      <c r="B170" t="s">
        <v>253</v>
      </c>
      <c r="C170">
        <v>49567</v>
      </c>
      <c r="D170">
        <v>0</v>
      </c>
      <c r="E170">
        <v>0</v>
      </c>
      <c r="F170">
        <v>0</v>
      </c>
      <c r="G170">
        <v>0</v>
      </c>
      <c r="H170">
        <v>16</v>
      </c>
      <c r="I170">
        <v>0.141364214094055</v>
      </c>
      <c r="J170">
        <v>0.47413129749714999</v>
      </c>
      <c r="K170" s="5">
        <v>0</v>
      </c>
      <c r="L170">
        <v>2.1296209325052701E-3</v>
      </c>
      <c r="M170" s="4">
        <v>8.640172803456081E-3</v>
      </c>
      <c r="N170" s="4">
        <v>0.88811104162043297</v>
      </c>
      <c r="O170" s="8">
        <v>8.9038558265411502E-3</v>
      </c>
      <c r="P170" s="8" t="s">
        <v>262</v>
      </c>
      <c r="Q170" s="7">
        <f t="shared" si="2"/>
        <v>1</v>
      </c>
    </row>
    <row r="171" spans="1:17" x14ac:dyDescent="0.2">
      <c r="A171" t="s">
        <v>35</v>
      </c>
      <c r="B171" t="s">
        <v>253</v>
      </c>
      <c r="C171">
        <v>49567</v>
      </c>
      <c r="D171">
        <v>0</v>
      </c>
      <c r="E171">
        <v>0</v>
      </c>
      <c r="F171">
        <v>0</v>
      </c>
      <c r="G171">
        <v>0</v>
      </c>
      <c r="H171">
        <v>4</v>
      </c>
      <c r="I171">
        <v>3.3893517864708399E-3</v>
      </c>
      <c r="J171">
        <v>8.3963111408458399E-2</v>
      </c>
      <c r="K171" s="5">
        <v>0</v>
      </c>
      <c r="L171">
        <v>3.7713097734240898E-4</v>
      </c>
      <c r="M171" s="4">
        <v>8.640172803456081E-3</v>
      </c>
      <c r="N171" s="4">
        <v>0.99814392640264704</v>
      </c>
      <c r="O171" s="8">
        <v>3.0375820155630999E-6</v>
      </c>
      <c r="P171" s="8" t="s">
        <v>262</v>
      </c>
      <c r="Q171" s="7">
        <f t="shared" si="2"/>
        <v>1</v>
      </c>
    </row>
    <row r="172" spans="1:17" x14ac:dyDescent="0.2">
      <c r="A172" t="s">
        <v>36</v>
      </c>
      <c r="B172" t="s">
        <v>253</v>
      </c>
      <c r="C172">
        <v>49567</v>
      </c>
      <c r="D172">
        <v>0</v>
      </c>
      <c r="E172">
        <v>0</v>
      </c>
      <c r="F172">
        <v>0</v>
      </c>
      <c r="G172">
        <v>0</v>
      </c>
      <c r="H172">
        <v>3</v>
      </c>
      <c r="I172">
        <v>6.1734621825004499E-3</v>
      </c>
      <c r="J172">
        <v>8.3804412834062106E-2</v>
      </c>
      <c r="K172" s="5">
        <v>0</v>
      </c>
      <c r="L172">
        <v>3.7641816254242201E-4</v>
      </c>
      <c r="M172" s="4">
        <v>8.640172803456081E-3</v>
      </c>
      <c r="N172" s="4">
        <v>0.994250206790808</v>
      </c>
      <c r="O172" s="8">
        <v>3.0375820155630999E-6</v>
      </c>
      <c r="P172" s="8" t="s">
        <v>262</v>
      </c>
      <c r="Q172" s="7">
        <f t="shared" si="2"/>
        <v>1</v>
      </c>
    </row>
    <row r="173" spans="1:17" x14ac:dyDescent="0.2">
      <c r="A173" t="s">
        <v>37</v>
      </c>
      <c r="B173" t="s">
        <v>253</v>
      </c>
      <c r="C173">
        <v>49567</v>
      </c>
      <c r="D173">
        <v>0</v>
      </c>
      <c r="E173">
        <v>0</v>
      </c>
      <c r="F173">
        <v>0</v>
      </c>
      <c r="G173">
        <v>0</v>
      </c>
      <c r="H173">
        <v>21</v>
      </c>
      <c r="I173">
        <v>0.30693808380575799</v>
      </c>
      <c r="J173">
        <v>1.1729049441489701</v>
      </c>
      <c r="K173" s="5">
        <v>0</v>
      </c>
      <c r="L173">
        <v>5.26825150350592E-3</v>
      </c>
      <c r="M173" s="4">
        <v>8.640172803456081E-3</v>
      </c>
      <c r="N173" s="4">
        <v>0.89916678435249298</v>
      </c>
      <c r="O173" s="8">
        <v>3.0375820155630999E-6</v>
      </c>
      <c r="P173" s="8" t="s">
        <v>262</v>
      </c>
      <c r="Q173" s="7">
        <f t="shared" si="2"/>
        <v>1</v>
      </c>
    </row>
    <row r="174" spans="1:17" x14ac:dyDescent="0.2">
      <c r="A174" t="s">
        <v>38</v>
      </c>
      <c r="B174" t="s">
        <v>253</v>
      </c>
      <c r="C174">
        <v>49567</v>
      </c>
      <c r="D174">
        <v>0</v>
      </c>
      <c r="E174">
        <v>0</v>
      </c>
      <c r="F174">
        <v>0</v>
      </c>
      <c r="G174">
        <v>0</v>
      </c>
      <c r="H174">
        <v>4</v>
      </c>
      <c r="I174">
        <v>2.0658906127060301E-2</v>
      </c>
      <c r="J174">
        <v>0.15277268210160999</v>
      </c>
      <c r="K174" s="5">
        <v>0</v>
      </c>
      <c r="L174">
        <v>6.8619790221825002E-4</v>
      </c>
      <c r="M174" s="4">
        <v>8.640172803456081E-3</v>
      </c>
      <c r="N174" s="4">
        <v>0.98073314907095399</v>
      </c>
      <c r="O174" s="8">
        <v>3.0375820155630999E-6</v>
      </c>
      <c r="P174" s="8" t="s">
        <v>262</v>
      </c>
      <c r="Q174" s="7">
        <f t="shared" si="2"/>
        <v>1</v>
      </c>
    </row>
    <row r="175" spans="1:17" x14ac:dyDescent="0.2">
      <c r="A175" t="s">
        <v>39</v>
      </c>
      <c r="B175" t="s">
        <v>253</v>
      </c>
      <c r="C175">
        <v>49567</v>
      </c>
      <c r="D175">
        <v>0</v>
      </c>
      <c r="E175">
        <v>0</v>
      </c>
      <c r="F175">
        <v>0</v>
      </c>
      <c r="G175">
        <v>0</v>
      </c>
      <c r="H175">
        <v>2</v>
      </c>
      <c r="I175">
        <v>1.06522484717655E-2</v>
      </c>
      <c r="J175">
        <v>0.10460637215874199</v>
      </c>
      <c r="K175" s="5">
        <v>0</v>
      </c>
      <c r="L175">
        <v>4.6985280448404198E-4</v>
      </c>
      <c r="M175" s="4">
        <v>8.640172803456081E-3</v>
      </c>
      <c r="N175" s="4">
        <v>0.98954949865838204</v>
      </c>
      <c r="O175" s="8">
        <v>3.0375820155630999E-6</v>
      </c>
      <c r="P175" s="8" t="s">
        <v>262</v>
      </c>
      <c r="Q175" s="7">
        <f t="shared" si="2"/>
        <v>1</v>
      </c>
    </row>
    <row r="176" spans="1:17" x14ac:dyDescent="0.2">
      <c r="A176" t="s">
        <v>40</v>
      </c>
      <c r="B176" t="s">
        <v>253</v>
      </c>
      <c r="C176">
        <v>49567</v>
      </c>
      <c r="D176">
        <v>0</v>
      </c>
      <c r="E176">
        <v>0</v>
      </c>
      <c r="F176">
        <v>0</v>
      </c>
      <c r="G176">
        <v>0</v>
      </c>
      <c r="H176">
        <v>28</v>
      </c>
      <c r="I176">
        <v>0.195674541529647</v>
      </c>
      <c r="J176">
        <v>0.77466897757004904</v>
      </c>
      <c r="K176" s="5">
        <v>0</v>
      </c>
      <c r="L176">
        <v>3.4795240877460699E-3</v>
      </c>
      <c r="M176" s="4">
        <v>8.640172803456081E-3</v>
      </c>
      <c r="N176" s="4">
        <v>0.89648354752153603</v>
      </c>
      <c r="O176" s="8">
        <v>3.0375820155630999E-6</v>
      </c>
      <c r="P176" s="8" t="s">
        <v>262</v>
      </c>
      <c r="Q176" s="7">
        <f t="shared" si="2"/>
        <v>1</v>
      </c>
    </row>
    <row r="177" spans="1:17" x14ac:dyDescent="0.2">
      <c r="A177" t="s">
        <v>41</v>
      </c>
      <c r="B177" t="s">
        <v>253</v>
      </c>
      <c r="C177">
        <v>49567</v>
      </c>
      <c r="D177">
        <v>0</v>
      </c>
      <c r="E177">
        <v>0</v>
      </c>
      <c r="F177">
        <v>0</v>
      </c>
      <c r="G177">
        <v>0</v>
      </c>
      <c r="H177">
        <v>4</v>
      </c>
      <c r="I177">
        <v>1.0490850767647801E-2</v>
      </c>
      <c r="J177">
        <v>0.110438956239801</v>
      </c>
      <c r="K177" s="5">
        <v>0</v>
      </c>
      <c r="L177">
        <v>4.9605059656229104E-4</v>
      </c>
      <c r="M177" s="4">
        <v>8.640172803456081E-3</v>
      </c>
      <c r="N177" s="4">
        <v>0.99027578832691099</v>
      </c>
      <c r="O177" s="8">
        <v>3.0375820155630999E-6</v>
      </c>
      <c r="P177" s="8" t="s">
        <v>262</v>
      </c>
      <c r="Q177" s="7">
        <f t="shared" si="2"/>
        <v>1</v>
      </c>
    </row>
    <row r="178" spans="1:17" x14ac:dyDescent="0.2">
      <c r="A178" t="s">
        <v>42</v>
      </c>
      <c r="B178" t="s">
        <v>253</v>
      </c>
      <c r="C178">
        <v>49567</v>
      </c>
      <c r="D178">
        <v>0</v>
      </c>
      <c r="E178">
        <v>0</v>
      </c>
      <c r="F178">
        <v>0</v>
      </c>
      <c r="G178">
        <v>0</v>
      </c>
      <c r="H178">
        <v>3</v>
      </c>
      <c r="I178">
        <v>1.9771218754413199E-2</v>
      </c>
      <c r="J178">
        <v>0.1508977429608</v>
      </c>
      <c r="K178" s="5">
        <v>0</v>
      </c>
      <c r="L178">
        <v>6.7777637496932105E-4</v>
      </c>
      <c r="M178" s="4">
        <v>8.640172803456081E-3</v>
      </c>
      <c r="N178" s="4">
        <v>0.98170153529565995</v>
      </c>
      <c r="O178" s="8">
        <v>3.0375820155630999E-6</v>
      </c>
      <c r="P178" s="8" t="s">
        <v>262</v>
      </c>
      <c r="Q178" s="7">
        <f t="shared" si="2"/>
        <v>1</v>
      </c>
    </row>
    <row r="179" spans="1:17" x14ac:dyDescent="0.2">
      <c r="A179" t="s">
        <v>43</v>
      </c>
      <c r="B179" t="s">
        <v>253</v>
      </c>
      <c r="C179">
        <v>49567</v>
      </c>
      <c r="D179">
        <v>0</v>
      </c>
      <c r="E179">
        <v>0</v>
      </c>
      <c r="F179">
        <v>0</v>
      </c>
      <c r="G179">
        <v>0</v>
      </c>
      <c r="H179">
        <v>16</v>
      </c>
      <c r="I179">
        <v>0.107047027256037</v>
      </c>
      <c r="J179">
        <v>0.41818430323864902</v>
      </c>
      <c r="K179" s="5">
        <v>0</v>
      </c>
      <c r="L179">
        <v>1.8783279031005301E-3</v>
      </c>
      <c r="M179" s="4">
        <v>8.640172803456081E-3</v>
      </c>
      <c r="N179" s="4">
        <v>0.914822361651905</v>
      </c>
      <c r="O179" s="8">
        <v>3.0375820155630999E-6</v>
      </c>
      <c r="P179" s="8" t="s">
        <v>262</v>
      </c>
      <c r="Q179" s="7">
        <f t="shared" si="2"/>
        <v>1</v>
      </c>
    </row>
    <row r="180" spans="1:17" x14ac:dyDescent="0.2">
      <c r="A180" t="s">
        <v>10</v>
      </c>
      <c r="B180" t="s">
        <v>253</v>
      </c>
      <c r="C180">
        <v>47204</v>
      </c>
      <c r="D180">
        <v>1</v>
      </c>
      <c r="E180">
        <v>1</v>
      </c>
      <c r="F180">
        <v>2</v>
      </c>
      <c r="G180">
        <v>3</v>
      </c>
      <c r="H180">
        <v>165</v>
      </c>
      <c r="I180">
        <v>3.0480044064062399</v>
      </c>
      <c r="J180">
        <v>3.7591831842464498</v>
      </c>
      <c r="K180" s="5">
        <v>1</v>
      </c>
      <c r="L180">
        <v>1.7302309984041399E-2</v>
      </c>
      <c r="M180" s="4">
        <v>5.5901118022360419E-2</v>
      </c>
      <c r="N180" s="4">
        <v>0.348868739937293</v>
      </c>
      <c r="O180" s="8">
        <v>1.6791524485332E-4</v>
      </c>
      <c r="P180" s="8" t="s">
        <v>262</v>
      </c>
      <c r="Q180" s="7">
        <f t="shared" si="2"/>
        <v>1</v>
      </c>
    </row>
    <row r="181" spans="1:17" x14ac:dyDescent="0.2">
      <c r="A181" t="s">
        <v>44</v>
      </c>
      <c r="B181" t="s">
        <v>253</v>
      </c>
      <c r="C181">
        <v>49567</v>
      </c>
      <c r="D181">
        <v>0</v>
      </c>
      <c r="E181">
        <v>0</v>
      </c>
      <c r="F181">
        <v>0</v>
      </c>
      <c r="G181">
        <v>0</v>
      </c>
      <c r="H181">
        <v>4</v>
      </c>
      <c r="I181">
        <v>2.1183448665442698E-3</v>
      </c>
      <c r="J181">
        <v>6.6436916045847796E-2</v>
      </c>
      <c r="K181" s="5">
        <v>0</v>
      </c>
      <c r="L181">
        <v>2.9840984522474601E-4</v>
      </c>
      <c r="M181" s="4">
        <v>8.640172803456081E-3</v>
      </c>
      <c r="N181" s="4">
        <v>0.99885004135816202</v>
      </c>
      <c r="O181" s="8">
        <v>3.0375820155630999E-6</v>
      </c>
      <c r="P181" s="8" t="s">
        <v>262</v>
      </c>
      <c r="Q181" s="7">
        <f t="shared" si="2"/>
        <v>1</v>
      </c>
    </row>
    <row r="182" spans="1:17" x14ac:dyDescent="0.2">
      <c r="A182" t="s">
        <v>45</v>
      </c>
      <c r="B182" t="s">
        <v>253</v>
      </c>
      <c r="C182">
        <v>49567</v>
      </c>
      <c r="D182">
        <v>0</v>
      </c>
      <c r="E182" s="1">
        <v>0</v>
      </c>
      <c r="F182" s="1">
        <v>0</v>
      </c>
      <c r="G182" s="1">
        <v>0</v>
      </c>
      <c r="H182">
        <v>1</v>
      </c>
      <c r="I182">
        <v>3.6314483426473301E-4</v>
      </c>
      <c r="J182">
        <v>1.9053091190778599E-2</v>
      </c>
      <c r="K182" s="5">
        <v>0</v>
      </c>
      <c r="L182" s="1">
        <v>8.5579378629941095E-5</v>
      </c>
      <c r="M182" s="4">
        <v>8.640172803456081E-3</v>
      </c>
      <c r="N182" s="4">
        <v>0.99963685516573497</v>
      </c>
      <c r="O182" s="8">
        <v>3.0375820155630999E-6</v>
      </c>
      <c r="P182" s="8" t="s">
        <v>262</v>
      </c>
      <c r="Q182" s="7">
        <f t="shared" si="2"/>
        <v>1</v>
      </c>
    </row>
    <row r="183" spans="1:17" x14ac:dyDescent="0.2">
      <c r="A183" t="s">
        <v>46</v>
      </c>
      <c r="B183" t="s">
        <v>253</v>
      </c>
      <c r="C183">
        <v>49567</v>
      </c>
      <c r="D183">
        <v>0</v>
      </c>
      <c r="E183">
        <v>0</v>
      </c>
      <c r="F183">
        <v>0</v>
      </c>
      <c r="G183">
        <v>0</v>
      </c>
      <c r="H183">
        <v>12</v>
      </c>
      <c r="I183">
        <v>5.1586741178606697E-2</v>
      </c>
      <c r="J183">
        <v>0.44281357474460498</v>
      </c>
      <c r="K183" s="5">
        <v>0</v>
      </c>
      <c r="L183">
        <v>1.9889534037336198E-3</v>
      </c>
      <c r="M183" s="4">
        <v>8.640172803456081E-3</v>
      </c>
      <c r="N183" s="4">
        <v>0.980914721488087</v>
      </c>
      <c r="O183" s="8">
        <v>3.0375820155630999E-6</v>
      </c>
      <c r="P183" s="8" t="s">
        <v>262</v>
      </c>
      <c r="Q183" s="7">
        <f t="shared" si="2"/>
        <v>1</v>
      </c>
    </row>
    <row r="184" spans="1:17" x14ac:dyDescent="0.2">
      <c r="A184" t="s">
        <v>47</v>
      </c>
      <c r="B184" t="s">
        <v>253</v>
      </c>
      <c r="C184">
        <v>49567</v>
      </c>
      <c r="D184">
        <v>0</v>
      </c>
      <c r="E184">
        <v>0</v>
      </c>
      <c r="F184">
        <v>0</v>
      </c>
      <c r="G184">
        <v>0</v>
      </c>
      <c r="H184">
        <v>3</v>
      </c>
      <c r="I184">
        <v>1.3718804850001E-3</v>
      </c>
      <c r="J184">
        <v>3.9645646283512401E-2</v>
      </c>
      <c r="K184" s="5">
        <v>0</v>
      </c>
      <c r="L184">
        <v>1.78073454871591E-4</v>
      </c>
      <c r="M184" s="4">
        <v>8.640172803456081E-3</v>
      </c>
      <c r="N184" s="4">
        <v>0.99870881836705905</v>
      </c>
      <c r="O184" s="8">
        <v>3.0375820155630999E-6</v>
      </c>
      <c r="P184" s="8" t="s">
        <v>262</v>
      </c>
      <c r="Q184" s="7">
        <f t="shared" si="2"/>
        <v>1</v>
      </c>
    </row>
    <row r="185" spans="1:17" x14ac:dyDescent="0.2">
      <c r="A185" t="s">
        <v>48</v>
      </c>
      <c r="B185" t="s">
        <v>253</v>
      </c>
      <c r="C185">
        <v>49567</v>
      </c>
      <c r="D185">
        <v>0</v>
      </c>
      <c r="E185" s="1">
        <v>0</v>
      </c>
      <c r="F185" s="1">
        <v>0</v>
      </c>
      <c r="G185" s="1">
        <v>0</v>
      </c>
      <c r="H185">
        <v>1</v>
      </c>
      <c r="I185">
        <v>2.42096556176488E-4</v>
      </c>
      <c r="J185">
        <v>1.55577256878562E-2</v>
      </c>
      <c r="K185" s="5">
        <v>0</v>
      </c>
      <c r="L185" s="1">
        <v>6.9879500598107102E-5</v>
      </c>
      <c r="M185" s="4">
        <v>8.640172803456081E-3</v>
      </c>
      <c r="N185" s="4">
        <v>0.99975790344382398</v>
      </c>
      <c r="O185" s="8">
        <v>3.0375820155630999E-6</v>
      </c>
      <c r="P185" s="8" t="s">
        <v>262</v>
      </c>
      <c r="Q185" s="7">
        <f t="shared" si="2"/>
        <v>1</v>
      </c>
    </row>
    <row r="186" spans="1:17" x14ac:dyDescent="0.2">
      <c r="A186" t="s">
        <v>49</v>
      </c>
      <c r="B186" t="s">
        <v>253</v>
      </c>
      <c r="C186">
        <v>49567</v>
      </c>
      <c r="D186">
        <v>0</v>
      </c>
      <c r="E186">
        <v>0</v>
      </c>
      <c r="F186">
        <v>0</v>
      </c>
      <c r="G186">
        <v>0</v>
      </c>
      <c r="H186">
        <v>7</v>
      </c>
      <c r="I186">
        <v>1.1963604817721501E-2</v>
      </c>
      <c r="J186">
        <v>0.15828958969103901</v>
      </c>
      <c r="K186" s="5">
        <v>0</v>
      </c>
      <c r="L186">
        <v>7.1097779324667397E-4</v>
      </c>
      <c r="M186" s="4">
        <v>8.640172803456081E-3</v>
      </c>
      <c r="N186" s="4">
        <v>0.99197046422014601</v>
      </c>
      <c r="O186" s="8">
        <v>3.0375820155630999E-6</v>
      </c>
      <c r="P186" s="8" t="s">
        <v>262</v>
      </c>
      <c r="Q186" s="7">
        <f t="shared" si="2"/>
        <v>1</v>
      </c>
    </row>
    <row r="187" spans="1:17" x14ac:dyDescent="0.2">
      <c r="A187" t="s">
        <v>50</v>
      </c>
      <c r="B187" t="s">
        <v>253</v>
      </c>
      <c r="C187">
        <v>49567</v>
      </c>
      <c r="D187">
        <v>0</v>
      </c>
      <c r="E187" s="1">
        <v>0</v>
      </c>
      <c r="F187" s="1">
        <v>0</v>
      </c>
      <c r="G187" s="1">
        <v>0</v>
      </c>
      <c r="H187">
        <v>2</v>
      </c>
      <c r="I187">
        <v>7.0611495551475801E-4</v>
      </c>
      <c r="J187">
        <v>2.73126496913609E-2</v>
      </c>
      <c r="K187" s="5">
        <v>0</v>
      </c>
      <c r="L187">
        <v>1.2267823451425999E-4</v>
      </c>
      <c r="M187" s="4">
        <v>8.640172803456081E-3</v>
      </c>
      <c r="N187" s="4">
        <v>0.99931405975749998</v>
      </c>
      <c r="O187" s="8">
        <v>3.0375820155630999E-6</v>
      </c>
      <c r="P187" s="8" t="s">
        <v>262</v>
      </c>
      <c r="Q187" s="7">
        <f t="shared" si="2"/>
        <v>1</v>
      </c>
    </row>
    <row r="188" spans="1:17" x14ac:dyDescent="0.2">
      <c r="A188" t="s">
        <v>51</v>
      </c>
      <c r="B188" t="s">
        <v>253</v>
      </c>
      <c r="C188">
        <v>49567</v>
      </c>
      <c r="D188">
        <v>0</v>
      </c>
      <c r="E188">
        <v>0</v>
      </c>
      <c r="F188">
        <v>0</v>
      </c>
      <c r="G188">
        <v>0</v>
      </c>
      <c r="H188">
        <v>2</v>
      </c>
      <c r="I188">
        <v>1.53327818911776E-3</v>
      </c>
      <c r="J188">
        <v>4.0644911784937003E-2</v>
      </c>
      <c r="K188" s="5">
        <v>0</v>
      </c>
      <c r="L188">
        <v>1.8256178276767699E-4</v>
      </c>
      <c r="M188" s="4">
        <v>8.640172803456081E-3</v>
      </c>
      <c r="N188" s="4">
        <v>0.99852724594992603</v>
      </c>
      <c r="O188" s="8">
        <v>3.0375820155630999E-6</v>
      </c>
      <c r="P188" s="8" t="s">
        <v>262</v>
      </c>
      <c r="Q188" s="7">
        <f t="shared" si="2"/>
        <v>1</v>
      </c>
    </row>
    <row r="189" spans="1:17" x14ac:dyDescent="0.2">
      <c r="A189" t="s">
        <v>52</v>
      </c>
      <c r="B189" t="s">
        <v>253</v>
      </c>
      <c r="C189">
        <v>49567</v>
      </c>
      <c r="D189">
        <v>0</v>
      </c>
      <c r="E189">
        <v>0</v>
      </c>
      <c r="F189">
        <v>0</v>
      </c>
      <c r="G189">
        <v>0</v>
      </c>
      <c r="H189">
        <v>12</v>
      </c>
      <c r="I189">
        <v>2.1707991203825099E-2</v>
      </c>
      <c r="J189">
        <v>0.22479203072333201</v>
      </c>
      <c r="K189" s="5">
        <v>0</v>
      </c>
      <c r="L189">
        <v>1.00968195226904E-3</v>
      </c>
      <c r="M189" s="4">
        <v>8.640172803456081E-3</v>
      </c>
      <c r="N189" s="4">
        <v>0.98630136986301398</v>
      </c>
      <c r="O189" s="8">
        <v>3.0375820155630999E-6</v>
      </c>
      <c r="P189" s="8" t="s">
        <v>262</v>
      </c>
      <c r="Q189" s="7">
        <f t="shared" si="2"/>
        <v>1</v>
      </c>
    </row>
    <row r="190" spans="1:17" x14ac:dyDescent="0.2">
      <c r="A190" t="s">
        <v>53</v>
      </c>
      <c r="B190" t="s">
        <v>253</v>
      </c>
      <c r="C190">
        <v>49567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 s="5">
        <v>0</v>
      </c>
      <c r="L190">
        <v>0</v>
      </c>
      <c r="M190" s="4">
        <v>8.640172803456081E-3</v>
      </c>
      <c r="N190" s="4">
        <v>1</v>
      </c>
      <c r="O190" s="8">
        <v>3.0375820155630999E-6</v>
      </c>
      <c r="P190" s="8" t="s">
        <v>262</v>
      </c>
      <c r="Q190" s="7">
        <f t="shared" si="2"/>
        <v>1</v>
      </c>
    </row>
    <row r="191" spans="1:17" x14ac:dyDescent="0.2">
      <c r="A191" t="s">
        <v>11</v>
      </c>
      <c r="B191" t="s">
        <v>253</v>
      </c>
      <c r="C191">
        <v>47204</v>
      </c>
      <c r="D191">
        <v>1</v>
      </c>
      <c r="E191">
        <v>1</v>
      </c>
      <c r="F191">
        <v>1</v>
      </c>
      <c r="G191">
        <v>2</v>
      </c>
      <c r="H191">
        <v>122</v>
      </c>
      <c r="I191">
        <v>1.8344631810863501</v>
      </c>
      <c r="J191">
        <v>1.77850278681898</v>
      </c>
      <c r="K191" s="5">
        <v>1</v>
      </c>
      <c r="L191">
        <v>8.1858757652407497E-3</v>
      </c>
      <c r="M191" s="4">
        <v>5.5901118022360419E-2</v>
      </c>
      <c r="N191" s="4">
        <v>0.56493093805609695</v>
      </c>
      <c r="O191" s="8">
        <v>1.37745201280235E-3</v>
      </c>
      <c r="P191" s="8" t="s">
        <v>262</v>
      </c>
      <c r="Q191" s="7">
        <f t="shared" si="2"/>
        <v>1</v>
      </c>
    </row>
    <row r="192" spans="1:17" x14ac:dyDescent="0.2">
      <c r="A192" t="s">
        <v>54</v>
      </c>
      <c r="B192" t="s">
        <v>253</v>
      </c>
      <c r="C192">
        <v>49999</v>
      </c>
      <c r="D192">
        <v>0</v>
      </c>
      <c r="E192">
        <v>0</v>
      </c>
      <c r="F192">
        <v>0</v>
      </c>
      <c r="G192">
        <v>0</v>
      </c>
      <c r="H192">
        <v>6</v>
      </c>
      <c r="I192">
        <v>1.25202504050081E-2</v>
      </c>
      <c r="J192">
        <v>0.14409745670208901</v>
      </c>
      <c r="K192" s="5">
        <v>0</v>
      </c>
      <c r="L192">
        <v>6.4442986147224398E-4</v>
      </c>
      <c r="M192" s="4">
        <v>0</v>
      </c>
      <c r="N192" s="4">
        <v>0.990539810796216</v>
      </c>
      <c r="O192" s="8">
        <v>0</v>
      </c>
      <c r="P192" s="8" t="s">
        <v>262</v>
      </c>
      <c r="Q192" s="7">
        <f t="shared" si="2"/>
        <v>1</v>
      </c>
    </row>
    <row r="193" spans="1:17" x14ac:dyDescent="0.2">
      <c r="A193" t="s">
        <v>55</v>
      </c>
      <c r="B193" t="s">
        <v>253</v>
      </c>
      <c r="C193">
        <v>49999</v>
      </c>
      <c r="D193">
        <v>0</v>
      </c>
      <c r="E193">
        <v>0</v>
      </c>
      <c r="F193">
        <v>0</v>
      </c>
      <c r="G193">
        <v>0</v>
      </c>
      <c r="H193">
        <v>5</v>
      </c>
      <c r="I193">
        <v>9.6001920038400797E-3</v>
      </c>
      <c r="J193">
        <v>0.122100100303574</v>
      </c>
      <c r="K193" s="5">
        <v>0</v>
      </c>
      <c r="L193">
        <v>5.4605370924106498E-4</v>
      </c>
      <c r="M193" s="4">
        <v>0</v>
      </c>
      <c r="N193" s="4">
        <v>0.992439848796976</v>
      </c>
      <c r="O193" s="8">
        <v>0</v>
      </c>
      <c r="P193" s="8" t="s">
        <v>262</v>
      </c>
      <c r="Q193" s="7">
        <f t="shared" si="2"/>
        <v>1</v>
      </c>
    </row>
    <row r="194" spans="1:17" x14ac:dyDescent="0.2">
      <c r="A194" t="s">
        <v>56</v>
      </c>
      <c r="B194" t="s">
        <v>253</v>
      </c>
      <c r="C194">
        <v>49999</v>
      </c>
      <c r="D194">
        <v>0</v>
      </c>
      <c r="E194">
        <v>0</v>
      </c>
      <c r="F194">
        <v>0</v>
      </c>
      <c r="G194">
        <v>0</v>
      </c>
      <c r="H194">
        <v>4</v>
      </c>
      <c r="I194">
        <v>1.78003560071201E-3</v>
      </c>
      <c r="J194">
        <v>5.4193625220973297E-2</v>
      </c>
      <c r="K194" s="5">
        <v>0</v>
      </c>
      <c r="L194">
        <v>2.4236368353144E-4</v>
      </c>
      <c r="M194" s="4">
        <v>0</v>
      </c>
      <c r="N194" s="4">
        <v>0.99865997319946398</v>
      </c>
      <c r="O194" s="8">
        <v>0</v>
      </c>
      <c r="P194" s="8" t="s">
        <v>262</v>
      </c>
      <c r="Q194" s="7">
        <f t="shared" si="2"/>
        <v>1</v>
      </c>
    </row>
    <row r="195" spans="1:17" x14ac:dyDescent="0.2">
      <c r="A195" t="s">
        <v>57</v>
      </c>
      <c r="B195" t="s">
        <v>253</v>
      </c>
      <c r="C195">
        <v>49999</v>
      </c>
      <c r="D195">
        <v>0</v>
      </c>
      <c r="E195">
        <v>0</v>
      </c>
      <c r="F195">
        <v>0</v>
      </c>
      <c r="G195">
        <v>0</v>
      </c>
      <c r="H195">
        <v>11</v>
      </c>
      <c r="I195">
        <v>6.3601272025440502E-3</v>
      </c>
      <c r="J195">
        <v>0.108811870638821</v>
      </c>
      <c r="K195" s="5">
        <v>0</v>
      </c>
      <c r="L195">
        <v>4.8662634530241902E-4</v>
      </c>
      <c r="M195" s="4">
        <v>0</v>
      </c>
      <c r="N195" s="4">
        <v>0.99497989959799205</v>
      </c>
      <c r="O195" s="8">
        <v>0</v>
      </c>
      <c r="P195" s="8" t="s">
        <v>262</v>
      </c>
      <c r="Q195" s="7">
        <f t="shared" ref="Q195:Q204" si="3">IF(OR(OR(N195&gt;0.8,M195&gt;0.8),P195="Wery weak"),1,0)</f>
        <v>1</v>
      </c>
    </row>
    <row r="196" spans="1:17" x14ac:dyDescent="0.2">
      <c r="A196" t="s">
        <v>58</v>
      </c>
      <c r="B196" t="s">
        <v>253</v>
      </c>
      <c r="C196">
        <v>49999</v>
      </c>
      <c r="D196">
        <v>0</v>
      </c>
      <c r="E196">
        <v>0</v>
      </c>
      <c r="F196">
        <v>0</v>
      </c>
      <c r="G196">
        <v>0</v>
      </c>
      <c r="H196">
        <v>11</v>
      </c>
      <c r="I196">
        <v>5.5001100022000404E-3</v>
      </c>
      <c r="J196">
        <v>0.102714027288603</v>
      </c>
      <c r="K196" s="5">
        <v>0</v>
      </c>
      <c r="L196">
        <v>4.5935568810001999E-4</v>
      </c>
      <c r="M196" s="4">
        <v>0</v>
      </c>
      <c r="N196" s="4">
        <v>0.99565991319826397</v>
      </c>
      <c r="O196" s="8">
        <v>0</v>
      </c>
      <c r="P196" s="8" t="s">
        <v>262</v>
      </c>
      <c r="Q196" s="7">
        <f t="shared" si="3"/>
        <v>1</v>
      </c>
    </row>
    <row r="197" spans="1:17" x14ac:dyDescent="0.2">
      <c r="A197" t="s">
        <v>59</v>
      </c>
      <c r="B197" t="s">
        <v>253</v>
      </c>
      <c r="C197">
        <v>49999</v>
      </c>
      <c r="D197">
        <v>0</v>
      </c>
      <c r="E197">
        <v>0</v>
      </c>
      <c r="F197">
        <v>0</v>
      </c>
      <c r="G197">
        <v>0</v>
      </c>
      <c r="H197">
        <v>3</v>
      </c>
      <c r="I197">
        <v>7.8001560031200595E-4</v>
      </c>
      <c r="J197">
        <v>3.4920486328892601E-2</v>
      </c>
      <c r="K197" s="5">
        <v>0</v>
      </c>
      <c r="L197">
        <v>1.56170724192562E-4</v>
      </c>
      <c r="M197" s="4">
        <v>0</v>
      </c>
      <c r="N197" s="4">
        <v>0.99939998799976004</v>
      </c>
      <c r="O197" s="8">
        <v>0</v>
      </c>
      <c r="P197" s="8" t="s">
        <v>262</v>
      </c>
      <c r="Q197" s="7">
        <f t="shared" si="3"/>
        <v>1</v>
      </c>
    </row>
    <row r="198" spans="1:17" x14ac:dyDescent="0.2">
      <c r="A198" t="s">
        <v>60</v>
      </c>
      <c r="B198" t="s">
        <v>253</v>
      </c>
      <c r="C198">
        <v>49999</v>
      </c>
      <c r="D198">
        <v>0</v>
      </c>
      <c r="E198">
        <v>0</v>
      </c>
      <c r="F198">
        <v>0</v>
      </c>
      <c r="G198">
        <v>0</v>
      </c>
      <c r="H198">
        <v>11</v>
      </c>
      <c r="I198">
        <v>1.88803776075522E-2</v>
      </c>
      <c r="J198">
        <v>0.18012450212067199</v>
      </c>
      <c r="K198" s="5">
        <v>0</v>
      </c>
      <c r="L198">
        <v>8.0554931784371198E-4</v>
      </c>
      <c r="M198" s="4">
        <v>0</v>
      </c>
      <c r="N198" s="4">
        <v>0.98551971039420805</v>
      </c>
      <c r="O198" s="8">
        <v>0</v>
      </c>
      <c r="P198" s="8" t="s">
        <v>262</v>
      </c>
      <c r="Q198" s="7">
        <f t="shared" si="3"/>
        <v>1</v>
      </c>
    </row>
    <row r="199" spans="1:17" x14ac:dyDescent="0.2">
      <c r="A199" t="s">
        <v>61</v>
      </c>
      <c r="B199" t="s">
        <v>253</v>
      </c>
      <c r="C199">
        <v>49999</v>
      </c>
      <c r="D199">
        <v>0</v>
      </c>
      <c r="E199">
        <v>0</v>
      </c>
      <c r="F199">
        <v>0</v>
      </c>
      <c r="G199">
        <v>0</v>
      </c>
      <c r="H199">
        <v>11</v>
      </c>
      <c r="I199">
        <v>1.51003020060401E-2</v>
      </c>
      <c r="J199">
        <v>0.15922625273393601</v>
      </c>
      <c r="K199" s="5">
        <v>0</v>
      </c>
      <c r="L199">
        <v>7.1208857075259605E-4</v>
      </c>
      <c r="M199" s="4">
        <v>0</v>
      </c>
      <c r="N199" s="4">
        <v>0.98809976199523997</v>
      </c>
      <c r="O199" s="8">
        <v>0</v>
      </c>
      <c r="P199" s="8" t="s">
        <v>262</v>
      </c>
      <c r="Q199" s="7">
        <f t="shared" si="3"/>
        <v>1</v>
      </c>
    </row>
    <row r="200" spans="1:17" x14ac:dyDescent="0.2">
      <c r="A200" t="s">
        <v>62</v>
      </c>
      <c r="B200" t="s">
        <v>253</v>
      </c>
      <c r="C200">
        <v>49999</v>
      </c>
      <c r="D200">
        <v>0</v>
      </c>
      <c r="E200">
        <v>0</v>
      </c>
      <c r="F200">
        <v>0</v>
      </c>
      <c r="G200">
        <v>0</v>
      </c>
      <c r="H200">
        <v>4</v>
      </c>
      <c r="I200">
        <v>2.5600512010240202E-3</v>
      </c>
      <c r="J200">
        <v>6.4448525300598802E-2</v>
      </c>
      <c r="K200" s="5">
        <v>0</v>
      </c>
      <c r="L200">
        <v>2.8822544951241403E-4</v>
      </c>
      <c r="M200" s="4">
        <v>0</v>
      </c>
      <c r="N200" s="4">
        <v>0.99805996119922402</v>
      </c>
      <c r="O200" s="8">
        <v>0</v>
      </c>
      <c r="P200" s="8" t="s">
        <v>262</v>
      </c>
      <c r="Q200" s="7">
        <f t="shared" si="3"/>
        <v>1</v>
      </c>
    </row>
    <row r="201" spans="1:17" x14ac:dyDescent="0.2">
      <c r="A201" t="s">
        <v>12</v>
      </c>
      <c r="B201" t="s">
        <v>253</v>
      </c>
      <c r="C201">
        <v>47204</v>
      </c>
      <c r="D201">
        <v>1</v>
      </c>
      <c r="E201">
        <v>1</v>
      </c>
      <c r="F201">
        <v>2</v>
      </c>
      <c r="G201">
        <v>3</v>
      </c>
      <c r="H201">
        <v>165</v>
      </c>
      <c r="I201">
        <v>2.9672061689687301</v>
      </c>
      <c r="J201">
        <v>3.7172917640132299</v>
      </c>
      <c r="K201" s="5">
        <v>1</v>
      </c>
      <c r="L201">
        <v>1.71094972630268E-2</v>
      </c>
      <c r="M201" s="4">
        <v>5.5901118022360419E-2</v>
      </c>
      <c r="N201" s="4">
        <v>0.38585713075163097</v>
      </c>
      <c r="O201" s="8">
        <v>2.5103304828967598E-4</v>
      </c>
      <c r="P201" s="8" t="s">
        <v>262</v>
      </c>
      <c r="Q201" s="7">
        <f t="shared" si="3"/>
        <v>1</v>
      </c>
    </row>
    <row r="202" spans="1:17" x14ac:dyDescent="0.2">
      <c r="A202" t="s">
        <v>13</v>
      </c>
      <c r="B202" t="s">
        <v>253</v>
      </c>
      <c r="C202">
        <v>49999</v>
      </c>
      <c r="D202">
        <v>0</v>
      </c>
      <c r="E202">
        <v>2</v>
      </c>
      <c r="F202">
        <v>6</v>
      </c>
      <c r="G202">
        <v>13</v>
      </c>
      <c r="H202">
        <v>722</v>
      </c>
      <c r="I202">
        <v>10.6397527950559</v>
      </c>
      <c r="J202">
        <v>16.000965776574901</v>
      </c>
      <c r="K202" s="5">
        <v>0</v>
      </c>
      <c r="L202">
        <v>7.15592099598161E-2</v>
      </c>
      <c r="M202" s="4">
        <v>0</v>
      </c>
      <c r="N202" s="4">
        <v>0.105122102442049</v>
      </c>
      <c r="O202" s="8">
        <v>0</v>
      </c>
      <c r="P202" s="8" t="s">
        <v>262</v>
      </c>
      <c r="Q202" s="7">
        <f t="shared" si="3"/>
        <v>1</v>
      </c>
    </row>
    <row r="203" spans="1:17" x14ac:dyDescent="0.2">
      <c r="A203" t="s">
        <v>14</v>
      </c>
      <c r="B203" t="s">
        <v>253</v>
      </c>
      <c r="C203">
        <v>49999</v>
      </c>
      <c r="D203">
        <v>0</v>
      </c>
      <c r="E203">
        <v>0</v>
      </c>
      <c r="F203">
        <v>0</v>
      </c>
      <c r="G203">
        <v>0</v>
      </c>
      <c r="H203">
        <v>81</v>
      </c>
      <c r="I203">
        <v>0.660533210664213</v>
      </c>
      <c r="J203">
        <v>2.6426774213759399</v>
      </c>
      <c r="K203" s="5">
        <v>0</v>
      </c>
      <c r="L203">
        <v>1.18185308995009E-2</v>
      </c>
      <c r="M203" s="4">
        <v>0</v>
      </c>
      <c r="N203" s="4">
        <v>0.87371747434948699</v>
      </c>
      <c r="O203" s="8">
        <v>0</v>
      </c>
      <c r="P203" s="8" t="s">
        <v>262</v>
      </c>
      <c r="Q203" s="7">
        <f t="shared" si="3"/>
        <v>1</v>
      </c>
    </row>
    <row r="204" spans="1:17" x14ac:dyDescent="0.2">
      <c r="A204" t="s">
        <v>15</v>
      </c>
      <c r="B204" t="s">
        <v>253</v>
      </c>
      <c r="C204">
        <v>49999</v>
      </c>
      <c r="D204">
        <v>0</v>
      </c>
      <c r="E204">
        <v>0</v>
      </c>
      <c r="F204">
        <v>0</v>
      </c>
      <c r="G204">
        <v>0</v>
      </c>
      <c r="H204">
        <v>201</v>
      </c>
      <c r="I204">
        <v>0.11778235564711299</v>
      </c>
      <c r="J204">
        <v>1.5922842110980799</v>
      </c>
      <c r="K204" s="5">
        <v>0</v>
      </c>
      <c r="L204">
        <v>7.1209826812127404E-3</v>
      </c>
      <c r="M204" s="4">
        <v>0</v>
      </c>
      <c r="N204" s="4">
        <v>0.981219624392488</v>
      </c>
      <c r="O204" s="8">
        <v>0</v>
      </c>
      <c r="P204" s="8" t="s">
        <v>262</v>
      </c>
      <c r="Q204" s="7">
        <f t="shared" si="3"/>
        <v>1</v>
      </c>
    </row>
  </sheetData>
  <sortState ref="A2:L204">
    <sortCondition ref="A2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A36" sqref="A36:XFD36"/>
    </sheetView>
  </sheetViews>
  <sheetFormatPr defaultRowHeight="14.25" x14ac:dyDescent="0.2"/>
  <cols>
    <col min="1" max="1" width="16.625" bestFit="1" customWidth="1"/>
    <col min="2" max="2" width="6.25" bestFit="1" customWidth="1"/>
    <col min="3" max="3" width="6.5" bestFit="1" customWidth="1"/>
    <col min="4" max="4" width="15.125" bestFit="1" customWidth="1"/>
    <col min="5" max="5" width="6.875" customWidth="1"/>
    <col min="6" max="6" width="17.25" bestFit="1" customWidth="1"/>
    <col min="7" max="7" width="9" style="8"/>
    <col min="8" max="8" width="10.5" bestFit="1" customWidth="1"/>
    <col min="9" max="9" width="6.75" customWidth="1"/>
  </cols>
  <sheetData>
    <row r="1" spans="1:9" ht="16.5" x14ac:dyDescent="0.2">
      <c r="A1" s="2" t="s">
        <v>0</v>
      </c>
      <c r="B1" s="2" t="s">
        <v>251</v>
      </c>
      <c r="C1" s="2" t="s">
        <v>1</v>
      </c>
      <c r="D1" s="3" t="s">
        <v>255</v>
      </c>
      <c r="E1" s="3" t="s">
        <v>254</v>
      </c>
      <c r="F1" s="3" t="s">
        <v>256</v>
      </c>
      <c r="G1" s="6" t="s">
        <v>265</v>
      </c>
      <c r="H1" s="6" t="s">
        <v>266</v>
      </c>
      <c r="I1" s="3" t="s">
        <v>261</v>
      </c>
    </row>
    <row r="2" spans="1:9" x14ac:dyDescent="0.2">
      <c r="A2" t="s">
        <v>238</v>
      </c>
      <c r="B2" t="s">
        <v>252</v>
      </c>
      <c r="C2">
        <v>49988</v>
      </c>
      <c r="D2" s="5">
        <v>1</v>
      </c>
      <c r="E2" s="4">
        <v>2.2000440008795863E-4</v>
      </c>
      <c r="F2" s="4">
        <v>0.33572057293750501</v>
      </c>
      <c r="G2" s="8">
        <v>4.1699737772461998E-4</v>
      </c>
      <c r="H2" t="s">
        <v>268</v>
      </c>
      <c r="I2">
        <f>IF(OR(OR(E2&gt;0.8,F2&gt;0.8),H2="Wery weak"),1,0)</f>
        <v>1</v>
      </c>
    </row>
    <row r="3" spans="1:9" x14ac:dyDescent="0.2">
      <c r="A3" t="s">
        <v>239</v>
      </c>
      <c r="B3" t="s">
        <v>252</v>
      </c>
      <c r="C3">
        <v>49987</v>
      </c>
      <c r="D3" s="5">
        <v>5</v>
      </c>
      <c r="E3" s="4">
        <v>2.4000480009600533E-4</v>
      </c>
      <c r="F3" s="4">
        <v>0.46057975073519097</v>
      </c>
      <c r="G3" s="8">
        <v>6.3401375666355695E-8</v>
      </c>
      <c r="H3" t="s">
        <v>262</v>
      </c>
      <c r="I3">
        <f t="shared" ref="I3:I35" si="0">IF(OR(OR(E3&gt;0.8,F3&gt;0.8),H3="Wery weak"),1,0)</f>
        <v>1</v>
      </c>
    </row>
    <row r="4" spans="1:9" x14ac:dyDescent="0.2">
      <c r="A4" t="s">
        <v>210</v>
      </c>
      <c r="B4" t="s">
        <v>252</v>
      </c>
      <c r="C4">
        <v>49999</v>
      </c>
      <c r="D4" s="5">
        <v>2</v>
      </c>
      <c r="E4" s="4">
        <v>0</v>
      </c>
      <c r="F4" s="4">
        <v>0.537870757415148</v>
      </c>
      <c r="G4" s="8">
        <v>0</v>
      </c>
      <c r="H4" t="s">
        <v>262</v>
      </c>
      <c r="I4">
        <f t="shared" si="0"/>
        <v>1</v>
      </c>
    </row>
    <row r="5" spans="1:9" x14ac:dyDescent="0.2">
      <c r="A5" t="s">
        <v>211</v>
      </c>
      <c r="B5" t="s">
        <v>252</v>
      </c>
      <c r="C5">
        <v>49999</v>
      </c>
      <c r="D5" s="5">
        <v>2</v>
      </c>
      <c r="E5" s="4">
        <v>0</v>
      </c>
      <c r="F5" s="4">
        <v>0.539390787815756</v>
      </c>
      <c r="G5" s="8">
        <v>0</v>
      </c>
      <c r="H5" t="s">
        <v>262</v>
      </c>
      <c r="I5">
        <f t="shared" si="0"/>
        <v>1</v>
      </c>
    </row>
    <row r="6" spans="1:9" x14ac:dyDescent="0.2">
      <c r="A6" t="s">
        <v>240</v>
      </c>
      <c r="B6" t="s">
        <v>252</v>
      </c>
      <c r="C6">
        <v>42994</v>
      </c>
      <c r="D6" s="5">
        <v>44</v>
      </c>
      <c r="E6" s="4">
        <v>0.14010280205604109</v>
      </c>
      <c r="F6" s="4">
        <v>0.150672186816765</v>
      </c>
      <c r="G6" s="8">
        <v>1.37688034817122E-3</v>
      </c>
      <c r="H6" t="s">
        <v>262</v>
      </c>
      <c r="I6">
        <f t="shared" si="0"/>
        <v>1</v>
      </c>
    </row>
    <row r="7" spans="1:9" x14ac:dyDescent="0.2">
      <c r="A7" t="s">
        <v>212</v>
      </c>
      <c r="B7" t="s">
        <v>252</v>
      </c>
      <c r="C7">
        <v>42994</v>
      </c>
      <c r="D7" s="5">
        <v>10086</v>
      </c>
      <c r="E7" s="4">
        <v>0.14010280205604109</v>
      </c>
      <c r="F7" s="4">
        <v>0.66909336186444601</v>
      </c>
      <c r="G7" s="8">
        <v>1.37688034817122E-3</v>
      </c>
      <c r="H7" t="s">
        <v>262</v>
      </c>
      <c r="I7">
        <f t="shared" si="0"/>
        <v>1</v>
      </c>
    </row>
    <row r="8" spans="1:9" x14ac:dyDescent="0.2">
      <c r="A8" t="s">
        <v>213</v>
      </c>
      <c r="B8" t="s">
        <v>252</v>
      </c>
      <c r="C8">
        <v>18394</v>
      </c>
      <c r="D8" s="5">
        <v>0</v>
      </c>
      <c r="E8" s="4">
        <v>0.63211264225284514</v>
      </c>
      <c r="F8" s="4">
        <v>0.91393932804175304</v>
      </c>
      <c r="G8" s="8">
        <v>2.6390317363275899E-2</v>
      </c>
      <c r="H8" t="s">
        <v>263</v>
      </c>
      <c r="I8">
        <f t="shared" si="0"/>
        <v>1</v>
      </c>
    </row>
    <row r="9" spans="1:9" x14ac:dyDescent="0.2">
      <c r="A9" t="s">
        <v>214</v>
      </c>
      <c r="B9" t="s">
        <v>252</v>
      </c>
      <c r="C9">
        <v>18394</v>
      </c>
      <c r="D9" s="5">
        <v>0</v>
      </c>
      <c r="E9" s="4">
        <v>0.63211264225284514</v>
      </c>
      <c r="F9" s="4">
        <v>0.64325323475046203</v>
      </c>
      <c r="G9" s="8">
        <v>2.6390317363275899E-2</v>
      </c>
      <c r="H9" t="s">
        <v>263</v>
      </c>
      <c r="I9">
        <f t="shared" si="0"/>
        <v>0</v>
      </c>
    </row>
    <row r="10" spans="1:9" x14ac:dyDescent="0.2">
      <c r="A10" t="s">
        <v>215</v>
      </c>
      <c r="B10" t="s">
        <v>252</v>
      </c>
      <c r="C10">
        <v>18394</v>
      </c>
      <c r="D10" s="5">
        <v>1</v>
      </c>
      <c r="E10" s="4">
        <v>0.63211264225284514</v>
      </c>
      <c r="F10" s="4">
        <v>0.64135044036098698</v>
      </c>
      <c r="G10" s="8">
        <v>2.6390317363275899E-2</v>
      </c>
      <c r="H10" t="s">
        <v>263</v>
      </c>
      <c r="I10">
        <f t="shared" si="0"/>
        <v>0</v>
      </c>
    </row>
    <row r="11" spans="1:9" x14ac:dyDescent="0.2">
      <c r="A11" t="s">
        <v>216</v>
      </c>
      <c r="B11" t="s">
        <v>252</v>
      </c>
      <c r="C11">
        <v>49999</v>
      </c>
      <c r="D11" s="5">
        <v>3</v>
      </c>
      <c r="E11" s="4">
        <v>0</v>
      </c>
      <c r="F11" s="4">
        <v>0.38064761295225902</v>
      </c>
      <c r="G11" s="8">
        <v>0.113790895313072</v>
      </c>
      <c r="H11" t="s">
        <v>264</v>
      </c>
      <c r="I11">
        <f t="shared" si="0"/>
        <v>0</v>
      </c>
    </row>
    <row r="12" spans="1:9" x14ac:dyDescent="0.2">
      <c r="A12" t="s">
        <v>217</v>
      </c>
      <c r="B12" t="s">
        <v>252</v>
      </c>
      <c r="C12">
        <v>49999</v>
      </c>
      <c r="D12" s="5">
        <v>3</v>
      </c>
      <c r="E12" s="4">
        <v>0</v>
      </c>
      <c r="F12" s="4">
        <v>0.38272765455309099</v>
      </c>
      <c r="G12" s="8">
        <v>0.112832672812526</v>
      </c>
      <c r="H12" t="s">
        <v>264</v>
      </c>
      <c r="I12">
        <f t="shared" si="0"/>
        <v>0</v>
      </c>
    </row>
    <row r="13" spans="1:9" x14ac:dyDescent="0.2">
      <c r="A13" t="s">
        <v>218</v>
      </c>
      <c r="B13" t="s">
        <v>252</v>
      </c>
      <c r="C13">
        <v>49999</v>
      </c>
      <c r="D13" s="5">
        <v>1</v>
      </c>
      <c r="E13" s="4">
        <v>0</v>
      </c>
      <c r="F13" s="4">
        <v>0.60339206784135702</v>
      </c>
      <c r="G13" s="8">
        <v>3.5592573408174497E-2</v>
      </c>
      <c r="H13" t="s">
        <v>263</v>
      </c>
      <c r="I13">
        <f t="shared" si="0"/>
        <v>0</v>
      </c>
    </row>
    <row r="14" spans="1:9" x14ac:dyDescent="0.2">
      <c r="A14" t="s">
        <v>219</v>
      </c>
      <c r="B14" t="s">
        <v>252</v>
      </c>
      <c r="C14">
        <v>49999</v>
      </c>
      <c r="D14" s="5">
        <v>1</v>
      </c>
      <c r="E14" s="4">
        <v>0</v>
      </c>
      <c r="F14" s="4">
        <v>0.87379747594951895</v>
      </c>
      <c r="G14" s="8">
        <v>4.6861842542771301E-2</v>
      </c>
      <c r="H14" t="s">
        <v>263</v>
      </c>
      <c r="I14">
        <f t="shared" si="0"/>
        <v>1</v>
      </c>
    </row>
    <row r="15" spans="1:9" x14ac:dyDescent="0.2">
      <c r="A15" t="s">
        <v>241</v>
      </c>
      <c r="B15" t="s">
        <v>252</v>
      </c>
      <c r="C15">
        <v>49999</v>
      </c>
      <c r="D15" s="5">
        <v>37</v>
      </c>
      <c r="E15" s="4">
        <v>0</v>
      </c>
      <c r="F15" s="4">
        <v>7.9681593631872605E-2</v>
      </c>
      <c r="G15" s="8">
        <v>0</v>
      </c>
      <c r="H15" t="s">
        <v>262</v>
      </c>
      <c r="I15">
        <f t="shared" si="0"/>
        <v>1</v>
      </c>
    </row>
    <row r="16" spans="1:9" x14ac:dyDescent="0.2">
      <c r="A16" t="s">
        <v>220</v>
      </c>
      <c r="B16" t="s">
        <v>252</v>
      </c>
      <c r="C16">
        <v>49999</v>
      </c>
      <c r="D16" s="5">
        <v>0</v>
      </c>
      <c r="E16" s="4">
        <v>0</v>
      </c>
      <c r="F16" s="4">
        <v>0.93017860357207105</v>
      </c>
      <c r="G16" s="8">
        <v>0</v>
      </c>
      <c r="H16" t="s">
        <v>262</v>
      </c>
      <c r="I16">
        <f t="shared" si="0"/>
        <v>1</v>
      </c>
    </row>
    <row r="17" spans="1:9" x14ac:dyDescent="0.2">
      <c r="A17" t="s">
        <v>221</v>
      </c>
      <c r="B17" t="s">
        <v>252</v>
      </c>
      <c r="C17">
        <v>49536</v>
      </c>
      <c r="D17" s="5" t="s">
        <v>242</v>
      </c>
      <c r="E17" s="4">
        <v>9.2601852037040855E-3</v>
      </c>
      <c r="F17" s="4">
        <v>0.93887273901808799</v>
      </c>
      <c r="G17" s="8">
        <v>5.3418126939363496E-6</v>
      </c>
      <c r="H17" t="s">
        <v>262</v>
      </c>
      <c r="I17">
        <f t="shared" si="0"/>
        <v>1</v>
      </c>
    </row>
    <row r="18" spans="1:9" x14ac:dyDescent="0.2">
      <c r="A18" t="s">
        <v>243</v>
      </c>
      <c r="B18" t="s">
        <v>252</v>
      </c>
      <c r="C18">
        <v>49781</v>
      </c>
      <c r="D18" s="5" t="s">
        <v>242</v>
      </c>
      <c r="E18" s="4">
        <v>4.3600872017440784E-3</v>
      </c>
      <c r="F18" s="4">
        <v>0.93425202386452699</v>
      </c>
      <c r="G18" s="8">
        <v>3.8016490450019999E-6</v>
      </c>
      <c r="H18" t="s">
        <v>262</v>
      </c>
      <c r="I18">
        <f t="shared" si="0"/>
        <v>1</v>
      </c>
    </row>
    <row r="19" spans="1:9" x14ac:dyDescent="0.2">
      <c r="A19" t="s">
        <v>222</v>
      </c>
      <c r="B19" t="s">
        <v>252</v>
      </c>
      <c r="C19">
        <v>49999</v>
      </c>
      <c r="D19" s="5">
        <v>0</v>
      </c>
      <c r="E19" s="4">
        <v>0</v>
      </c>
      <c r="F19" s="4">
        <v>0.93751875037500798</v>
      </c>
      <c r="G19" s="8">
        <v>0</v>
      </c>
      <c r="H19" t="s">
        <v>262</v>
      </c>
      <c r="I19">
        <f t="shared" si="0"/>
        <v>1</v>
      </c>
    </row>
    <row r="20" spans="1:9" x14ac:dyDescent="0.2">
      <c r="A20" t="s">
        <v>223</v>
      </c>
      <c r="B20" t="s">
        <v>252</v>
      </c>
      <c r="C20">
        <v>49999</v>
      </c>
      <c r="D20" s="5" t="s">
        <v>244</v>
      </c>
      <c r="E20" s="4">
        <v>0</v>
      </c>
      <c r="F20" s="4">
        <v>0.93751875037500798</v>
      </c>
      <c r="G20" s="8">
        <v>0</v>
      </c>
      <c r="H20" t="s">
        <v>262</v>
      </c>
      <c r="I20">
        <f t="shared" si="0"/>
        <v>1</v>
      </c>
    </row>
    <row r="21" spans="1:9" x14ac:dyDescent="0.2">
      <c r="A21" t="s">
        <v>224</v>
      </c>
      <c r="B21" t="s">
        <v>252</v>
      </c>
      <c r="C21">
        <v>49999</v>
      </c>
      <c r="D21" s="5" t="s">
        <v>244</v>
      </c>
      <c r="E21" s="4">
        <v>0</v>
      </c>
      <c r="F21" s="4">
        <v>0.93751875037500798</v>
      </c>
      <c r="G21" s="8">
        <v>0</v>
      </c>
      <c r="H21" t="s">
        <v>262</v>
      </c>
      <c r="I21">
        <f t="shared" si="0"/>
        <v>1</v>
      </c>
    </row>
    <row r="22" spans="1:9" x14ac:dyDescent="0.2">
      <c r="A22" t="s">
        <v>225</v>
      </c>
      <c r="B22" t="s">
        <v>252</v>
      </c>
      <c r="C22">
        <v>49999</v>
      </c>
      <c r="D22" s="5" t="s">
        <v>244</v>
      </c>
      <c r="E22" s="4">
        <v>0</v>
      </c>
      <c r="F22" s="4">
        <v>0.93751875037500798</v>
      </c>
      <c r="G22" s="8">
        <v>0</v>
      </c>
      <c r="H22" t="s">
        <v>262</v>
      </c>
      <c r="I22">
        <f t="shared" si="0"/>
        <v>1</v>
      </c>
    </row>
    <row r="23" spans="1:9" x14ac:dyDescent="0.2">
      <c r="A23" t="s">
        <v>226</v>
      </c>
      <c r="B23" t="s">
        <v>252</v>
      </c>
      <c r="C23">
        <v>49999</v>
      </c>
      <c r="D23" s="5">
        <v>0</v>
      </c>
      <c r="E23" s="4">
        <v>0</v>
      </c>
      <c r="F23" s="4">
        <v>0.96775935518710399</v>
      </c>
      <c r="G23" s="8">
        <v>0</v>
      </c>
      <c r="H23" t="s">
        <v>262</v>
      </c>
      <c r="I23">
        <f t="shared" si="0"/>
        <v>1</v>
      </c>
    </row>
    <row r="24" spans="1:9" x14ac:dyDescent="0.2">
      <c r="A24" t="s">
        <v>227</v>
      </c>
      <c r="B24" t="s">
        <v>252</v>
      </c>
      <c r="C24">
        <v>49999</v>
      </c>
      <c r="D24" s="5" t="s">
        <v>244</v>
      </c>
      <c r="E24" s="4">
        <v>0</v>
      </c>
      <c r="F24" s="4">
        <v>0.96775935518710399</v>
      </c>
      <c r="G24" s="8">
        <v>0</v>
      </c>
      <c r="H24" t="s">
        <v>262</v>
      </c>
      <c r="I24">
        <f t="shared" si="0"/>
        <v>1</v>
      </c>
    </row>
    <row r="25" spans="1:9" x14ac:dyDescent="0.2">
      <c r="A25" t="s">
        <v>228</v>
      </c>
      <c r="B25" t="s">
        <v>252</v>
      </c>
      <c r="C25">
        <v>48387</v>
      </c>
      <c r="D25" s="5" t="s">
        <v>244</v>
      </c>
      <c r="E25" s="4">
        <v>3.2240644812896235E-2</v>
      </c>
      <c r="F25" s="4">
        <v>1</v>
      </c>
      <c r="G25" s="8">
        <v>2.66846589532303E-5</v>
      </c>
      <c r="H25" t="s">
        <v>262</v>
      </c>
      <c r="I25">
        <f t="shared" si="0"/>
        <v>1</v>
      </c>
    </row>
    <row r="26" spans="1:9" x14ac:dyDescent="0.2">
      <c r="A26" t="s">
        <v>229</v>
      </c>
      <c r="B26" t="s">
        <v>252</v>
      </c>
      <c r="C26">
        <v>49818</v>
      </c>
      <c r="D26" s="5" t="s">
        <v>244</v>
      </c>
      <c r="E26" s="4">
        <v>3.6200724014480157E-3</v>
      </c>
      <c r="F26" s="4">
        <v>0.97127544261110399</v>
      </c>
      <c r="G26" s="8">
        <v>1.5999512970864799E-6</v>
      </c>
      <c r="H26" t="s">
        <v>262</v>
      </c>
      <c r="I26">
        <f t="shared" si="0"/>
        <v>1</v>
      </c>
    </row>
    <row r="27" spans="1:9" x14ac:dyDescent="0.2">
      <c r="A27" t="s">
        <v>230</v>
      </c>
      <c r="B27" t="s">
        <v>252</v>
      </c>
      <c r="C27">
        <v>49999</v>
      </c>
      <c r="D27" s="5" t="s">
        <v>245</v>
      </c>
      <c r="E27" s="4">
        <v>0</v>
      </c>
      <c r="F27" s="4">
        <v>0.73123462469249401</v>
      </c>
      <c r="G27" s="8">
        <v>0</v>
      </c>
      <c r="H27" t="s">
        <v>262</v>
      </c>
      <c r="I27">
        <f t="shared" si="0"/>
        <v>1</v>
      </c>
    </row>
    <row r="28" spans="1:9" x14ac:dyDescent="0.2">
      <c r="A28" t="s">
        <v>231</v>
      </c>
      <c r="B28" t="s">
        <v>252</v>
      </c>
      <c r="C28">
        <v>49999</v>
      </c>
      <c r="D28" s="5" t="s">
        <v>246</v>
      </c>
      <c r="E28" s="4">
        <v>0</v>
      </c>
      <c r="F28" s="4">
        <v>0.37150743014860299</v>
      </c>
      <c r="G28" s="8">
        <v>5.3583654833533501E-2</v>
      </c>
      <c r="H28" t="s">
        <v>263</v>
      </c>
      <c r="I28">
        <f t="shared" si="0"/>
        <v>0</v>
      </c>
    </row>
    <row r="29" spans="1:9" x14ac:dyDescent="0.2">
      <c r="A29" t="s">
        <v>232</v>
      </c>
      <c r="B29" t="s">
        <v>252</v>
      </c>
      <c r="C29">
        <v>49999</v>
      </c>
      <c r="D29" s="5" t="s">
        <v>242</v>
      </c>
      <c r="E29" s="4">
        <v>0</v>
      </c>
      <c r="F29" s="4">
        <v>0.72149442988859802</v>
      </c>
      <c r="G29" s="8">
        <v>0</v>
      </c>
      <c r="H29" t="s">
        <v>262</v>
      </c>
      <c r="I29">
        <f t="shared" si="0"/>
        <v>1</v>
      </c>
    </row>
    <row r="30" spans="1:9" x14ac:dyDescent="0.2">
      <c r="A30" t="s">
        <v>233</v>
      </c>
      <c r="B30" t="s">
        <v>252</v>
      </c>
      <c r="C30">
        <v>49999</v>
      </c>
      <c r="D30" s="5">
        <v>0</v>
      </c>
      <c r="E30" s="4">
        <v>0</v>
      </c>
      <c r="F30" s="4">
        <v>0.99881997639952802</v>
      </c>
      <c r="G30" s="8">
        <v>0</v>
      </c>
      <c r="H30" t="s">
        <v>262</v>
      </c>
      <c r="I30">
        <f t="shared" si="0"/>
        <v>1</v>
      </c>
    </row>
    <row r="31" spans="1:9" x14ac:dyDescent="0.2">
      <c r="A31" t="s">
        <v>234</v>
      </c>
      <c r="B31" t="s">
        <v>252</v>
      </c>
      <c r="C31">
        <v>49999</v>
      </c>
      <c r="D31" s="5">
        <v>0</v>
      </c>
      <c r="E31" s="4">
        <v>0</v>
      </c>
      <c r="F31" s="4">
        <v>0.97255945118902398</v>
      </c>
      <c r="G31" s="8">
        <v>0</v>
      </c>
      <c r="H31" t="s">
        <v>262</v>
      </c>
      <c r="I31">
        <f t="shared" si="0"/>
        <v>1</v>
      </c>
    </row>
    <row r="32" spans="1:9" x14ac:dyDescent="0.2">
      <c r="A32" t="s">
        <v>235</v>
      </c>
      <c r="B32" t="s">
        <v>252</v>
      </c>
      <c r="C32">
        <v>49999</v>
      </c>
      <c r="D32" s="5">
        <v>-1</v>
      </c>
      <c r="E32" s="4">
        <v>0</v>
      </c>
      <c r="F32" s="4">
        <v>0.97201944038880805</v>
      </c>
      <c r="G32" s="8">
        <v>0</v>
      </c>
      <c r="H32" t="s">
        <v>262</v>
      </c>
      <c r="I32">
        <f t="shared" si="0"/>
        <v>1</v>
      </c>
    </row>
    <row r="33" spans="1:9" x14ac:dyDescent="0.2">
      <c r="A33" t="s">
        <v>236</v>
      </c>
      <c r="B33" t="s">
        <v>252</v>
      </c>
      <c r="C33">
        <v>49999</v>
      </c>
      <c r="D33" s="5">
        <v>-1</v>
      </c>
      <c r="E33" s="4">
        <v>0</v>
      </c>
      <c r="F33" s="4">
        <v>0.74735494709894201</v>
      </c>
      <c r="G33" s="8">
        <v>0</v>
      </c>
      <c r="H33" t="s">
        <v>262</v>
      </c>
      <c r="I33">
        <f t="shared" si="0"/>
        <v>1</v>
      </c>
    </row>
    <row r="34" spans="1:9" x14ac:dyDescent="0.2">
      <c r="A34" t="s">
        <v>247</v>
      </c>
      <c r="B34" t="s">
        <v>252</v>
      </c>
      <c r="C34">
        <v>48342</v>
      </c>
      <c r="D34" s="5" t="s">
        <v>248</v>
      </c>
      <c r="E34" s="4">
        <v>3.3140662813256228E-2</v>
      </c>
      <c r="F34" s="4">
        <v>0.80402134789623902</v>
      </c>
      <c r="G34" s="8">
        <v>2.1157619159885201E-5</v>
      </c>
      <c r="H34" t="s">
        <v>262</v>
      </c>
      <c r="I34">
        <f t="shared" si="0"/>
        <v>1</v>
      </c>
    </row>
    <row r="35" spans="1:9" x14ac:dyDescent="0.2">
      <c r="A35" t="s">
        <v>249</v>
      </c>
      <c r="B35" t="s">
        <v>252</v>
      </c>
      <c r="C35">
        <v>49993</v>
      </c>
      <c r="D35" s="5" t="s">
        <v>250</v>
      </c>
      <c r="E35" s="4">
        <v>1.2000240004794716E-4</v>
      </c>
      <c r="F35" s="4">
        <v>0.61754645650391105</v>
      </c>
      <c r="G35" s="8">
        <v>3.2346476957275202E-8</v>
      </c>
      <c r="H35" t="s">
        <v>262</v>
      </c>
      <c r="I35">
        <f t="shared" si="0"/>
        <v>1</v>
      </c>
    </row>
    <row r="36" spans="1:9" x14ac:dyDescent="0.2">
      <c r="A36" t="s">
        <v>237</v>
      </c>
      <c r="B36" t="s">
        <v>252</v>
      </c>
      <c r="C36">
        <v>49999</v>
      </c>
      <c r="D36" s="5">
        <v>0</v>
      </c>
      <c r="E36" s="4">
        <v>0</v>
      </c>
      <c r="F36" s="4">
        <v>0.925638512770255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keep_var</vt:lpstr>
      <vt:lpstr>numeric</vt:lpstr>
      <vt:lpstr>factor</vt:lpstr>
      <vt:lpstr>numeric!base_describe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2017-01-17T04:54:07Z</dcterms:modified>
</cp:coreProperties>
</file>