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L18" i="1"/>
  <c r="K18" i="1"/>
  <c r="M20" i="1"/>
  <c r="L20" i="1"/>
  <c r="K20" i="1"/>
</calcChain>
</file>

<file path=xl/sharedStrings.xml><?xml version="1.0" encoding="utf-8"?>
<sst xmlns="http://schemas.openxmlformats.org/spreadsheetml/2006/main" count="27" uniqueCount="17">
  <si>
    <t>TG132</t>
    <phoneticPr fontId="1"/>
  </si>
  <si>
    <t>left</t>
    <phoneticPr fontId="1"/>
  </si>
  <si>
    <t>anterior</t>
    <phoneticPr fontId="1"/>
  </si>
  <si>
    <t>inferior</t>
    <phoneticPr fontId="1"/>
  </si>
  <si>
    <t>rotation - X</t>
    <phoneticPr fontId="1"/>
  </si>
  <si>
    <t>rotation - Y</t>
    <phoneticPr fontId="1"/>
  </si>
  <si>
    <t>rotation - Z</t>
    <phoneticPr fontId="1"/>
  </si>
  <si>
    <t>RayStation</t>
    <phoneticPr fontId="1"/>
  </si>
  <si>
    <t>Transformation matrix</t>
    <phoneticPr fontId="1"/>
  </si>
  <si>
    <t>Transformation</t>
    <phoneticPr fontId="1"/>
  </si>
  <si>
    <t xml:space="preserve"> [cm]</t>
  </si>
  <si>
    <t>[degree]</t>
    <phoneticPr fontId="1"/>
  </si>
  <si>
    <t>Rotation</t>
    <phoneticPr fontId="1"/>
  </si>
  <si>
    <t>Ragistration infoの値を入力する。</t>
    <rPh sb="18" eb="19">
      <t>アタイ</t>
    </rPh>
    <rPh sb="20" eb="22">
      <t>ニュウリョク</t>
    </rPh>
    <phoneticPr fontId="1"/>
  </si>
  <si>
    <t>Transformation matrixから算出した移動量と回転角度</t>
    <rPh sb="23" eb="25">
      <t>サンシュツ</t>
    </rPh>
    <rPh sb="27" eb="30">
      <t>イドウリョウ</t>
    </rPh>
    <rPh sb="31" eb="33">
      <t>カイテン</t>
    </rPh>
    <rPh sb="33" eb="35">
      <t>カクド</t>
    </rPh>
    <phoneticPr fontId="1"/>
  </si>
  <si>
    <t>CTデータに付加された移動量と回転角度</t>
    <rPh sb="6" eb="8">
      <t>フカ</t>
    </rPh>
    <rPh sb="11" eb="14">
      <t>イドウリョウ</t>
    </rPh>
    <rPh sb="15" eb="19">
      <t>カイテンカクド</t>
    </rPh>
    <phoneticPr fontId="1"/>
  </si>
  <si>
    <t>Ragistration結果の一例</t>
    <rPh sb="12" eb="14">
      <t>ケッカ</t>
    </rPh>
    <rPh sb="15" eb="17">
      <t>イチレイ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</si>
</sst>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1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9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4</xdr:row>
      <xdr:rowOff>58129</xdr:rowOff>
    </xdr:from>
    <xdr:to>
      <xdr:col>8</xdr:col>
      <xdr:colOff>50800</xdr:colOff>
      <xdr:row>32</xdr:row>
      <xdr:rowOff>143721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D99D58FC-6EBC-514E-9278-C376A9DEEA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820" t="19467" r="33741" b="20286"/>
        <a:stretch/>
      </xdr:blipFill>
      <xdr:spPr>
        <a:xfrm>
          <a:off x="520700" y="515329"/>
          <a:ext cx="8166100" cy="6511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tabSelected="1" workbookViewId="0">
      <selection activeCell="I3" sqref="I3"/>
    </sheetView>
  </sheetViews>
  <sheetFormatPr baseColWidth="12" defaultColWidth="10.625" defaultRowHeight="18" x14ac:dyDescent="0"/>
  <sheetData>
    <row r="2" spans="2:14">
      <c r="J2" s="4"/>
    </row>
    <row r="4" spans="2:14">
      <c r="B4" t="s">
        <v>16</v>
      </c>
      <c r="J4" s="2" t="s">
        <v>0</v>
      </c>
      <c r="K4" t="s">
        <v>15</v>
      </c>
    </row>
    <row r="5" spans="2:14">
      <c r="J5" s="6" t="s">
        <v>9</v>
      </c>
      <c r="K5" s="1" t="s">
        <v>1</v>
      </c>
      <c r="L5" s="1" t="s">
        <v>2</v>
      </c>
      <c r="M5" s="1" t="s">
        <v>3</v>
      </c>
    </row>
    <row r="6" spans="2:14">
      <c r="J6" s="1" t="s">
        <v>10</v>
      </c>
      <c r="K6" s="18">
        <v>0.5</v>
      </c>
      <c r="L6" s="18">
        <v>1.5</v>
      </c>
      <c r="M6" s="18">
        <v>2</v>
      </c>
    </row>
    <row r="7" spans="2:14">
      <c r="J7" s="1" t="s">
        <v>12</v>
      </c>
      <c r="K7" s="1" t="s">
        <v>4</v>
      </c>
      <c r="L7" s="1" t="s">
        <v>5</v>
      </c>
      <c r="M7" s="1" t="s">
        <v>6</v>
      </c>
    </row>
    <row r="8" spans="2:14">
      <c r="J8" s="1" t="s">
        <v>11</v>
      </c>
      <c r="K8" s="19">
        <v>-5</v>
      </c>
      <c r="L8" s="19">
        <v>8</v>
      </c>
      <c r="M8" s="19">
        <v>10</v>
      </c>
    </row>
    <row r="10" spans="2:14" ht="19" thickBot="1">
      <c r="J10" s="2" t="s">
        <v>7</v>
      </c>
      <c r="K10" s="8" t="s">
        <v>13</v>
      </c>
    </row>
    <row r="11" spans="2:14">
      <c r="J11" s="6" t="s">
        <v>8</v>
      </c>
      <c r="K11" s="9">
        <v>0.98</v>
      </c>
      <c r="L11" s="10">
        <v>-0.15</v>
      </c>
      <c r="M11" s="10">
        <v>0.16</v>
      </c>
      <c r="N11" s="11">
        <v>0.5</v>
      </c>
    </row>
    <row r="12" spans="2:14">
      <c r="K12" s="12">
        <v>0.14000000000000001</v>
      </c>
      <c r="L12" s="13">
        <v>0.99</v>
      </c>
      <c r="M12" s="13">
        <v>0.09</v>
      </c>
      <c r="N12" s="14">
        <v>2.02</v>
      </c>
    </row>
    <row r="13" spans="2:14">
      <c r="K13" s="12">
        <v>-0.17</v>
      </c>
      <c r="L13" s="13">
        <v>-0.06</v>
      </c>
      <c r="M13" s="13">
        <v>0.98</v>
      </c>
      <c r="N13" s="14">
        <v>1.49</v>
      </c>
    </row>
    <row r="14" spans="2:14" ht="19" thickBot="1">
      <c r="K14" s="15">
        <v>0</v>
      </c>
      <c r="L14" s="16">
        <v>0</v>
      </c>
      <c r="M14" s="16">
        <v>0</v>
      </c>
      <c r="N14" s="17">
        <v>1</v>
      </c>
    </row>
    <row r="16" spans="2:14">
      <c r="J16" s="7" t="s">
        <v>14</v>
      </c>
      <c r="K16" s="1"/>
      <c r="L16" s="1"/>
      <c r="M16" s="1"/>
    </row>
    <row r="17" spans="10:13">
      <c r="J17" s="6" t="s">
        <v>9</v>
      </c>
      <c r="K17" s="1" t="s">
        <v>1</v>
      </c>
      <c r="L17" s="1" t="s">
        <v>2</v>
      </c>
      <c r="M17" s="1" t="s">
        <v>3</v>
      </c>
    </row>
    <row r="18" spans="10:13">
      <c r="J18" s="1" t="s">
        <v>10</v>
      </c>
      <c r="K18" s="18">
        <f>N11</f>
        <v>0.5</v>
      </c>
      <c r="L18" s="18">
        <f>N13</f>
        <v>1.49</v>
      </c>
      <c r="M18" s="18">
        <f>N12</f>
        <v>2.02</v>
      </c>
    </row>
    <row r="19" spans="10:13">
      <c r="J19" s="1" t="s">
        <v>12</v>
      </c>
      <c r="K19" s="1" t="s">
        <v>4</v>
      </c>
      <c r="L19" s="1" t="s">
        <v>5</v>
      </c>
      <c r="M19" s="1" t="s">
        <v>6</v>
      </c>
    </row>
    <row r="20" spans="10:13">
      <c r="J20" s="1" t="s">
        <v>11</v>
      </c>
      <c r="K20" s="19">
        <f>ROUNDUP(DEGREES(IF(M12&lt;=-1,ASIN(-1.570796),IF(M12&gt;=1,ASIN(-1.570796),ASIN(M12)))),2)</f>
        <v>5.17</v>
      </c>
      <c r="L20" s="19">
        <f>ROUNDUP(DEGREES(IF(-M12&gt;0.9999,0,ATAN2(L12,K12))),2)</f>
        <v>8.0499999999999989</v>
      </c>
      <c r="M20" s="19">
        <f>ROUNDUP(DEGREES(IF(-M12&gt;0.9999,ATAN2(K11,-K13),ATAN2(M13,M11))),2)</f>
        <v>9.2799999999999994</v>
      </c>
    </row>
    <row r="21" spans="10:13">
      <c r="K21" s="3"/>
      <c r="L21" s="3"/>
      <c r="M21" s="3"/>
    </row>
    <row r="22" spans="10:13">
      <c r="K22" s="3"/>
      <c r="L22" s="3"/>
      <c r="M22" s="3"/>
    </row>
    <row r="25" spans="10:13">
      <c r="K25" s="1"/>
      <c r="L25" s="4"/>
      <c r="M25" s="4"/>
    </row>
    <row r="26" spans="10:13">
      <c r="K26" s="1"/>
      <c r="L26" s="5"/>
      <c r="M26" s="5"/>
    </row>
    <row r="27" spans="10:13">
      <c r="L27" s="4"/>
      <c r="M27" s="4"/>
    </row>
    <row r="28" spans="10:13">
      <c r="L28" s="4"/>
      <c r="M28" s="5"/>
    </row>
    <row r="29" spans="10:13">
      <c r="L29" s="4"/>
      <c r="M29" s="5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Yukio Fujita</dc:creator>
  <cp:lastModifiedBy>Yukio Fujita</cp:lastModifiedBy>
  <dcterms:created xsi:type="dcterms:W3CDTF">2018-02-07T01:55:09Z</dcterms:created>
  <dcterms:modified xsi:type="dcterms:W3CDTF">2018-02-07T14:20:17Z</dcterms:modified>
</cp:coreProperties>
</file>