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wart\Documents\R\Projects\YGwater\inst\snow_survey\"/>
    </mc:Choice>
  </mc:AlternateContent>
  <xr:revisionPtr revIDLastSave="0" documentId="13_ncr:1_{321C3FD7-C2C1-41AA-889C-8F57C78EAF60}" xr6:coauthVersionLast="47" xr6:coauthVersionMax="47" xr10:uidLastSave="{00000000-0000-0000-0000-000000000000}"/>
  <bookViews>
    <workbookView xWindow="-28920" yWindow="-120" windowWidth="29040" windowHeight="15990" activeTab="2" xr2:uid="{00000000-000D-0000-FFFF-FFFF00000000}"/>
  </bookViews>
  <sheets>
    <sheet name="Sheet1" sheetId="1" r:id="rId1"/>
    <sheet name="Sheet1_bc" sheetId="3" r:id="rId2"/>
    <sheet name="Summ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D25" i="3" l="1"/>
  <c r="C25" i="3"/>
  <c r="G23" i="3"/>
  <c r="H23" i="3" s="1"/>
  <c r="I22" i="3"/>
  <c r="G22" i="3"/>
  <c r="H22" i="3" s="1"/>
  <c r="I21" i="3"/>
  <c r="G21" i="3"/>
  <c r="H21" i="3" s="1"/>
  <c r="I20" i="3"/>
  <c r="G20" i="3"/>
  <c r="H20" i="3" s="1"/>
  <c r="I19" i="3"/>
  <c r="G19" i="3"/>
  <c r="H19" i="3" s="1"/>
  <c r="I18" i="3"/>
  <c r="G18" i="3"/>
  <c r="H18" i="3" s="1"/>
  <c r="I17" i="3"/>
  <c r="G17" i="3"/>
  <c r="H17" i="3" s="1"/>
  <c r="I16" i="3"/>
  <c r="G16" i="3"/>
  <c r="H16" i="3" s="1"/>
  <c r="I15" i="3"/>
  <c r="G15" i="3"/>
  <c r="H15" i="3" s="1"/>
  <c r="I14" i="3"/>
  <c r="G14" i="3"/>
  <c r="H14" i="3" s="1"/>
  <c r="I13" i="3"/>
  <c r="G13" i="3"/>
  <c r="G25" i="3" l="1"/>
  <c r="H13" i="3"/>
  <c r="H25" i="3" s="1"/>
  <c r="G24" i="3"/>
  <c r="G22" i="1"/>
  <c r="C25" i="1" l="1"/>
  <c r="D25" i="1"/>
  <c r="G15" i="1" l="1"/>
  <c r="G23" i="1" l="1"/>
  <c r="G14" i="1"/>
  <c r="G16" i="1"/>
  <c r="G17" i="1"/>
  <c r="G18" i="1"/>
  <c r="G19" i="1"/>
  <c r="G20" i="1"/>
  <c r="G21" i="1"/>
  <c r="I14" i="1"/>
  <c r="I15" i="1"/>
  <c r="I16" i="1"/>
  <c r="I17" i="1"/>
  <c r="I18" i="1"/>
  <c r="I19" i="1"/>
  <c r="I20" i="1"/>
  <c r="I21" i="1"/>
  <c r="I22" i="1"/>
  <c r="I13" i="1"/>
  <c r="H23" i="1" l="1"/>
  <c r="G25" i="1"/>
  <c r="H13" i="1"/>
  <c r="G24" i="1"/>
  <c r="H14" i="1"/>
  <c r="H15" i="1"/>
  <c r="H16" i="1"/>
  <c r="H17" i="1"/>
  <c r="H18" i="1"/>
  <c r="H19" i="1"/>
  <c r="H20" i="1"/>
  <c r="H21" i="1"/>
  <c r="H22" i="1"/>
  <c r="H25" i="1" l="1"/>
</calcChain>
</file>

<file path=xl/sharedStrings.xml><?xml version="1.0" encoding="utf-8"?>
<sst xmlns="http://schemas.openxmlformats.org/spreadsheetml/2006/main" count="164" uniqueCount="88">
  <si>
    <t>SNOW SURVEY WORKSHEET</t>
  </si>
  <si>
    <t>Sampler:</t>
  </si>
  <si>
    <t>Station #</t>
  </si>
  <si>
    <t>Snow Depth (cm)</t>
  </si>
  <si>
    <t>Core Length (cm)</t>
  </si>
  <si>
    <t>SWE (mm)</t>
  </si>
  <si>
    <t>Density %</t>
  </si>
  <si>
    <t>Total</t>
  </si>
  <si>
    <t>Average</t>
  </si>
  <si>
    <t>Exclude flag</t>
  </si>
  <si>
    <t>Clear</t>
  </si>
  <si>
    <t>Partly cloudy</t>
  </si>
  <si>
    <t>Overcast</t>
  </si>
  <si>
    <t>Raining</t>
  </si>
  <si>
    <t>Snowing</t>
  </si>
  <si>
    <t>Blowing</t>
  </si>
  <si>
    <t>Freezing</t>
  </si>
  <si>
    <t>Thawing</t>
  </si>
  <si>
    <t>Crusted - supports person on skis/snowshoes</t>
  </si>
  <si>
    <t>Breakable crust - breaks under person on skis/snowshoes</t>
  </si>
  <si>
    <t>Snow soft and powdery - not sticky</t>
  </si>
  <si>
    <t>Snow soft and wet - sticky</t>
  </si>
  <si>
    <t>Snow samples obtained with moderate difficulty</t>
  </si>
  <si>
    <t>Snow samples obtained with extreme difficulty</t>
  </si>
  <si>
    <t>Ground frozen under snow</t>
  </si>
  <si>
    <t>Ground dry under snow</t>
  </si>
  <si>
    <t>Ground damp under snow</t>
  </si>
  <si>
    <t>Ground wet (saturated) under snow</t>
  </si>
  <si>
    <t>How many cm of fresh snow at snow course?</t>
  </si>
  <si>
    <t>Core Length (%)</t>
  </si>
  <si>
    <t>Circuit:</t>
  </si>
  <si>
    <t>To be filled out</t>
  </si>
  <si>
    <t>Do not fill</t>
  </si>
  <si>
    <t>Course name:</t>
  </si>
  <si>
    <t>Bulletin target date:</t>
  </si>
  <si>
    <t>Sampling date:</t>
  </si>
  <si>
    <t>Bulk:</t>
  </si>
  <si>
    <t>Method:</t>
  </si>
  <si>
    <t>bulk</t>
  </si>
  <si>
    <t>standard</t>
  </si>
  <si>
    <t>Value is excluded</t>
  </si>
  <si>
    <t>QAQC by:</t>
  </si>
  <si>
    <t>Location</t>
  </si>
  <si>
    <t>ID</t>
  </si>
  <si>
    <t>Sample date</t>
  </si>
  <si>
    <t>Snow depth (cm)</t>
  </si>
  <si>
    <t>Density (%)</t>
  </si>
  <si>
    <t>% of median SWE</t>
  </si>
  <si>
    <t>Link to sheet</t>
  </si>
  <si>
    <t>QA/QC-ed</t>
  </si>
  <si>
    <t>Tare</t>
  </si>
  <si>
    <t>Weight</t>
  </si>
  <si>
    <t>SWE</t>
  </si>
  <si>
    <r>
      <t>Weather at time of sampling</t>
    </r>
    <r>
      <rPr>
        <sz val="12"/>
        <color theme="1"/>
        <rFont val="Calibri"/>
        <family val="2"/>
        <scheme val="minor"/>
      </rPr>
      <t xml:space="preserve"> (x if applicable)</t>
    </r>
  </si>
  <si>
    <r>
      <t>Snow conditions at snow course</t>
    </r>
    <r>
      <rPr>
        <sz val="12"/>
        <color theme="1"/>
        <rFont val="Calibri"/>
        <family val="2"/>
        <scheme val="minor"/>
      </rPr>
      <t xml:space="preserve"> (x if applicable)</t>
    </r>
  </si>
  <si>
    <r>
      <t>Sampling conditions</t>
    </r>
    <r>
      <rPr>
        <sz val="12"/>
        <color theme="1"/>
        <rFont val="Calibri"/>
        <family val="2"/>
        <scheme val="minor"/>
      </rPr>
      <t xml:space="preserve"> (x if applicable)</t>
    </r>
  </si>
  <si>
    <t>Rationale</t>
  </si>
  <si>
    <t>Air temperature in °C</t>
  </si>
  <si>
    <r>
      <t xml:space="preserve">Sample notes </t>
    </r>
    <r>
      <rPr>
        <sz val="12"/>
        <rFont val="Calibri"/>
        <family val="2"/>
        <scheme val="minor"/>
      </rPr>
      <t>(see details)</t>
    </r>
  </si>
  <si>
    <r>
      <t>Remarks</t>
    </r>
    <r>
      <rPr>
        <sz val="12"/>
        <color theme="1"/>
        <rFont val="Calibri"/>
        <family val="2"/>
        <scheme val="minor"/>
      </rPr>
      <t xml:space="preserve"> (see details)</t>
    </r>
  </si>
  <si>
    <t>Historical SWE median</t>
  </si>
  <si>
    <t>Estimated averages?</t>
  </si>
  <si>
    <t>Calculated value — warning</t>
  </si>
  <si>
    <t>Calculated value — potential error</t>
  </si>
  <si>
    <t>Validation lists</t>
  </si>
  <si>
    <t>Density - warning</t>
  </si>
  <si>
    <t>Density - error</t>
  </si>
  <si>
    <t>Core length - warning</t>
  </si>
  <si>
    <t>Core length - error</t>
  </si>
  <si>
    <t>Method - 1</t>
  </si>
  <si>
    <t>Method - 2</t>
  </si>
  <si>
    <t>Snow samples obtained easily</t>
  </si>
  <si>
    <r>
      <t xml:space="preserve">Maintenance required </t>
    </r>
    <r>
      <rPr>
        <sz val="12"/>
        <color theme="1"/>
        <rFont val="Calibri"/>
        <family val="2"/>
        <scheme val="minor"/>
      </rPr>
      <t>(x if applicable)</t>
    </r>
  </si>
  <si>
    <t>Brush snow course</t>
  </si>
  <si>
    <t>Replace marker plate/plates</t>
  </si>
  <si>
    <t>Colour Coding</t>
  </si>
  <si>
    <t>Arrival time:</t>
  </si>
  <si>
    <t>Departure time:</t>
  </si>
  <si>
    <t>Calculated value (no QAQC function)</t>
  </si>
  <si>
    <t>Calculated value — good</t>
  </si>
  <si>
    <t>Ice layer on ground under snow</t>
  </si>
  <si>
    <t>Brush helipad/access trail</t>
  </si>
  <si>
    <t>Previous year SWE</t>
  </si>
  <si>
    <t>Maintenance required</t>
  </si>
  <si>
    <t>Ice layer</t>
  </si>
  <si>
    <t>Ice layer within snow pack</t>
  </si>
  <si>
    <t>Snow Depth no plug (cm)</t>
  </si>
  <si>
    <r>
      <t>Ice layer description</t>
    </r>
    <r>
      <rPr>
        <sz val="12"/>
        <color theme="1"/>
        <rFont val="Calibri"/>
        <family val="2"/>
        <scheme val="minor"/>
      </rPr>
      <t xml:space="preserve"> (see details)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</si>
</sst>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0.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CC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0" fontId="6" fillId="0" borderId="0" xfId="0" applyFont="1"/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vertical="center" wrapText="1"/>
    </xf>
    <xf numFmtId="0" fontId="0" fillId="6" borderId="0" xfId="0" applyFill="1"/>
    <xf numFmtId="166" fontId="0" fillId="6" borderId="0" xfId="0" applyNumberFormat="1" applyFill="1"/>
    <xf numFmtId="0" fontId="6" fillId="6" borderId="0" xfId="0" applyFont="1" applyFill="1"/>
    <xf numFmtId="0" fontId="3" fillId="6" borderId="0" xfId="0" applyFont="1" applyFill="1"/>
    <xf numFmtId="164" fontId="4" fillId="6" borderId="0" xfId="0" applyNumberFormat="1" applyFont="1" applyFill="1"/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top" wrapText="1"/>
    </xf>
    <xf numFmtId="0" fontId="6" fillId="6" borderId="0" xfId="0" applyFont="1" applyFill="1" applyAlignment="1">
      <alignment vertical="top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 applyProtection="1">
      <alignment horizontal="center" vertical="center"/>
      <protection locked="0"/>
    </xf>
    <xf numFmtId="0" fontId="6" fillId="7" borderId="13" xfId="0" applyFont="1" applyFill="1" applyBorder="1" applyAlignment="1" applyProtection="1">
      <alignment vertical="center"/>
      <protection locked="0"/>
    </xf>
    <xf numFmtId="0" fontId="4" fillId="2" borderId="13" xfId="0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vertical="center"/>
    </xf>
    <xf numFmtId="0" fontId="4" fillId="6" borderId="39" xfId="0" applyFont="1" applyFill="1" applyBorder="1" applyAlignment="1">
      <alignment vertical="center"/>
    </xf>
    <xf numFmtId="0" fontId="6" fillId="7" borderId="24" xfId="0" applyFont="1" applyFill="1" applyBorder="1" applyAlignment="1" applyProtection="1">
      <alignment vertical="center"/>
      <protection locked="0"/>
    </xf>
    <xf numFmtId="0" fontId="4" fillId="7" borderId="39" xfId="0" applyFont="1" applyFill="1" applyBorder="1" applyAlignment="1" applyProtection="1">
      <alignment vertical="center"/>
      <protection locked="0"/>
    </xf>
    <xf numFmtId="0" fontId="4" fillId="9" borderId="39" xfId="0" applyFont="1" applyFill="1" applyBorder="1" applyAlignment="1">
      <alignment vertical="center"/>
    </xf>
    <xf numFmtId="164" fontId="4" fillId="9" borderId="28" xfId="0" applyNumberFormat="1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vertical="center"/>
    </xf>
    <xf numFmtId="164" fontId="4" fillId="10" borderId="19" xfId="0" applyNumberFormat="1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164" fontId="4" fillId="10" borderId="20" xfId="0" applyNumberFormat="1" applyFont="1" applyFill="1" applyBorder="1" applyAlignment="1">
      <alignment vertical="center"/>
    </xf>
    <xf numFmtId="0" fontId="6" fillId="7" borderId="8" xfId="0" applyFont="1" applyFill="1" applyBorder="1" applyAlignment="1" applyProtection="1">
      <alignment vertical="center"/>
      <protection locked="0"/>
    </xf>
    <xf numFmtId="0" fontId="3" fillId="4" borderId="12" xfId="0" applyFont="1" applyFill="1" applyBorder="1" applyAlignment="1">
      <alignment vertical="center"/>
    </xf>
    <xf numFmtId="1" fontId="6" fillId="2" borderId="13" xfId="0" applyNumberFormat="1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vertical="center"/>
      <protection locked="0"/>
    </xf>
    <xf numFmtId="164" fontId="6" fillId="4" borderId="14" xfId="0" applyNumberFormat="1" applyFont="1" applyFill="1" applyBorder="1" applyAlignment="1" applyProtection="1">
      <alignment vertical="center"/>
      <protection locked="0"/>
    </xf>
    <xf numFmtId="0" fontId="6" fillId="7" borderId="0" xfId="0" applyFont="1" applyFill="1" applyAlignment="1" applyProtection="1">
      <alignment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6" fillId="4" borderId="15" xfId="0" applyFont="1" applyFill="1" applyBorder="1" applyAlignment="1" applyProtection="1">
      <alignment vertical="center"/>
      <protection locked="0"/>
    </xf>
    <xf numFmtId="0" fontId="6" fillId="4" borderId="17" xfId="0" applyFont="1" applyFill="1" applyBorder="1" applyAlignment="1" applyProtection="1">
      <alignment vertical="center"/>
      <protection locked="0"/>
    </xf>
    <xf numFmtId="0" fontId="3" fillId="4" borderId="3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6" fillId="4" borderId="20" xfId="0" applyFont="1" applyFill="1" applyBorder="1" applyAlignment="1" applyProtection="1">
      <alignment vertical="center"/>
      <protection locked="0"/>
    </xf>
    <xf numFmtId="0" fontId="3" fillId="6" borderId="0" xfId="0" applyFont="1" applyFill="1" applyAlignment="1">
      <alignment vertical="center"/>
    </xf>
    <xf numFmtId="164" fontId="4" fillId="6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6" fillId="6" borderId="12" xfId="0" applyFont="1" applyFill="1" applyBorder="1" applyAlignment="1">
      <alignment vertical="center"/>
    </xf>
    <xf numFmtId="0" fontId="6" fillId="7" borderId="13" xfId="0" applyFont="1" applyFill="1" applyBorder="1" applyAlignment="1" applyProtection="1">
      <alignment horizontal="center" vertical="center"/>
      <protection locked="0"/>
    </xf>
    <xf numFmtId="0" fontId="6" fillId="6" borderId="13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7" borderId="19" xfId="0" applyFont="1" applyFill="1" applyBorder="1" applyAlignment="1" applyProtection="1">
      <alignment horizontal="center" vertical="center"/>
      <protection locked="0"/>
    </xf>
    <xf numFmtId="0" fontId="6" fillId="6" borderId="19" xfId="0" applyFont="1" applyFill="1" applyBorder="1" applyAlignment="1">
      <alignment vertical="center"/>
    </xf>
    <xf numFmtId="0" fontId="6" fillId="7" borderId="20" xfId="0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center" vertical="center"/>
      <protection locked="0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0" fontId="6" fillId="7" borderId="45" xfId="0" applyFont="1" applyFill="1" applyBorder="1" applyAlignment="1" applyProtection="1">
      <alignment horizontal="center" vertical="center"/>
      <protection locked="0"/>
    </xf>
    <xf numFmtId="0" fontId="6" fillId="7" borderId="46" xfId="0" applyFont="1" applyFill="1" applyBorder="1" applyAlignment="1" applyProtection="1">
      <alignment horizontal="center" vertical="center"/>
      <protection locked="0"/>
    </xf>
    <xf numFmtId="0" fontId="6" fillId="6" borderId="17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0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23" xfId="0" applyFont="1" applyFill="1" applyBorder="1" applyAlignment="1">
      <alignment horizontal="left" vertical="center"/>
    </xf>
    <xf numFmtId="0" fontId="6" fillId="6" borderId="3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center"/>
    </xf>
    <xf numFmtId="0" fontId="6" fillId="7" borderId="21" xfId="0" applyFont="1" applyFill="1" applyBorder="1" applyAlignment="1" applyProtection="1">
      <alignment horizontal="left" vertical="top" wrapText="1"/>
      <protection locked="0"/>
    </xf>
    <xf numFmtId="0" fontId="6" fillId="7" borderId="0" xfId="0" applyFont="1" applyFill="1" applyAlignment="1" applyProtection="1">
      <alignment horizontal="left" vertical="top" wrapText="1"/>
      <protection locked="0"/>
    </xf>
    <xf numFmtId="0" fontId="6" fillId="7" borderId="22" xfId="0" applyFont="1" applyFill="1" applyBorder="1" applyAlignment="1" applyProtection="1">
      <alignment horizontal="left" vertical="top" wrapText="1"/>
      <protection locked="0"/>
    </xf>
    <xf numFmtId="0" fontId="6" fillId="7" borderId="23" xfId="0" applyFont="1" applyFill="1" applyBorder="1" applyAlignment="1" applyProtection="1">
      <alignment horizontal="left" vertical="top" wrapText="1"/>
      <protection locked="0"/>
    </xf>
    <xf numFmtId="0" fontId="6" fillId="7" borderId="24" xfId="0" applyFont="1" applyFill="1" applyBorder="1" applyAlignment="1" applyProtection="1">
      <alignment horizontal="left" vertical="top" wrapText="1"/>
      <protection locked="0"/>
    </xf>
    <xf numFmtId="0" fontId="6" fillId="7" borderId="25" xfId="0" applyFont="1" applyFill="1" applyBorder="1" applyAlignment="1" applyProtection="1">
      <alignment horizontal="left" vertical="top" wrapText="1"/>
      <protection locked="0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6" fillId="0" borderId="18" xfId="0" applyFont="1" applyBorder="1" applyAlignment="1" applyProtection="1">
      <alignment horizontal="left" vertical="top" wrapText="1"/>
      <protection locked="0"/>
    </xf>
    <xf numFmtId="0" fontId="6" fillId="0" borderId="19" xfId="0" applyFont="1" applyBorder="1" applyAlignment="1" applyProtection="1">
      <alignment horizontal="left" vertical="top" wrapText="1"/>
      <protection locked="0"/>
    </xf>
    <xf numFmtId="0" fontId="6" fillId="0" borderId="20" xfId="0" applyFont="1" applyBorder="1" applyAlignment="1" applyProtection="1">
      <alignment horizontal="left" vertical="top" wrapText="1"/>
      <protection locked="0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 applyProtection="1">
      <alignment vertical="center"/>
      <protection locked="0"/>
    </xf>
    <xf numFmtId="0" fontId="6" fillId="7" borderId="8" xfId="0" applyFont="1" applyFill="1" applyBorder="1" applyAlignment="1" applyProtection="1">
      <alignment vertical="center"/>
      <protection locked="0"/>
    </xf>
    <xf numFmtId="0" fontId="6" fillId="4" borderId="2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0" fontId="6" fillId="6" borderId="26" xfId="0" applyFont="1" applyFill="1" applyBorder="1" applyAlignment="1">
      <alignment horizontal="right" vertical="center"/>
    </xf>
    <xf numFmtId="0" fontId="6" fillId="6" borderId="27" xfId="0" applyFont="1" applyFill="1" applyBorder="1" applyAlignment="1">
      <alignment horizontal="right" vertical="center"/>
    </xf>
    <xf numFmtId="0" fontId="6" fillId="6" borderId="37" xfId="0" applyFont="1" applyFill="1" applyBorder="1" applyAlignment="1">
      <alignment horizontal="right" vertical="center"/>
    </xf>
    <xf numFmtId="0" fontId="6" fillId="6" borderId="15" xfId="0" applyFont="1" applyFill="1" applyBorder="1" applyAlignment="1">
      <alignment horizontal="left" vertical="center"/>
    </xf>
    <xf numFmtId="0" fontId="6" fillId="6" borderId="1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right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6" fillId="6" borderId="45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left" vertical="center"/>
    </xf>
    <xf numFmtId="15" fontId="3" fillId="4" borderId="31" xfId="0" applyNumberFormat="1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14" fontId="4" fillId="6" borderId="8" xfId="0" applyNumberFormat="1" applyFont="1" applyFill="1" applyBorder="1" applyAlignment="1">
      <alignment horizontal="left" vertical="center"/>
    </xf>
    <xf numFmtId="0" fontId="0" fillId="10" borderId="2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6" fillId="7" borderId="8" xfId="0" applyFont="1" applyFill="1" applyBorder="1" applyAlignment="1" applyProtection="1">
      <alignment horizontal="left" vertical="center"/>
      <protection locked="0"/>
    </xf>
    <xf numFmtId="14" fontId="6" fillId="7" borderId="8" xfId="0" applyNumberFormat="1" applyFont="1" applyFill="1" applyBorder="1" applyAlignment="1" applyProtection="1">
      <alignment horizontal="left" vertical="center"/>
      <protection locked="0"/>
    </xf>
    <xf numFmtId="20" fontId="4" fillId="7" borderId="24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6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DFA3FD-EE89-4EF2-BB4D-EF87C70F2AAC}"/>
            </a:ext>
          </a:extLst>
        </xdr:cNvPr>
        <xdr:cNvSpPr txBox="1"/>
      </xdr:nvSpPr>
      <xdr:spPr>
        <a:xfrm>
          <a:off x="6574631" y="5658907"/>
          <a:ext cx="3217069" cy="778086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and/or hard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9FCC3-1B1E-46F7-B3FF-9BF402D56365}"/>
            </a:ext>
          </a:extLst>
        </xdr:cNvPr>
        <xdr:cNvSpPr txBox="1"/>
      </xdr:nvSpPr>
      <xdr:spPr>
        <a:xfrm>
          <a:off x="7108031" y="5858932"/>
          <a:ext cx="3217069" cy="7790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  <a:p>
          <a:endParaRPr lang="en-CA" sz="12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8"/>
  <sheetViews>
    <sheetView topLeftCell="A3" zoomScaleNormal="100" workbookViewId="0">
      <selection activeCell="I29" sqref="I29"/>
    </sheetView>
  </sheetViews>
  <sheetFormatPr defaultRowHeight="15" x14ac:dyDescent="0.25"/>
  <cols>
    <col min="1" max="1" width="3.28515625" customWidth="1"/>
    <col min="2" max="2" width="13.85546875" customWidth="1"/>
    <col min="3" max="3" width="9.85546875" customWidth="1"/>
    <col min="4" max="4" width="10.28515625" customWidth="1"/>
    <col min="6" max="6" width="10.140625" customWidth="1"/>
    <col min="7" max="7" width="9.7109375" customWidth="1"/>
    <col min="8" max="8" width="15.85546875" customWidth="1"/>
    <col min="9" max="9" width="12.7109375" customWidth="1"/>
    <col min="10" max="10" width="21.4257812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143" t="s">
        <v>0</v>
      </c>
      <c r="C2" s="144"/>
      <c r="D2" s="144"/>
      <c r="E2" s="144"/>
      <c r="F2" s="144"/>
      <c r="G2" s="144"/>
      <c r="H2" s="144"/>
      <c r="I2" s="144"/>
      <c r="J2" s="144"/>
      <c r="K2" s="144"/>
      <c r="L2" s="145"/>
      <c r="M2" s="15"/>
    </row>
    <row r="3" spans="1:19" ht="15" customHeight="1" thickBot="1" x14ac:dyDescent="0.3">
      <c r="A3" s="15"/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8"/>
      <c r="M3" s="15"/>
    </row>
    <row r="4" spans="1:19" ht="15.75" x14ac:dyDescent="0.25">
      <c r="A4" s="15"/>
      <c r="B4" s="161" t="s">
        <v>30</v>
      </c>
      <c r="C4" s="162"/>
      <c r="D4" s="163"/>
      <c r="E4" s="163"/>
      <c r="F4" s="163"/>
      <c r="G4" s="163"/>
      <c r="H4" s="163"/>
      <c r="I4" s="163"/>
      <c r="J4" s="97" t="s">
        <v>75</v>
      </c>
      <c r="K4" s="98"/>
      <c r="L4" s="99"/>
      <c r="M4" s="15"/>
    </row>
    <row r="5" spans="1:19" ht="18" customHeight="1" x14ac:dyDescent="0.25">
      <c r="A5" s="15"/>
      <c r="B5" s="109" t="s">
        <v>33</v>
      </c>
      <c r="C5" s="110"/>
      <c r="D5" s="164"/>
      <c r="E5" s="164"/>
      <c r="F5" s="164"/>
      <c r="G5" s="164"/>
      <c r="H5" s="164"/>
      <c r="I5" s="164"/>
      <c r="J5" s="149" t="s">
        <v>63</v>
      </c>
      <c r="K5" s="150"/>
      <c r="L5" s="151"/>
      <c r="M5" s="15"/>
      <c r="Q5" s="1"/>
    </row>
    <row r="6" spans="1:19" ht="15.75" x14ac:dyDescent="0.25">
      <c r="A6" s="15"/>
      <c r="B6" s="109" t="s">
        <v>34</v>
      </c>
      <c r="C6" s="110"/>
      <c r="D6" s="165"/>
      <c r="E6" s="165"/>
      <c r="F6" s="165"/>
      <c r="G6" s="165"/>
      <c r="H6" s="165"/>
      <c r="I6" s="165"/>
      <c r="J6" s="152" t="s">
        <v>62</v>
      </c>
      <c r="K6" s="153"/>
      <c r="L6" s="154"/>
      <c r="M6" s="15"/>
    </row>
    <row r="7" spans="1:19" ht="15.75" x14ac:dyDescent="0.25">
      <c r="A7" s="15"/>
      <c r="B7" s="109" t="s">
        <v>35</v>
      </c>
      <c r="C7" s="110"/>
      <c r="D7" s="170"/>
      <c r="E7" s="170"/>
      <c r="F7" s="170"/>
      <c r="G7" s="170"/>
      <c r="H7" s="170"/>
      <c r="I7" s="170"/>
      <c r="J7" s="155" t="s">
        <v>79</v>
      </c>
      <c r="K7" s="156"/>
      <c r="L7" s="157"/>
      <c r="M7" s="15"/>
    </row>
    <row r="8" spans="1:19" ht="15.75" x14ac:dyDescent="0.25">
      <c r="A8" s="15"/>
      <c r="B8" s="109" t="s">
        <v>1</v>
      </c>
      <c r="C8" s="110"/>
      <c r="D8" s="169"/>
      <c r="E8" s="169"/>
      <c r="F8" s="169"/>
      <c r="G8" s="169"/>
      <c r="H8" s="169"/>
      <c r="I8" s="169"/>
      <c r="J8" s="166" t="s">
        <v>78</v>
      </c>
      <c r="K8" s="167"/>
      <c r="L8" s="168"/>
      <c r="M8" s="15"/>
    </row>
    <row r="9" spans="1:19" ht="15.75" x14ac:dyDescent="0.25">
      <c r="A9" s="15"/>
      <c r="B9" s="109" t="s">
        <v>37</v>
      </c>
      <c r="C9" s="110"/>
      <c r="D9" s="117" t="s">
        <v>39</v>
      </c>
      <c r="E9" s="118"/>
      <c r="F9" s="118"/>
      <c r="G9" s="118"/>
      <c r="H9" s="118"/>
      <c r="I9" s="118"/>
      <c r="J9" s="158" t="s">
        <v>31</v>
      </c>
      <c r="K9" s="159"/>
      <c r="L9" s="160"/>
      <c r="M9" s="15"/>
    </row>
    <row r="10" spans="1:19" ht="15.75" x14ac:dyDescent="0.25">
      <c r="A10" s="15"/>
      <c r="B10" s="109" t="s">
        <v>76</v>
      </c>
      <c r="C10" s="110"/>
      <c r="D10" s="79"/>
      <c r="E10" s="79"/>
      <c r="F10" s="79"/>
      <c r="G10" s="79"/>
      <c r="H10" s="79"/>
      <c r="I10" s="79"/>
      <c r="J10" s="119" t="s">
        <v>32</v>
      </c>
      <c r="K10" s="120"/>
      <c r="L10" s="121"/>
      <c r="M10" s="15"/>
    </row>
    <row r="11" spans="1:19" ht="16.5" thickBot="1" x14ac:dyDescent="0.3">
      <c r="A11" s="15"/>
      <c r="B11" s="125" t="s">
        <v>77</v>
      </c>
      <c r="C11" s="126"/>
      <c r="D11" s="79"/>
      <c r="E11" s="79"/>
      <c r="F11" s="79"/>
      <c r="G11" s="79"/>
      <c r="H11" s="79"/>
      <c r="I11" s="79"/>
      <c r="J11" s="122" t="s">
        <v>40</v>
      </c>
      <c r="K11" s="123"/>
      <c r="L11" s="124"/>
      <c r="M11" s="15"/>
    </row>
    <row r="12" spans="1:19" ht="47.25" x14ac:dyDescent="0.25">
      <c r="A12" s="15"/>
      <c r="B12" s="7" t="s">
        <v>2</v>
      </c>
      <c r="C12" s="8" t="s">
        <v>3</v>
      </c>
      <c r="D12" s="8" t="s">
        <v>4</v>
      </c>
      <c r="E12" s="8" t="s">
        <v>50</v>
      </c>
      <c r="F12" s="8" t="s">
        <v>51</v>
      </c>
      <c r="G12" s="8" t="s">
        <v>52</v>
      </c>
      <c r="H12" s="8" t="s">
        <v>6</v>
      </c>
      <c r="I12" s="10" t="s">
        <v>29</v>
      </c>
      <c r="J12" s="25" t="s">
        <v>58</v>
      </c>
      <c r="K12" s="26" t="s">
        <v>9</v>
      </c>
      <c r="L12" s="27" t="s">
        <v>56</v>
      </c>
      <c r="M12" s="15"/>
    </row>
    <row r="13" spans="1:19" ht="15.75" x14ac:dyDescent="0.25">
      <c r="A13" s="15"/>
      <c r="B13" s="44">
        <v>1</v>
      </c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5" t="str">
        <f>IFERROR(D13/C13*100, "")</f>
        <v/>
      </c>
      <c r="J13" s="43"/>
      <c r="K13" s="46"/>
      <c r="L13" s="47"/>
      <c r="M13" s="16"/>
    </row>
    <row r="14" spans="1:19" ht="15.75" x14ac:dyDescent="0.25">
      <c r="A14" s="15"/>
      <c r="B14" s="44">
        <v>2</v>
      </c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 t="shared" si="0"/>
        <v/>
      </c>
      <c r="I14" s="45" t="str">
        <f t="shared" ref="I14:I22" si="2">IFERROR(D14/C14*100, "")</f>
        <v/>
      </c>
      <c r="J14" s="48"/>
      <c r="K14" s="46"/>
      <c r="L14" s="49"/>
      <c r="M14" s="16"/>
    </row>
    <row r="15" spans="1:19" ht="15.75" x14ac:dyDescent="0.25">
      <c r="A15" s="15"/>
      <c r="B15" s="44">
        <v>3</v>
      </c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5" t="str">
        <f t="shared" si="2"/>
        <v/>
      </c>
      <c r="J15" s="43"/>
      <c r="K15" s="46"/>
      <c r="L15" s="49"/>
      <c r="M15" s="16"/>
    </row>
    <row r="16" spans="1:19" ht="15.75" x14ac:dyDescent="0.25">
      <c r="A16" s="15"/>
      <c r="B16" s="44">
        <v>4</v>
      </c>
      <c r="C16" s="29"/>
      <c r="D16" s="29"/>
      <c r="E16" s="29"/>
      <c r="F16" s="29"/>
      <c r="G16" s="30" t="str">
        <f t="shared" si="1"/>
        <v/>
      </c>
      <c r="H16" s="31" t="str">
        <f t="shared" si="0"/>
        <v/>
      </c>
      <c r="I16" s="45" t="str">
        <f t="shared" si="2"/>
        <v/>
      </c>
      <c r="J16" s="43"/>
      <c r="K16" s="46"/>
      <c r="L16" s="49"/>
      <c r="M16" s="15"/>
      <c r="S16" s="2"/>
    </row>
    <row r="17" spans="1:18" ht="15.75" x14ac:dyDescent="0.25">
      <c r="A17" s="15"/>
      <c r="B17" s="44">
        <v>5</v>
      </c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5" t="str">
        <f t="shared" si="2"/>
        <v/>
      </c>
      <c r="J17" s="43"/>
      <c r="K17" s="46"/>
      <c r="L17" s="49"/>
      <c r="M17" s="15"/>
    </row>
    <row r="18" spans="1:18" ht="15.75" x14ac:dyDescent="0.25">
      <c r="A18" s="15"/>
      <c r="B18" s="44">
        <v>6</v>
      </c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5" t="str">
        <f t="shared" si="2"/>
        <v/>
      </c>
      <c r="J18" s="43"/>
      <c r="K18" s="46"/>
      <c r="L18" s="49"/>
      <c r="M18" s="15"/>
    </row>
    <row r="19" spans="1:18" ht="15.75" x14ac:dyDescent="0.25">
      <c r="A19" s="15"/>
      <c r="B19" s="44">
        <v>7</v>
      </c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5" t="str">
        <f t="shared" si="2"/>
        <v/>
      </c>
      <c r="J19" s="43"/>
      <c r="K19" s="46"/>
      <c r="L19" s="49"/>
      <c r="M19" s="15"/>
    </row>
    <row r="20" spans="1:18" ht="15.75" x14ac:dyDescent="0.25">
      <c r="A20" s="15"/>
      <c r="B20" s="44">
        <v>8</v>
      </c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5" t="str">
        <f t="shared" si="2"/>
        <v/>
      </c>
      <c r="J20" s="43"/>
      <c r="K20" s="46"/>
      <c r="L20" s="49"/>
      <c r="M20" s="15"/>
    </row>
    <row r="21" spans="1:18" ht="15.75" x14ac:dyDescent="0.25">
      <c r="A21" s="15"/>
      <c r="B21" s="44">
        <v>9</v>
      </c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5" t="str">
        <f t="shared" si="2"/>
        <v/>
      </c>
      <c r="J21" s="43"/>
      <c r="K21" s="46"/>
      <c r="L21" s="49"/>
      <c r="M21" s="15"/>
    </row>
    <row r="22" spans="1:18" ht="16.5" thickBot="1" x14ac:dyDescent="0.3">
      <c r="A22" s="15"/>
      <c r="B22" s="44">
        <v>10</v>
      </c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5" t="str">
        <f t="shared" si="2"/>
        <v/>
      </c>
      <c r="J22" s="33"/>
      <c r="K22" s="50"/>
      <c r="L22" s="51"/>
      <c r="M22" s="15"/>
    </row>
    <row r="23" spans="1:18" ht="16.5" thickBot="1" x14ac:dyDescent="0.3">
      <c r="A23" s="15"/>
      <c r="B23" s="52" t="s">
        <v>36</v>
      </c>
      <c r="C23" s="76"/>
      <c r="D23" s="76"/>
      <c r="E23" s="33"/>
      <c r="F23" s="34"/>
      <c r="G23" s="35" t="str">
        <f>IF(OR(ISBLANK(E23),ISBLANK(F23)),"",IF($D$9="bulk",F23-E23,""))</f>
        <v/>
      </c>
      <c r="H23" s="36" t="str">
        <f>IFERROR(IF($D$9="bulk", G23/(SUM(C13:C22))*100, ""), "")</f>
        <v/>
      </c>
      <c r="I23" s="22"/>
      <c r="J23" s="22"/>
      <c r="K23" s="127" t="s">
        <v>61</v>
      </c>
      <c r="L23" s="129"/>
      <c r="M23" s="15"/>
    </row>
    <row r="24" spans="1:18" ht="15.75" x14ac:dyDescent="0.25">
      <c r="A24" s="15"/>
      <c r="B24" s="53" t="s">
        <v>7</v>
      </c>
      <c r="C24" s="37"/>
      <c r="D24" s="37"/>
      <c r="E24" s="38"/>
      <c r="F24" s="38"/>
      <c r="G24" s="37">
        <f>IF($D$9="standard",SUMIFS(G13:G22, K13:K22, ""), "")</f>
        <v>0</v>
      </c>
      <c r="H24" s="39"/>
      <c r="I24" s="22"/>
      <c r="J24" s="22"/>
      <c r="K24" s="128"/>
      <c r="L24" s="130"/>
      <c r="M24" s="15"/>
    </row>
    <row r="25" spans="1:18" ht="16.5" thickBot="1" x14ac:dyDescent="0.3">
      <c r="A25" s="15"/>
      <c r="B25" s="54" t="s">
        <v>8</v>
      </c>
      <c r="C25" s="40" t="str">
        <f>IFERROR(AVERAGEIFS(C13:C22, K13:K22, ""), "")</f>
        <v/>
      </c>
      <c r="D25" s="40" t="str">
        <f>IFERROR(AVERAGEIFS(D13:D22, K13:K22, ""), "")</f>
        <v/>
      </c>
      <c r="E25" s="41"/>
      <c r="F25" s="41"/>
      <c r="G25" s="40" t="str">
        <f>IFERROR(IF($D$9="Standard", AVERAGEIFS(G13:G22, K13:K22, ""), IF(D9="Bulk",G23/COUNT(D13:D22),"")),"")</f>
        <v/>
      </c>
      <c r="H25" s="42" t="str">
        <f>IFERROR(IF($D$9="standard", AVERAGEIFS(H13:H22, K13:K22, ""), IF($D$9="Bulk",H23,"")), "")</f>
        <v/>
      </c>
      <c r="I25" s="22"/>
      <c r="J25" s="22"/>
      <c r="K25" s="55" t="s">
        <v>41</v>
      </c>
      <c r="L25" s="56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57"/>
      <c r="C26" s="58"/>
      <c r="D26" s="58"/>
      <c r="E26" s="59"/>
      <c r="F26" s="59"/>
      <c r="G26" s="58"/>
      <c r="H26" s="58"/>
      <c r="I26" s="22"/>
      <c r="J26" s="22"/>
      <c r="K26" s="22"/>
      <c r="L26" s="22"/>
      <c r="M26" s="17"/>
      <c r="N26" s="6"/>
      <c r="O26" s="6"/>
      <c r="P26" s="6"/>
      <c r="Q26" s="6"/>
      <c r="R26" s="6"/>
    </row>
    <row r="27" spans="1:18" ht="15.75" x14ac:dyDescent="0.25">
      <c r="A27" s="15"/>
      <c r="B27" s="84" t="s">
        <v>53</v>
      </c>
      <c r="C27" s="85"/>
      <c r="D27" s="85"/>
      <c r="E27" s="85"/>
      <c r="F27" s="85"/>
      <c r="G27" s="85"/>
      <c r="H27" s="85"/>
      <c r="I27" s="86"/>
      <c r="J27" s="22"/>
      <c r="K27" s="60"/>
      <c r="L27" s="60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36" t="s">
        <v>57</v>
      </c>
      <c r="C28" s="137"/>
      <c r="D28" s="137"/>
      <c r="E28" s="137"/>
      <c r="F28" s="137"/>
      <c r="G28" s="137"/>
      <c r="H28" s="138"/>
      <c r="I28" s="28"/>
      <c r="J28" s="22"/>
      <c r="K28" s="60"/>
      <c r="L28" s="60"/>
      <c r="M28" s="17"/>
      <c r="N28" s="6"/>
      <c r="O28" s="6"/>
      <c r="P28" s="6"/>
      <c r="Q28" s="6"/>
      <c r="R28" s="6"/>
    </row>
    <row r="29" spans="1:18" ht="15.75" x14ac:dyDescent="0.25">
      <c r="A29" s="15"/>
      <c r="B29" s="61" t="s">
        <v>10</v>
      </c>
      <c r="C29" s="62"/>
      <c r="D29" s="63" t="s">
        <v>12</v>
      </c>
      <c r="E29" s="62"/>
      <c r="F29" s="63" t="s">
        <v>14</v>
      </c>
      <c r="G29" s="62"/>
      <c r="H29" s="63" t="s">
        <v>16</v>
      </c>
      <c r="I29" s="28"/>
      <c r="J29" s="22"/>
      <c r="K29" s="60"/>
      <c r="L29" s="60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4" t="s">
        <v>11</v>
      </c>
      <c r="C30" s="65"/>
      <c r="D30" s="66" t="s">
        <v>13</v>
      </c>
      <c r="E30" s="65"/>
      <c r="F30" s="66" t="s">
        <v>15</v>
      </c>
      <c r="G30" s="65"/>
      <c r="H30" s="66" t="s">
        <v>17</v>
      </c>
      <c r="I30" s="67"/>
      <c r="J30" s="22"/>
      <c r="K30" s="60"/>
      <c r="L30" s="60"/>
      <c r="M30" s="17"/>
      <c r="N30" s="6"/>
      <c r="O30" s="6"/>
      <c r="P30" s="6"/>
      <c r="Q30" s="6"/>
      <c r="R30" s="6"/>
    </row>
    <row r="31" spans="1:18" ht="15.75" x14ac:dyDescent="0.25">
      <c r="A31" s="15"/>
      <c r="B31" s="84" t="s">
        <v>54</v>
      </c>
      <c r="C31" s="85"/>
      <c r="D31" s="85"/>
      <c r="E31" s="85"/>
      <c r="F31" s="85"/>
      <c r="G31" s="85"/>
      <c r="H31" s="85"/>
      <c r="I31" s="86"/>
      <c r="J31" s="22"/>
      <c r="K31" s="60"/>
      <c r="L31" s="60"/>
      <c r="M31" s="17"/>
      <c r="N31" s="6"/>
      <c r="O31" s="6"/>
      <c r="P31" s="6"/>
      <c r="Q31" s="6"/>
      <c r="R31" s="6"/>
    </row>
    <row r="32" spans="1:18" ht="15.75" x14ac:dyDescent="0.25">
      <c r="A32" s="15"/>
      <c r="B32" s="111" t="s">
        <v>18</v>
      </c>
      <c r="C32" s="112"/>
      <c r="D32" s="112"/>
      <c r="E32" s="112"/>
      <c r="F32" s="112"/>
      <c r="G32" s="112"/>
      <c r="H32" s="113"/>
      <c r="I32" s="28"/>
      <c r="J32" s="22"/>
      <c r="K32" s="22"/>
      <c r="L32" s="22"/>
      <c r="M32" s="17"/>
      <c r="N32" s="6"/>
      <c r="O32" s="6"/>
      <c r="P32" s="6"/>
      <c r="Q32" s="6"/>
      <c r="R32" s="6"/>
    </row>
    <row r="33" spans="1:18" ht="15.75" x14ac:dyDescent="0.25">
      <c r="A33" s="15"/>
      <c r="B33" s="111" t="s">
        <v>19</v>
      </c>
      <c r="C33" s="112"/>
      <c r="D33" s="112"/>
      <c r="E33" s="112"/>
      <c r="F33" s="112"/>
      <c r="G33" s="112"/>
      <c r="H33" s="113"/>
      <c r="I33" s="28"/>
      <c r="J33" s="22"/>
      <c r="K33" s="22"/>
      <c r="L33" s="22"/>
      <c r="M33" s="17"/>
      <c r="N33" s="6"/>
      <c r="O33" s="6"/>
      <c r="P33" s="6"/>
      <c r="Q33" s="6"/>
      <c r="R33" s="6"/>
    </row>
    <row r="34" spans="1:18" ht="15.75" x14ac:dyDescent="0.25">
      <c r="A34" s="15"/>
      <c r="B34" s="111" t="s">
        <v>20</v>
      </c>
      <c r="C34" s="112"/>
      <c r="D34" s="112"/>
      <c r="E34" s="112"/>
      <c r="F34" s="112"/>
      <c r="G34" s="112"/>
      <c r="H34" s="113"/>
      <c r="I34" s="28"/>
      <c r="J34" s="22"/>
      <c r="K34" s="22"/>
      <c r="L34" s="22"/>
      <c r="M34" s="17"/>
      <c r="N34" s="6"/>
      <c r="O34" s="6"/>
      <c r="P34" s="6"/>
      <c r="Q34" s="6"/>
      <c r="R34" s="6"/>
    </row>
    <row r="35" spans="1:18" ht="15.75" x14ac:dyDescent="0.25">
      <c r="A35" s="15"/>
      <c r="B35" s="111" t="s">
        <v>21</v>
      </c>
      <c r="C35" s="112"/>
      <c r="D35" s="112"/>
      <c r="E35" s="112"/>
      <c r="F35" s="112"/>
      <c r="G35" s="112"/>
      <c r="H35" s="113"/>
      <c r="I35" s="28"/>
      <c r="J35" s="22"/>
      <c r="K35" s="22"/>
      <c r="L35" s="22"/>
      <c r="M35" s="17"/>
      <c r="N35" s="6"/>
      <c r="O35" s="6"/>
      <c r="P35" s="6"/>
      <c r="Q35" s="6"/>
      <c r="R35" s="6"/>
    </row>
    <row r="36" spans="1:18" ht="15.75" x14ac:dyDescent="0.25">
      <c r="A36" s="15"/>
      <c r="B36" s="114" t="s">
        <v>24</v>
      </c>
      <c r="C36" s="115"/>
      <c r="D36" s="115"/>
      <c r="E36" s="62"/>
      <c r="F36" s="116" t="s">
        <v>26</v>
      </c>
      <c r="G36" s="112"/>
      <c r="H36" s="113"/>
      <c r="I36" s="28"/>
      <c r="J36" s="22"/>
      <c r="K36" s="22"/>
      <c r="L36" s="22"/>
      <c r="M36" s="17"/>
      <c r="N36" s="6"/>
      <c r="O36" s="6"/>
      <c r="P36" s="6"/>
      <c r="Q36" s="6"/>
      <c r="R36" s="6"/>
    </row>
    <row r="37" spans="1:18" ht="15.75" x14ac:dyDescent="0.25">
      <c r="A37" s="15"/>
      <c r="B37" s="134" t="s">
        <v>25</v>
      </c>
      <c r="C37" s="135"/>
      <c r="D37" s="135"/>
      <c r="E37" s="68"/>
      <c r="F37" s="135" t="s">
        <v>27</v>
      </c>
      <c r="G37" s="135"/>
      <c r="H37" s="135"/>
      <c r="I37" s="69"/>
      <c r="J37" s="22"/>
      <c r="K37" s="22"/>
      <c r="L37" s="22"/>
      <c r="M37" s="17"/>
      <c r="N37" s="6"/>
      <c r="O37" s="6"/>
      <c r="P37" s="6"/>
      <c r="Q37" s="6"/>
      <c r="R37" s="6"/>
    </row>
    <row r="38" spans="1:18" ht="15.75" x14ac:dyDescent="0.25">
      <c r="A38" s="15"/>
      <c r="B38" s="134" t="s">
        <v>80</v>
      </c>
      <c r="C38" s="135"/>
      <c r="D38" s="135"/>
      <c r="E38" s="70"/>
      <c r="F38" s="139" t="s">
        <v>85</v>
      </c>
      <c r="G38" s="87"/>
      <c r="H38" s="78"/>
      <c r="I38" s="71"/>
      <c r="J38" s="22"/>
      <c r="K38" s="22"/>
      <c r="L38" s="22"/>
      <c r="M38" s="17"/>
      <c r="N38" s="6"/>
      <c r="O38" s="6"/>
      <c r="P38" s="6"/>
      <c r="Q38" s="6"/>
      <c r="R38" s="6"/>
    </row>
    <row r="39" spans="1:18" ht="15.75" x14ac:dyDescent="0.25">
      <c r="A39" s="15"/>
      <c r="B39" s="106" t="s">
        <v>87</v>
      </c>
      <c r="C39" s="107"/>
      <c r="D39" s="107"/>
      <c r="E39" s="107"/>
      <c r="F39" s="107"/>
      <c r="G39" s="107"/>
      <c r="H39" s="107"/>
      <c r="I39" s="108"/>
      <c r="J39" s="22"/>
      <c r="K39" s="22"/>
      <c r="L39" s="22"/>
      <c r="M39" s="17"/>
      <c r="N39" s="6"/>
      <c r="O39" s="6"/>
      <c r="P39" s="6"/>
      <c r="Q39" s="6"/>
      <c r="R39" s="6"/>
    </row>
    <row r="40" spans="1:18" ht="15.75" x14ac:dyDescent="0.25">
      <c r="A40" s="15"/>
      <c r="B40" s="100"/>
      <c r="C40" s="101"/>
      <c r="D40" s="101"/>
      <c r="E40" s="101"/>
      <c r="F40" s="101"/>
      <c r="G40" s="101"/>
      <c r="H40" s="101"/>
      <c r="I40" s="102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00"/>
      <c r="C41" s="101"/>
      <c r="D41" s="101"/>
      <c r="E41" s="101"/>
      <c r="F41" s="101"/>
      <c r="G41" s="101"/>
      <c r="H41" s="101"/>
      <c r="I41" s="102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03"/>
      <c r="C42" s="104"/>
      <c r="D42" s="104"/>
      <c r="E42" s="104"/>
      <c r="F42" s="104"/>
      <c r="G42" s="104"/>
      <c r="H42" s="104"/>
      <c r="I42" s="105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40" t="s">
        <v>55</v>
      </c>
      <c r="C43" s="141"/>
      <c r="D43" s="141"/>
      <c r="E43" s="141"/>
      <c r="F43" s="141"/>
      <c r="G43" s="141"/>
      <c r="H43" s="141"/>
      <c r="I43" s="142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1" t="s">
        <v>71</v>
      </c>
      <c r="C44" s="112"/>
      <c r="D44" s="112"/>
      <c r="E44" s="112"/>
      <c r="F44" s="112"/>
      <c r="G44" s="112"/>
      <c r="H44" s="113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1" t="s">
        <v>22</v>
      </c>
      <c r="C45" s="112"/>
      <c r="D45" s="112"/>
      <c r="E45" s="112"/>
      <c r="F45" s="112"/>
      <c r="G45" s="112"/>
      <c r="H45" s="113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1" t="s">
        <v>23</v>
      </c>
      <c r="C46" s="112"/>
      <c r="D46" s="112"/>
      <c r="E46" s="112"/>
      <c r="F46" s="112"/>
      <c r="G46" s="112"/>
      <c r="H46" s="113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31" t="s">
        <v>28</v>
      </c>
      <c r="C47" s="132"/>
      <c r="D47" s="132"/>
      <c r="E47" s="132"/>
      <c r="F47" s="132"/>
      <c r="G47" s="132"/>
      <c r="H47" s="133"/>
      <c r="I47" s="69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84" t="s">
        <v>72</v>
      </c>
      <c r="C48" s="85"/>
      <c r="D48" s="85"/>
      <c r="E48" s="85"/>
      <c r="F48" s="85"/>
      <c r="G48" s="85"/>
      <c r="H48" s="85"/>
      <c r="I48" s="86"/>
      <c r="J48" s="17"/>
      <c r="K48" s="17"/>
      <c r="L48" s="17"/>
      <c r="M48" s="15"/>
    </row>
    <row r="49" spans="1:13" ht="15.75" x14ac:dyDescent="0.25">
      <c r="A49" s="15"/>
      <c r="B49" s="82" t="s">
        <v>73</v>
      </c>
      <c r="C49" s="83"/>
      <c r="D49" s="83"/>
      <c r="E49" s="83"/>
      <c r="F49" s="83"/>
      <c r="G49" s="83"/>
      <c r="H49" s="83"/>
      <c r="I49" s="28"/>
      <c r="J49" s="17"/>
      <c r="K49" s="17"/>
      <c r="L49" s="17"/>
      <c r="M49" s="15"/>
    </row>
    <row r="50" spans="1:13" ht="15.75" x14ac:dyDescent="0.25">
      <c r="A50" s="15"/>
      <c r="B50" s="82" t="s">
        <v>81</v>
      </c>
      <c r="C50" s="83"/>
      <c r="D50" s="83"/>
      <c r="E50" s="83"/>
      <c r="F50" s="83"/>
      <c r="G50" s="83"/>
      <c r="H50" s="83"/>
      <c r="I50" s="28"/>
      <c r="J50" s="17"/>
      <c r="K50" s="17"/>
      <c r="L50" s="17"/>
      <c r="M50" s="15"/>
    </row>
    <row r="51" spans="1:13" ht="16.5" thickBot="1" x14ac:dyDescent="0.3">
      <c r="A51" s="15"/>
      <c r="B51" s="82" t="s">
        <v>74</v>
      </c>
      <c r="C51" s="83"/>
      <c r="D51" s="83"/>
      <c r="E51" s="83"/>
      <c r="F51" s="83"/>
      <c r="G51" s="83"/>
      <c r="H51" s="83"/>
      <c r="I51" s="28"/>
      <c r="J51" s="17"/>
      <c r="K51" s="17"/>
      <c r="L51" s="17"/>
      <c r="M51" s="15"/>
    </row>
    <row r="52" spans="1:13" ht="15.75" x14ac:dyDescent="0.25">
      <c r="A52" s="15"/>
      <c r="B52" s="97" t="s">
        <v>59</v>
      </c>
      <c r="C52" s="98"/>
      <c r="D52" s="98"/>
      <c r="E52" s="98"/>
      <c r="F52" s="98"/>
      <c r="G52" s="98"/>
      <c r="H52" s="98"/>
      <c r="I52" s="99"/>
      <c r="J52" s="17"/>
      <c r="K52" s="17"/>
      <c r="L52" s="17"/>
      <c r="M52" s="15"/>
    </row>
    <row r="53" spans="1:13" ht="15.75" x14ac:dyDescent="0.25">
      <c r="A53" s="15"/>
      <c r="B53" s="91"/>
      <c r="C53" s="92"/>
      <c r="D53" s="92"/>
      <c r="E53" s="92"/>
      <c r="F53" s="92"/>
      <c r="G53" s="92"/>
      <c r="H53" s="92"/>
      <c r="I53" s="93"/>
      <c r="J53" s="17"/>
      <c r="K53" s="17"/>
      <c r="L53" s="17"/>
      <c r="M53" s="15"/>
    </row>
    <row r="54" spans="1:13" ht="15.75" x14ac:dyDescent="0.25">
      <c r="A54" s="15"/>
      <c r="B54" s="91"/>
      <c r="C54" s="92"/>
      <c r="D54" s="92"/>
      <c r="E54" s="92"/>
      <c r="F54" s="92"/>
      <c r="G54" s="92"/>
      <c r="H54" s="92"/>
      <c r="I54" s="93"/>
      <c r="J54" s="17"/>
      <c r="K54" s="17"/>
      <c r="L54" s="17"/>
      <c r="M54" s="15"/>
    </row>
    <row r="55" spans="1:13" ht="16.5" customHeight="1" thickBot="1" x14ac:dyDescent="0.3">
      <c r="A55" s="15"/>
      <c r="B55" s="94"/>
      <c r="C55" s="95"/>
      <c r="D55" s="95"/>
      <c r="E55" s="95"/>
      <c r="F55" s="95"/>
      <c r="G55" s="95"/>
      <c r="H55" s="95"/>
      <c r="I55" s="96"/>
      <c r="J55" s="17"/>
      <c r="K55" s="17"/>
      <c r="L55" s="17"/>
      <c r="M55" s="15"/>
    </row>
    <row r="56" spans="1:13" ht="15.75" x14ac:dyDescent="0.25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thickBot="1" x14ac:dyDescent="0.3">
      <c r="A57" s="15"/>
      <c r="B57" s="22"/>
      <c r="C57" s="22"/>
      <c r="D57" s="23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84" t="s">
        <v>64</v>
      </c>
      <c r="C58" s="85"/>
      <c r="D58" s="86"/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77" t="s">
        <v>69</v>
      </c>
      <c r="C59" s="87"/>
      <c r="D59" s="72" t="s">
        <v>39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88" t="s">
        <v>70</v>
      </c>
      <c r="C60" s="89"/>
      <c r="D60" s="73" t="s">
        <v>38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77" t="s">
        <v>65</v>
      </c>
      <c r="C61" s="78"/>
      <c r="D61" s="74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88" t="s">
        <v>66</v>
      </c>
      <c r="C62" s="90"/>
      <c r="D62" s="73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77" t="s">
        <v>67</v>
      </c>
      <c r="C63" s="78"/>
      <c r="D63" s="72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80" t="s">
        <v>68</v>
      </c>
      <c r="C64" s="81"/>
      <c r="D64" s="75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mergeCells count="60">
    <mergeCell ref="B2:L3"/>
    <mergeCell ref="J5:L5"/>
    <mergeCell ref="J6:L6"/>
    <mergeCell ref="J7:L7"/>
    <mergeCell ref="J9:L9"/>
    <mergeCell ref="B7:C7"/>
    <mergeCell ref="B4:C4"/>
    <mergeCell ref="B5:C5"/>
    <mergeCell ref="B6:C6"/>
    <mergeCell ref="D4:I4"/>
    <mergeCell ref="D5:I5"/>
    <mergeCell ref="D6:I6"/>
    <mergeCell ref="J4:L4"/>
    <mergeCell ref="J8:L8"/>
    <mergeCell ref="D8:I8"/>
    <mergeCell ref="D7:I7"/>
    <mergeCell ref="B46:H46"/>
    <mergeCell ref="B47:H47"/>
    <mergeCell ref="B38:D38"/>
    <mergeCell ref="B28:H28"/>
    <mergeCell ref="F38:H38"/>
    <mergeCell ref="B44:H44"/>
    <mergeCell ref="B31:I31"/>
    <mergeCell ref="B35:H35"/>
    <mergeCell ref="B37:D37"/>
    <mergeCell ref="F37:H37"/>
    <mergeCell ref="B43:I43"/>
    <mergeCell ref="B45:H45"/>
    <mergeCell ref="J10:L10"/>
    <mergeCell ref="J11:L11"/>
    <mergeCell ref="B27:I27"/>
    <mergeCell ref="B11:C11"/>
    <mergeCell ref="K23:K24"/>
    <mergeCell ref="L23:L24"/>
    <mergeCell ref="D11:I11"/>
    <mergeCell ref="B10:C10"/>
    <mergeCell ref="B8:C8"/>
    <mergeCell ref="B32:H32"/>
    <mergeCell ref="B33:H33"/>
    <mergeCell ref="B34:H34"/>
    <mergeCell ref="B36:D36"/>
    <mergeCell ref="F36:H36"/>
    <mergeCell ref="B9:C9"/>
    <mergeCell ref="D9:I9"/>
    <mergeCell ref="B63:C63"/>
    <mergeCell ref="D10:I10"/>
    <mergeCell ref="B64:C64"/>
    <mergeCell ref="B49:H49"/>
    <mergeCell ref="B58:D58"/>
    <mergeCell ref="B59:C59"/>
    <mergeCell ref="B60:C60"/>
    <mergeCell ref="B61:C61"/>
    <mergeCell ref="B62:C62"/>
    <mergeCell ref="B53:I55"/>
    <mergeCell ref="B50:H50"/>
    <mergeCell ref="B52:I52"/>
    <mergeCell ref="B48:I48"/>
    <mergeCell ref="B51:H51"/>
    <mergeCell ref="B40:I42"/>
    <mergeCell ref="B39:I39"/>
  </mergeCells>
  <conditionalFormatting sqref="C23:H23">
    <cfRule type="expression" dxfId="64" priority="1495">
      <formula>$D$9="standard"</formula>
    </cfRule>
  </conditionalFormatting>
  <conditionalFormatting sqref="D7:I7">
    <cfRule type="expression" dxfId="63" priority="1478">
      <formula>ISBLANK($D$7)</formula>
    </cfRule>
    <cfRule type="expression" dxfId="62" priority="1479">
      <formula>OR(D7 &gt; D6 + 6, D7 &lt; D6 - 6)</formula>
    </cfRule>
  </conditionalFormatting>
  <conditionalFormatting sqref="E23:F23">
    <cfRule type="expression" dxfId="61" priority="1496">
      <formula>$D$9="bulk"</formula>
    </cfRule>
  </conditionalFormatting>
  <conditionalFormatting sqref="E13:H22">
    <cfRule type="expression" dxfId="60" priority="1" stopIfTrue="1">
      <formula>$D$9="bulk"</formula>
    </cfRule>
  </conditionalFormatting>
  <conditionalFormatting sqref="F13:I22 C13:D22">
    <cfRule type="expression" dxfId="59" priority="5" stopIfTrue="1">
      <formula>NOT(ISBLANK($K13))</formula>
    </cfRule>
  </conditionalFormatting>
  <conditionalFormatting sqref="G13:G22">
    <cfRule type="cellIs" dxfId="58" priority="17" operator="greaterThanOrEqual">
      <formula>($H$25+$D$61)*$C$14/100</formula>
    </cfRule>
    <cfRule type="cellIs" dxfId="57" priority="14" operator="greaterThan">
      <formula>($H$25+$D$62)*$C$14/100</formula>
    </cfRule>
    <cfRule type="cellIs" dxfId="56" priority="15" operator="lessThan">
      <formula>($H$25-$D$62)*$C$14/100</formula>
    </cfRule>
    <cfRule type="cellIs" dxfId="55" priority="16" operator="lessThanOrEqual">
      <formula>($H$25-$D$61)*$C$14/100</formula>
    </cfRule>
  </conditionalFormatting>
  <conditionalFormatting sqref="G24">
    <cfRule type="expression" dxfId="54" priority="1491">
      <formula>$D$9="standard"</formula>
    </cfRule>
  </conditionalFormatting>
  <conditionalFormatting sqref="G13:H22">
    <cfRule type="expression" dxfId="53" priority="4" stopIfTrue="1">
      <formula>ISBLANK($F13)</formula>
    </cfRule>
  </conditionalFormatting>
  <conditionalFormatting sqref="G23:H23">
    <cfRule type="expression" dxfId="52" priority="1354">
      <formula>$D$9="bulk"</formula>
    </cfRule>
  </conditionalFormatting>
  <conditionalFormatting sqref="G13:I22">
    <cfRule type="expression" dxfId="51" priority="3" stopIfTrue="1">
      <formula>ISBLANK($C13)</formula>
    </cfRule>
  </conditionalFormatting>
  <conditionalFormatting sqref="H13:H22">
    <cfRule type="containsBlanks" dxfId="50" priority="6">
      <formula>LEN(TRIM(H13))=0</formula>
    </cfRule>
    <cfRule type="cellIs" dxfId="49" priority="7" operator="lessThan">
      <formula>$H$25-$D$62</formula>
    </cfRule>
    <cfRule type="cellIs" dxfId="48" priority="8" operator="greaterThan">
      <formula>$H$25+$D$62</formula>
    </cfRule>
    <cfRule type="cellIs" dxfId="47" priority="9" operator="greaterThanOrEqual">
      <formula>$H$25+$D$61</formula>
    </cfRule>
    <cfRule type="cellIs" dxfId="46" priority="10" operator="lessThanOrEqual">
      <formula>$H$25-$D$61</formula>
    </cfRule>
  </conditionalFormatting>
  <conditionalFormatting sqref="I13:I22">
    <cfRule type="cellIs" dxfId="45" priority="11" operator="greaterThan">
      <formula>99</formula>
    </cfRule>
    <cfRule type="cellIs" dxfId="44" priority="12" operator="lessThan">
      <formula>$D$63</formula>
    </cfRule>
    <cfRule type="cellIs" dxfId="43" priority="13" operator="lessThan">
      <formula>$D$64</formula>
    </cfRule>
  </conditionalFormatting>
  <dataValidations count="7">
    <dataValidation allowBlank="1" showInputMessage="1" showErrorMessage="1" prompt="YYYY-MM-DD format" sqref="D7:I7" xr:uid="{00000000-0002-0000-0000-000000000000}"/>
    <dataValidation allowBlank="1" showInputMessage="1" showErrorMessage="1" prompt="hh:mm – 24 hour clock, Yukon time" sqref="D10:I11" xr:uid="{00000000-0002-0000-0000-000001000000}"/>
    <dataValidation type="custom" allowBlank="1" showInputMessage="1" showErrorMessage="1" sqref="I49:I51 I32:I37 C29:C30 E29:E30 G29:G30 I29:I30 I44:I46 E36:E38" xr:uid="{00000000-0002-0000-0000-000002000000}">
      <formula1>OR(UPPER(C29)="X", LOWER(C29)="x")</formula1>
    </dataValidation>
    <dataValidation type="decimal" allowBlank="1" showInputMessage="1" showErrorMessage="1" sqref="I48" xr:uid="{00000000-0002-0000-0000-000003000000}">
      <formula1>0.1</formula1>
      <formula2>200</formula2>
    </dataValidation>
    <dataValidation type="whole" allowBlank="1" showInputMessage="1" showErrorMessage="1" sqref="I28" xr:uid="{00000000-0002-0000-0000-000004000000}">
      <formula1>-50</formula1>
      <formula2>40</formula2>
    </dataValidation>
    <dataValidation type="list" allowBlank="1" showInputMessage="1" showErrorMessage="1" prompt="Select drop down list or type &quot;standard&quot; or &quot;bulk&quot;" sqref="D9:I9" xr:uid="{00000000-0002-0000-0000-000005000000}">
      <formula1>$D$59:$D$60</formula1>
    </dataValidation>
    <dataValidation type="decimal" allowBlank="1" showInputMessage="1" showErrorMessage="1" sqref="I47" xr:uid="{00000000-0002-0000-0000-000006000000}">
      <formula1>0</formula1>
      <formula2>200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"/>
  <sheetViews>
    <sheetView zoomScaleNormal="100" workbookViewId="0">
      <selection activeCell="F36" sqref="F36:H36"/>
    </sheetView>
  </sheetViews>
  <sheetFormatPr defaultRowHeight="15" x14ac:dyDescent="0.25"/>
  <cols>
    <col min="1" max="1" width="11.28515625" customWidth="1"/>
    <col min="2" max="2" width="13.85546875" customWidth="1"/>
    <col min="3" max="3" width="9.85546875" customWidth="1"/>
    <col min="4" max="4" width="10.28515625" customWidth="1"/>
    <col min="6" max="6" width="10.140625" customWidth="1"/>
    <col min="7" max="7" width="9.7109375" customWidth="1"/>
    <col min="8" max="8" width="15.85546875" customWidth="1"/>
    <col min="9" max="9" width="12.7109375" customWidth="1"/>
    <col min="10" max="10" width="21.4257812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143" t="s">
        <v>0</v>
      </c>
      <c r="C2" s="144"/>
      <c r="D2" s="144"/>
      <c r="E2" s="144"/>
      <c r="F2" s="144"/>
      <c r="G2" s="144"/>
      <c r="H2" s="144"/>
      <c r="I2" s="144"/>
      <c r="J2" s="144"/>
      <c r="K2" s="144"/>
      <c r="L2" s="145"/>
      <c r="M2" s="15"/>
    </row>
    <row r="3" spans="1:19" ht="15" customHeight="1" thickBot="1" x14ac:dyDescent="0.3">
      <c r="A3" s="15"/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8"/>
      <c r="M3" s="15"/>
    </row>
    <row r="4" spans="1:19" ht="15.75" x14ac:dyDescent="0.25">
      <c r="A4" s="15"/>
      <c r="B4" s="161" t="s">
        <v>30</v>
      </c>
      <c r="C4" s="162"/>
      <c r="D4" s="163"/>
      <c r="E4" s="163"/>
      <c r="F4" s="163"/>
      <c r="G4" s="163"/>
      <c r="H4" s="163"/>
      <c r="I4" s="163"/>
      <c r="J4" s="97" t="s">
        <v>75</v>
      </c>
      <c r="K4" s="98"/>
      <c r="L4" s="99"/>
      <c r="M4" s="15"/>
    </row>
    <row r="5" spans="1:19" ht="18" customHeight="1" x14ac:dyDescent="0.25">
      <c r="A5" s="15"/>
      <c r="B5" s="109" t="s">
        <v>33</v>
      </c>
      <c r="C5" s="110"/>
      <c r="D5" s="164"/>
      <c r="E5" s="164"/>
      <c r="F5" s="164"/>
      <c r="G5" s="164"/>
      <c r="H5" s="164"/>
      <c r="I5" s="164"/>
      <c r="J5" s="149" t="s">
        <v>63</v>
      </c>
      <c r="K5" s="150"/>
      <c r="L5" s="151"/>
      <c r="M5" s="15"/>
      <c r="Q5" s="1"/>
    </row>
    <row r="6" spans="1:19" ht="15.75" x14ac:dyDescent="0.25">
      <c r="A6" s="15"/>
      <c r="B6" s="109" t="s">
        <v>34</v>
      </c>
      <c r="C6" s="110"/>
      <c r="D6" s="165"/>
      <c r="E6" s="165"/>
      <c r="F6" s="165"/>
      <c r="G6" s="165"/>
      <c r="H6" s="165"/>
      <c r="I6" s="165"/>
      <c r="J6" s="152" t="s">
        <v>62</v>
      </c>
      <c r="K6" s="153"/>
      <c r="L6" s="154"/>
      <c r="M6" s="15"/>
    </row>
    <row r="7" spans="1:19" ht="15.75" x14ac:dyDescent="0.25">
      <c r="A7" s="15"/>
      <c r="B7" s="109" t="s">
        <v>35</v>
      </c>
      <c r="C7" s="110"/>
      <c r="D7" s="170"/>
      <c r="E7" s="170"/>
      <c r="F7" s="170"/>
      <c r="G7" s="170"/>
      <c r="H7" s="170"/>
      <c r="I7" s="170"/>
      <c r="J7" s="155" t="s">
        <v>79</v>
      </c>
      <c r="K7" s="156"/>
      <c r="L7" s="157"/>
      <c r="M7" s="15"/>
    </row>
    <row r="8" spans="1:19" ht="15.75" x14ac:dyDescent="0.25">
      <c r="A8" s="15"/>
      <c r="B8" s="109" t="s">
        <v>1</v>
      </c>
      <c r="C8" s="110"/>
      <c r="D8" s="169"/>
      <c r="E8" s="169"/>
      <c r="F8" s="169"/>
      <c r="G8" s="169"/>
      <c r="H8" s="169"/>
      <c r="I8" s="169"/>
      <c r="J8" s="166" t="s">
        <v>78</v>
      </c>
      <c r="K8" s="167"/>
      <c r="L8" s="168"/>
      <c r="M8" s="15"/>
    </row>
    <row r="9" spans="1:19" ht="15.75" x14ac:dyDescent="0.25">
      <c r="A9" s="15"/>
      <c r="B9" s="109" t="s">
        <v>37</v>
      </c>
      <c r="C9" s="110"/>
      <c r="D9" s="117" t="s">
        <v>39</v>
      </c>
      <c r="E9" s="118"/>
      <c r="F9" s="118"/>
      <c r="G9" s="118"/>
      <c r="H9" s="118"/>
      <c r="I9" s="118"/>
      <c r="J9" s="158" t="s">
        <v>31</v>
      </c>
      <c r="K9" s="159"/>
      <c r="L9" s="160"/>
      <c r="M9" s="15"/>
    </row>
    <row r="10" spans="1:19" ht="15.75" x14ac:dyDescent="0.25">
      <c r="A10" s="15"/>
      <c r="B10" s="109" t="s">
        <v>76</v>
      </c>
      <c r="C10" s="110"/>
      <c r="D10" s="79"/>
      <c r="E10" s="79"/>
      <c r="F10" s="79"/>
      <c r="G10" s="79"/>
      <c r="H10" s="79"/>
      <c r="I10" s="79"/>
      <c r="J10" s="119" t="s">
        <v>32</v>
      </c>
      <c r="K10" s="120"/>
      <c r="L10" s="121"/>
      <c r="M10" s="15"/>
    </row>
    <row r="11" spans="1:19" ht="16.5" thickBot="1" x14ac:dyDescent="0.3">
      <c r="A11" s="15"/>
      <c r="B11" s="125" t="s">
        <v>77</v>
      </c>
      <c r="C11" s="126"/>
      <c r="D11" s="171"/>
      <c r="E11" s="171"/>
      <c r="F11" s="171"/>
      <c r="G11" s="171"/>
      <c r="H11" s="171"/>
      <c r="I11" s="171"/>
      <c r="J11" s="122" t="s">
        <v>40</v>
      </c>
      <c r="K11" s="123"/>
      <c r="L11" s="124"/>
      <c r="M11" s="15"/>
    </row>
    <row r="12" spans="1:19" ht="63" x14ac:dyDescent="0.25">
      <c r="A12" s="7" t="s">
        <v>2</v>
      </c>
      <c r="B12" s="8" t="s">
        <v>3</v>
      </c>
      <c r="C12" s="8" t="s">
        <v>86</v>
      </c>
      <c r="D12" s="8" t="s">
        <v>4</v>
      </c>
      <c r="E12" s="8" t="s">
        <v>50</v>
      </c>
      <c r="F12" s="8" t="s">
        <v>51</v>
      </c>
      <c r="G12" s="8" t="s">
        <v>52</v>
      </c>
      <c r="H12" s="9" t="s">
        <v>6</v>
      </c>
      <c r="I12" s="10" t="s">
        <v>29</v>
      </c>
      <c r="J12" s="25" t="s">
        <v>58</v>
      </c>
      <c r="K12" s="26" t="s">
        <v>9</v>
      </c>
      <c r="L12" s="27" t="s">
        <v>56</v>
      </c>
      <c r="M12" s="15"/>
    </row>
    <row r="13" spans="1:19" ht="15.75" x14ac:dyDescent="0.25">
      <c r="A13" s="44">
        <v>1</v>
      </c>
      <c r="B13" s="29"/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5" t="str">
        <f>IFERROR(D13/C13*100, "")</f>
        <v/>
      </c>
      <c r="J13" s="43"/>
      <c r="K13" s="46"/>
      <c r="L13" s="47"/>
      <c r="M13" s="16"/>
    </row>
    <row r="14" spans="1:19" ht="15.75" x14ac:dyDescent="0.25">
      <c r="A14" s="44">
        <v>2</v>
      </c>
      <c r="B14" s="29"/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 t="shared" si="0"/>
        <v/>
      </c>
      <c r="I14" s="45" t="str">
        <f t="shared" ref="I14:I22" si="2">IFERROR(D14/C14*100, "")</f>
        <v/>
      </c>
      <c r="J14" s="48"/>
      <c r="K14" s="46"/>
      <c r="L14" s="49"/>
      <c r="M14" s="16"/>
    </row>
    <row r="15" spans="1:19" ht="15.75" x14ac:dyDescent="0.25">
      <c r="A15" s="44">
        <v>3</v>
      </c>
      <c r="B15" s="29"/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5" t="str">
        <f t="shared" si="2"/>
        <v/>
      </c>
      <c r="J15" s="43"/>
      <c r="K15" s="46"/>
      <c r="L15" s="49"/>
      <c r="M15" s="16"/>
    </row>
    <row r="16" spans="1:19" ht="15.75" x14ac:dyDescent="0.25">
      <c r="A16" s="44">
        <v>4</v>
      </c>
      <c r="B16" s="29"/>
      <c r="C16" s="29"/>
      <c r="D16" s="29"/>
      <c r="E16" s="29"/>
      <c r="F16" s="29"/>
      <c r="G16" s="30" t="str">
        <f t="shared" si="1"/>
        <v/>
      </c>
      <c r="H16" s="31" t="str">
        <f>IFERROR(IF($D$9="standard", (G16/C16)*100, ""), "")</f>
        <v/>
      </c>
      <c r="I16" s="45" t="str">
        <f t="shared" si="2"/>
        <v/>
      </c>
      <c r="J16" s="43"/>
      <c r="K16" s="46"/>
      <c r="L16" s="49"/>
      <c r="M16" s="15"/>
      <c r="S16" s="2"/>
    </row>
    <row r="17" spans="1:18" ht="15.75" x14ac:dyDescent="0.25">
      <c r="A17" s="44">
        <v>5</v>
      </c>
      <c r="B17" s="29"/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5" t="str">
        <f t="shared" si="2"/>
        <v/>
      </c>
      <c r="J17" s="43"/>
      <c r="K17" s="46"/>
      <c r="L17" s="49"/>
      <c r="M17" s="15"/>
    </row>
    <row r="18" spans="1:18" ht="15.75" x14ac:dyDescent="0.25">
      <c r="A18" s="44">
        <v>6</v>
      </c>
      <c r="B18" s="29"/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5" t="str">
        <f t="shared" si="2"/>
        <v/>
      </c>
      <c r="J18" s="43"/>
      <c r="K18" s="46"/>
      <c r="L18" s="49"/>
      <c r="M18" s="15"/>
    </row>
    <row r="19" spans="1:18" ht="15.75" x14ac:dyDescent="0.25">
      <c r="A19" s="44">
        <v>7</v>
      </c>
      <c r="B19" s="29"/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5" t="str">
        <f t="shared" si="2"/>
        <v/>
      </c>
      <c r="J19" s="43"/>
      <c r="K19" s="46"/>
      <c r="L19" s="49"/>
      <c r="M19" s="15"/>
    </row>
    <row r="20" spans="1:18" ht="15.75" x14ac:dyDescent="0.25">
      <c r="A20" s="44">
        <v>8</v>
      </c>
      <c r="B20" s="29"/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5" t="str">
        <f t="shared" si="2"/>
        <v/>
      </c>
      <c r="J20" s="43"/>
      <c r="K20" s="46"/>
      <c r="L20" s="49"/>
      <c r="M20" s="15"/>
    </row>
    <row r="21" spans="1:18" ht="15.75" x14ac:dyDescent="0.25">
      <c r="A21" s="44">
        <v>9</v>
      </c>
      <c r="B21" s="29"/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5" t="str">
        <f t="shared" si="2"/>
        <v/>
      </c>
      <c r="J21" s="43"/>
      <c r="K21" s="46"/>
      <c r="L21" s="49"/>
      <c r="M21" s="15"/>
    </row>
    <row r="22" spans="1:18" ht="16.5" thickBot="1" x14ac:dyDescent="0.3">
      <c r="A22" s="54">
        <v>10</v>
      </c>
      <c r="B22" s="29"/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5" t="str">
        <f t="shared" si="2"/>
        <v/>
      </c>
      <c r="J22" s="33"/>
      <c r="K22" s="50"/>
      <c r="L22" s="51"/>
      <c r="M22" s="15"/>
    </row>
    <row r="23" spans="1:18" ht="16.5" thickBot="1" x14ac:dyDescent="0.3">
      <c r="A23" s="60"/>
      <c r="B23" s="52" t="s">
        <v>36</v>
      </c>
      <c r="C23" s="32"/>
      <c r="D23" s="32"/>
      <c r="E23" s="33"/>
      <c r="F23" s="34"/>
      <c r="G23" s="35" t="str">
        <f>IF(OR(ISBLANK(E23),ISBLANK(F23)),"",IF($D$9="bulk",F23-E23,""))</f>
        <v/>
      </c>
      <c r="H23" s="36" t="str">
        <f>IFERROR(IF($D$9="bulk", G23/(SUM(C13:C22))*100, ""), "")</f>
        <v/>
      </c>
      <c r="I23" s="22"/>
      <c r="J23" s="22"/>
      <c r="K23" s="127" t="s">
        <v>61</v>
      </c>
      <c r="L23" s="129"/>
      <c r="M23" s="15"/>
    </row>
    <row r="24" spans="1:18" ht="15.75" x14ac:dyDescent="0.25">
      <c r="A24" s="60"/>
      <c r="B24" s="53" t="s">
        <v>7</v>
      </c>
      <c r="C24" s="37"/>
      <c r="D24" s="37"/>
      <c r="E24" s="38"/>
      <c r="F24" s="38"/>
      <c r="G24" s="37">
        <f>IF($D$9="standard",SUMIFS(G13:G22, K13:K22, ""), "")</f>
        <v>0</v>
      </c>
      <c r="H24" s="39"/>
      <c r="I24" s="22"/>
      <c r="J24" s="22"/>
      <c r="K24" s="128"/>
      <c r="L24" s="130"/>
      <c r="M24" s="15"/>
    </row>
    <row r="25" spans="1:18" ht="16.5" thickBot="1" x14ac:dyDescent="0.3">
      <c r="A25" s="60"/>
      <c r="B25" s="54" t="s">
        <v>8</v>
      </c>
      <c r="C25" s="40" t="str">
        <f>IFERROR(AVERAGEIFS(C13:C22, K13:K22, ""), "")</f>
        <v/>
      </c>
      <c r="D25" s="40" t="str">
        <f>IFERROR(AVERAGEIFS(D13:D22, K13:K22, ""), "")</f>
        <v/>
      </c>
      <c r="E25" s="41"/>
      <c r="F25" s="41"/>
      <c r="G25" s="40" t="str">
        <f>IFERROR(IF($D$9="Standard", AVERAGEIFS(G13:G22, K13:K22, ""), IF(D9="Bulk",G23/COUNT(D13:D22),"")),"")</f>
        <v/>
      </c>
      <c r="H25" s="42" t="str">
        <f>IFERROR(IF($D$9="standard", AVERAGEIFS(H13:H22, K13:K22, ""), IF($D$9="Bulk",H23,"")), "")</f>
        <v/>
      </c>
      <c r="I25" s="22"/>
      <c r="J25" s="22"/>
      <c r="K25" s="55" t="s">
        <v>41</v>
      </c>
      <c r="L25" s="56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18"/>
      <c r="C26" s="19"/>
      <c r="D26" s="19"/>
      <c r="E26" s="20"/>
      <c r="F26" s="20"/>
      <c r="G26" s="19"/>
      <c r="H26" s="19"/>
      <c r="I26" s="17"/>
      <c r="J26" s="17"/>
      <c r="K26" s="17"/>
      <c r="L26" s="17"/>
      <c r="M26" s="17"/>
      <c r="N26" s="6"/>
      <c r="O26" s="6"/>
      <c r="P26" s="6"/>
      <c r="Q26" s="6"/>
      <c r="R26" s="6"/>
    </row>
    <row r="27" spans="1:18" ht="15.75" x14ac:dyDescent="0.25">
      <c r="A27" s="15"/>
      <c r="B27" s="84" t="s">
        <v>53</v>
      </c>
      <c r="C27" s="85"/>
      <c r="D27" s="85"/>
      <c r="E27" s="85"/>
      <c r="F27" s="85"/>
      <c r="G27" s="85"/>
      <c r="H27" s="85"/>
      <c r="I27" s="86"/>
      <c r="J27" s="17"/>
      <c r="K27" s="15"/>
      <c r="L27" s="15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36" t="s">
        <v>57</v>
      </c>
      <c r="C28" s="137"/>
      <c r="D28" s="137"/>
      <c r="E28" s="137"/>
      <c r="F28" s="137"/>
      <c r="G28" s="137"/>
      <c r="H28" s="138"/>
      <c r="I28" s="28"/>
      <c r="J28" s="17"/>
      <c r="K28" s="15"/>
      <c r="L28" s="15"/>
      <c r="M28" s="17"/>
      <c r="N28" s="6"/>
      <c r="O28" s="6"/>
      <c r="P28" s="6"/>
      <c r="Q28" s="6"/>
      <c r="R28" s="6"/>
    </row>
    <row r="29" spans="1:18" ht="15.75" x14ac:dyDescent="0.25">
      <c r="A29" s="15"/>
      <c r="B29" s="61" t="s">
        <v>10</v>
      </c>
      <c r="C29" s="62"/>
      <c r="D29" s="63" t="s">
        <v>12</v>
      </c>
      <c r="E29" s="62"/>
      <c r="F29" s="63" t="s">
        <v>14</v>
      </c>
      <c r="G29" s="62"/>
      <c r="H29" s="63" t="s">
        <v>16</v>
      </c>
      <c r="I29" s="28"/>
      <c r="J29" s="17"/>
      <c r="K29" s="15"/>
      <c r="L29" s="15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4" t="s">
        <v>11</v>
      </c>
      <c r="C30" s="65"/>
      <c r="D30" s="66" t="s">
        <v>13</v>
      </c>
      <c r="E30" s="65"/>
      <c r="F30" s="66" t="s">
        <v>15</v>
      </c>
      <c r="G30" s="65"/>
      <c r="H30" s="66" t="s">
        <v>17</v>
      </c>
      <c r="I30" s="67"/>
      <c r="J30" s="17"/>
      <c r="K30" s="15"/>
      <c r="L30" s="15"/>
      <c r="M30" s="17"/>
      <c r="N30" s="6"/>
      <c r="O30" s="6"/>
      <c r="P30" s="6"/>
      <c r="Q30" s="6"/>
      <c r="R30" s="6"/>
    </row>
    <row r="31" spans="1:18" ht="15.75" x14ac:dyDescent="0.25">
      <c r="A31" s="15"/>
      <c r="B31" s="84" t="s">
        <v>54</v>
      </c>
      <c r="C31" s="85"/>
      <c r="D31" s="85"/>
      <c r="E31" s="85"/>
      <c r="F31" s="85"/>
      <c r="G31" s="85"/>
      <c r="H31" s="85"/>
      <c r="I31" s="86"/>
      <c r="J31" s="17"/>
      <c r="K31" s="15"/>
      <c r="L31" s="15"/>
      <c r="M31" s="17"/>
      <c r="N31" s="6"/>
      <c r="O31" s="6"/>
      <c r="P31" s="6"/>
      <c r="Q31" s="6"/>
      <c r="R31" s="6"/>
    </row>
    <row r="32" spans="1:18" ht="15.75" x14ac:dyDescent="0.25">
      <c r="A32" s="15"/>
      <c r="B32" s="111" t="s">
        <v>18</v>
      </c>
      <c r="C32" s="112"/>
      <c r="D32" s="112"/>
      <c r="E32" s="112"/>
      <c r="F32" s="112"/>
      <c r="G32" s="112"/>
      <c r="H32" s="113"/>
      <c r="I32" s="28"/>
      <c r="J32" s="17"/>
      <c r="K32" s="17"/>
      <c r="L32" s="17"/>
      <c r="M32" s="17"/>
      <c r="N32" s="6"/>
      <c r="O32" s="6"/>
      <c r="P32" s="6"/>
      <c r="Q32" s="6"/>
      <c r="R32" s="6"/>
    </row>
    <row r="33" spans="1:18" ht="15.75" x14ac:dyDescent="0.25">
      <c r="A33" s="15"/>
      <c r="B33" s="111" t="s">
        <v>19</v>
      </c>
      <c r="C33" s="112"/>
      <c r="D33" s="112"/>
      <c r="E33" s="112"/>
      <c r="F33" s="112"/>
      <c r="G33" s="112"/>
      <c r="H33" s="113"/>
      <c r="I33" s="28"/>
      <c r="J33" s="17"/>
      <c r="K33" s="17"/>
      <c r="L33" s="17"/>
      <c r="M33" s="17"/>
      <c r="N33" s="6"/>
      <c r="O33" s="6"/>
      <c r="P33" s="6"/>
      <c r="Q33" s="6"/>
      <c r="R33" s="6"/>
    </row>
    <row r="34" spans="1:18" ht="15.75" x14ac:dyDescent="0.25">
      <c r="A34" s="15"/>
      <c r="B34" s="111" t="s">
        <v>20</v>
      </c>
      <c r="C34" s="112"/>
      <c r="D34" s="112"/>
      <c r="E34" s="112"/>
      <c r="F34" s="112"/>
      <c r="G34" s="112"/>
      <c r="H34" s="113"/>
      <c r="I34" s="28"/>
      <c r="J34" s="17"/>
      <c r="K34" s="17"/>
      <c r="L34" s="17"/>
      <c r="M34" s="17"/>
      <c r="N34" s="6"/>
      <c r="O34" s="6"/>
      <c r="P34" s="6"/>
      <c r="Q34" s="6"/>
      <c r="R34" s="6"/>
    </row>
    <row r="35" spans="1:18" ht="15.75" x14ac:dyDescent="0.25">
      <c r="A35" s="15"/>
      <c r="B35" s="111" t="s">
        <v>21</v>
      </c>
      <c r="C35" s="112"/>
      <c r="D35" s="112"/>
      <c r="E35" s="112"/>
      <c r="F35" s="112"/>
      <c r="G35" s="112"/>
      <c r="H35" s="113"/>
      <c r="I35" s="28"/>
      <c r="J35" s="17"/>
      <c r="K35" s="17"/>
      <c r="L35" s="17"/>
      <c r="M35" s="17"/>
      <c r="N35" s="6"/>
      <c r="O35" s="6"/>
      <c r="P35" s="6"/>
      <c r="Q35" s="6"/>
      <c r="R35" s="6"/>
    </row>
    <row r="36" spans="1:18" ht="15.75" x14ac:dyDescent="0.25">
      <c r="A36" s="15"/>
      <c r="B36" s="114" t="s">
        <v>24</v>
      </c>
      <c r="C36" s="115"/>
      <c r="D36" s="115"/>
      <c r="E36" s="62"/>
      <c r="F36" s="116" t="s">
        <v>26</v>
      </c>
      <c r="G36" s="112"/>
      <c r="H36" s="113"/>
      <c r="I36" s="28"/>
      <c r="J36" s="17"/>
      <c r="K36" s="17"/>
      <c r="L36" s="17"/>
      <c r="M36" s="17"/>
      <c r="N36" s="6"/>
      <c r="O36" s="6"/>
      <c r="P36" s="6"/>
      <c r="Q36" s="6"/>
      <c r="R36" s="6"/>
    </row>
    <row r="37" spans="1:18" ht="15.75" x14ac:dyDescent="0.25">
      <c r="A37" s="15"/>
      <c r="B37" s="134" t="s">
        <v>25</v>
      </c>
      <c r="C37" s="135"/>
      <c r="D37" s="135"/>
      <c r="E37" s="68"/>
      <c r="F37" s="135" t="s">
        <v>27</v>
      </c>
      <c r="G37" s="135"/>
      <c r="H37" s="135"/>
      <c r="I37" s="69"/>
      <c r="J37" s="17"/>
      <c r="K37" s="17"/>
      <c r="L37" s="17"/>
      <c r="M37" s="17"/>
      <c r="N37" s="6"/>
      <c r="O37" s="6"/>
      <c r="P37" s="6"/>
      <c r="Q37" s="6"/>
      <c r="R37" s="6"/>
    </row>
    <row r="38" spans="1:18" ht="15.75" x14ac:dyDescent="0.25">
      <c r="A38" s="15"/>
      <c r="B38" s="134" t="s">
        <v>80</v>
      </c>
      <c r="C38" s="135"/>
      <c r="D38" s="135"/>
      <c r="E38" s="70"/>
      <c r="F38" s="139" t="s">
        <v>85</v>
      </c>
      <c r="G38" s="87"/>
      <c r="H38" s="78"/>
      <c r="I38" s="71"/>
      <c r="J38" s="17"/>
      <c r="K38" s="17"/>
      <c r="L38" s="17"/>
      <c r="M38" s="17"/>
      <c r="N38" s="6"/>
      <c r="O38" s="6"/>
      <c r="P38" s="6"/>
      <c r="Q38" s="6"/>
      <c r="R38" s="6"/>
    </row>
    <row r="39" spans="1:18" ht="15.75" x14ac:dyDescent="0.25">
      <c r="A39" s="15"/>
      <c r="B39" s="106" t="s">
        <v>87</v>
      </c>
      <c r="C39" s="107"/>
      <c r="D39" s="107"/>
      <c r="E39" s="107"/>
      <c r="F39" s="107"/>
      <c r="G39" s="107"/>
      <c r="H39" s="107"/>
      <c r="I39" s="108"/>
      <c r="J39" s="17"/>
      <c r="K39" s="17"/>
      <c r="L39" s="17"/>
      <c r="M39" s="17"/>
      <c r="N39" s="6"/>
      <c r="O39" s="6"/>
      <c r="P39" s="6"/>
      <c r="Q39" s="6"/>
      <c r="R39" s="6"/>
    </row>
    <row r="40" spans="1:18" ht="15.75" x14ac:dyDescent="0.25">
      <c r="A40" s="15"/>
      <c r="B40" s="100"/>
      <c r="C40" s="101"/>
      <c r="D40" s="101"/>
      <c r="E40" s="101"/>
      <c r="F40" s="101"/>
      <c r="G40" s="101"/>
      <c r="H40" s="101"/>
      <c r="I40" s="102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00"/>
      <c r="C41" s="101"/>
      <c r="D41" s="101"/>
      <c r="E41" s="101"/>
      <c r="F41" s="101"/>
      <c r="G41" s="101"/>
      <c r="H41" s="101"/>
      <c r="I41" s="102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03"/>
      <c r="C42" s="104"/>
      <c r="D42" s="104"/>
      <c r="E42" s="104"/>
      <c r="F42" s="104"/>
      <c r="G42" s="104"/>
      <c r="H42" s="104"/>
      <c r="I42" s="105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40" t="s">
        <v>55</v>
      </c>
      <c r="C43" s="141"/>
      <c r="D43" s="141"/>
      <c r="E43" s="141"/>
      <c r="F43" s="141"/>
      <c r="G43" s="141"/>
      <c r="H43" s="141"/>
      <c r="I43" s="142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1" t="s">
        <v>71</v>
      </c>
      <c r="C44" s="112"/>
      <c r="D44" s="112"/>
      <c r="E44" s="112"/>
      <c r="F44" s="112"/>
      <c r="G44" s="112"/>
      <c r="H44" s="113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1" t="s">
        <v>22</v>
      </c>
      <c r="C45" s="112"/>
      <c r="D45" s="112"/>
      <c r="E45" s="112"/>
      <c r="F45" s="112"/>
      <c r="G45" s="112"/>
      <c r="H45" s="113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1" t="s">
        <v>23</v>
      </c>
      <c r="C46" s="112"/>
      <c r="D46" s="112"/>
      <c r="E46" s="112"/>
      <c r="F46" s="112"/>
      <c r="G46" s="112"/>
      <c r="H46" s="113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31" t="s">
        <v>28</v>
      </c>
      <c r="C47" s="132"/>
      <c r="D47" s="132"/>
      <c r="E47" s="132"/>
      <c r="F47" s="132"/>
      <c r="G47" s="132"/>
      <c r="H47" s="133"/>
      <c r="I47" s="69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84" t="s">
        <v>72</v>
      </c>
      <c r="C48" s="85"/>
      <c r="D48" s="85"/>
      <c r="E48" s="85"/>
      <c r="F48" s="85"/>
      <c r="G48" s="85"/>
      <c r="H48" s="85"/>
      <c r="I48" s="86"/>
      <c r="J48" s="17"/>
      <c r="K48" s="17"/>
      <c r="L48" s="17"/>
      <c r="M48" s="15"/>
    </row>
    <row r="49" spans="1:13" ht="15.75" x14ac:dyDescent="0.25">
      <c r="A49" s="15"/>
      <c r="B49" s="82" t="s">
        <v>73</v>
      </c>
      <c r="C49" s="83"/>
      <c r="D49" s="83"/>
      <c r="E49" s="83"/>
      <c r="F49" s="83"/>
      <c r="G49" s="83"/>
      <c r="H49" s="83"/>
      <c r="I49" s="28"/>
      <c r="J49" s="17"/>
      <c r="K49" s="17"/>
      <c r="L49" s="17"/>
      <c r="M49" s="15"/>
    </row>
    <row r="50" spans="1:13" ht="15.75" x14ac:dyDescent="0.25">
      <c r="A50" s="15"/>
      <c r="B50" s="82" t="s">
        <v>81</v>
      </c>
      <c r="C50" s="83"/>
      <c r="D50" s="83"/>
      <c r="E50" s="83"/>
      <c r="F50" s="83"/>
      <c r="G50" s="83"/>
      <c r="H50" s="83"/>
      <c r="I50" s="28"/>
      <c r="J50" s="17"/>
      <c r="K50" s="17"/>
      <c r="L50" s="17"/>
      <c r="M50" s="15"/>
    </row>
    <row r="51" spans="1:13" ht="16.5" thickBot="1" x14ac:dyDescent="0.3">
      <c r="A51" s="15"/>
      <c r="B51" s="82" t="s">
        <v>74</v>
      </c>
      <c r="C51" s="83"/>
      <c r="D51" s="83"/>
      <c r="E51" s="83"/>
      <c r="F51" s="83"/>
      <c r="G51" s="83"/>
      <c r="H51" s="83"/>
      <c r="I51" s="28"/>
      <c r="J51" s="17"/>
      <c r="K51" s="17"/>
      <c r="L51" s="17"/>
      <c r="M51" s="15"/>
    </row>
    <row r="52" spans="1:13" ht="15.75" x14ac:dyDescent="0.25">
      <c r="A52" s="15"/>
      <c r="B52" s="97" t="s">
        <v>59</v>
      </c>
      <c r="C52" s="98"/>
      <c r="D52" s="98"/>
      <c r="E52" s="98"/>
      <c r="F52" s="98"/>
      <c r="G52" s="98"/>
      <c r="H52" s="98"/>
      <c r="I52" s="99"/>
      <c r="J52" s="17"/>
      <c r="K52" s="17"/>
      <c r="L52" s="17"/>
      <c r="M52" s="15"/>
    </row>
    <row r="53" spans="1:13" ht="15.75" x14ac:dyDescent="0.25">
      <c r="A53" s="15"/>
      <c r="B53" s="91"/>
      <c r="C53" s="92"/>
      <c r="D53" s="92"/>
      <c r="E53" s="92"/>
      <c r="F53" s="92"/>
      <c r="G53" s="92"/>
      <c r="H53" s="92"/>
      <c r="I53" s="93"/>
      <c r="J53" s="17"/>
      <c r="K53" s="17"/>
      <c r="L53" s="17"/>
      <c r="M53" s="15"/>
    </row>
    <row r="54" spans="1:13" ht="15.75" x14ac:dyDescent="0.25">
      <c r="A54" s="15"/>
      <c r="B54" s="91"/>
      <c r="C54" s="92"/>
      <c r="D54" s="92"/>
      <c r="E54" s="92"/>
      <c r="F54" s="92"/>
      <c r="G54" s="92"/>
      <c r="H54" s="92"/>
      <c r="I54" s="93"/>
      <c r="J54" s="17"/>
      <c r="K54" s="17"/>
      <c r="L54" s="17"/>
      <c r="M54" s="15"/>
    </row>
    <row r="55" spans="1:13" ht="16.5" customHeight="1" thickBot="1" x14ac:dyDescent="0.3">
      <c r="A55" s="15"/>
      <c r="B55" s="94"/>
      <c r="C55" s="95"/>
      <c r="D55" s="95"/>
      <c r="E55" s="95"/>
      <c r="F55" s="95"/>
      <c r="G55" s="95"/>
      <c r="H55" s="95"/>
      <c r="I55" s="96"/>
      <c r="J55" s="17"/>
      <c r="K55" s="17"/>
      <c r="L55" s="17"/>
      <c r="M55" s="15"/>
    </row>
    <row r="56" spans="1:13" ht="15.75" x14ac:dyDescent="0.25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thickBot="1" x14ac:dyDescent="0.3">
      <c r="A57" s="15"/>
      <c r="B57" s="22"/>
      <c r="C57" s="22"/>
      <c r="D57" s="23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84" t="s">
        <v>64</v>
      </c>
      <c r="C58" s="85"/>
      <c r="D58" s="86"/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77" t="s">
        <v>69</v>
      </c>
      <c r="C59" s="87"/>
      <c r="D59" s="72" t="s">
        <v>39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88" t="s">
        <v>70</v>
      </c>
      <c r="C60" s="89"/>
      <c r="D60" s="73" t="s">
        <v>38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77" t="s">
        <v>65</v>
      </c>
      <c r="C61" s="78"/>
      <c r="D61" s="74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88" t="s">
        <v>66</v>
      </c>
      <c r="C62" s="90"/>
      <c r="D62" s="73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77" t="s">
        <v>67</v>
      </c>
      <c r="C63" s="78"/>
      <c r="D63" s="72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80" t="s">
        <v>68</v>
      </c>
      <c r="C64" s="81"/>
      <c r="D64" s="75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mergeCells count="60">
    <mergeCell ref="B2:L3"/>
    <mergeCell ref="B4:C4"/>
    <mergeCell ref="D4:I4"/>
    <mergeCell ref="J4:L4"/>
    <mergeCell ref="B5:C5"/>
    <mergeCell ref="D5:I5"/>
    <mergeCell ref="J5:L5"/>
    <mergeCell ref="B6:C6"/>
    <mergeCell ref="D6:I6"/>
    <mergeCell ref="J6:L6"/>
    <mergeCell ref="B7:C7"/>
    <mergeCell ref="D7:I7"/>
    <mergeCell ref="J7:L7"/>
    <mergeCell ref="B8:C8"/>
    <mergeCell ref="D8:I8"/>
    <mergeCell ref="J8:L8"/>
    <mergeCell ref="B9:C9"/>
    <mergeCell ref="D9:I9"/>
    <mergeCell ref="J9:L9"/>
    <mergeCell ref="B10:C10"/>
    <mergeCell ref="D10:I10"/>
    <mergeCell ref="J10:L10"/>
    <mergeCell ref="B11:C11"/>
    <mergeCell ref="D11:I11"/>
    <mergeCell ref="J11:L11"/>
    <mergeCell ref="B37:D37"/>
    <mergeCell ref="F37:H37"/>
    <mergeCell ref="K23:K24"/>
    <mergeCell ref="L23:L24"/>
    <mergeCell ref="B27:I27"/>
    <mergeCell ref="B28:H28"/>
    <mergeCell ref="B31:I31"/>
    <mergeCell ref="B32:H32"/>
    <mergeCell ref="B33:H33"/>
    <mergeCell ref="B34:H34"/>
    <mergeCell ref="B35:H35"/>
    <mergeCell ref="B36:D36"/>
    <mergeCell ref="F36:H36"/>
    <mergeCell ref="B50:H50"/>
    <mergeCell ref="B38:D38"/>
    <mergeCell ref="F38:H38"/>
    <mergeCell ref="B39:I39"/>
    <mergeCell ref="B40:I42"/>
    <mergeCell ref="B43:I43"/>
    <mergeCell ref="B44:H44"/>
    <mergeCell ref="B45:H45"/>
    <mergeCell ref="B46:H46"/>
    <mergeCell ref="B47:H47"/>
    <mergeCell ref="B48:I48"/>
    <mergeCell ref="B49:H49"/>
    <mergeCell ref="B61:C61"/>
    <mergeCell ref="B62:C62"/>
    <mergeCell ref="B63:C63"/>
    <mergeCell ref="B64:C64"/>
    <mergeCell ref="B51:H51"/>
    <mergeCell ref="B52:I52"/>
    <mergeCell ref="B53:I55"/>
    <mergeCell ref="B58:D58"/>
    <mergeCell ref="B59:C59"/>
    <mergeCell ref="B60:C60"/>
  </mergeCells>
  <conditionalFormatting sqref="C23:H23">
    <cfRule type="expression" dxfId="42" priority="311">
      <formula>$D$9="standard"</formula>
    </cfRule>
  </conditionalFormatting>
  <conditionalFormatting sqref="D11">
    <cfRule type="expression" dxfId="41" priority="296">
      <formula>D11 &lt; D10</formula>
    </cfRule>
  </conditionalFormatting>
  <conditionalFormatting sqref="D7:I7">
    <cfRule type="expression" dxfId="40" priority="308">
      <formula>ISBLANK($D$7)</formula>
    </cfRule>
    <cfRule type="expression" dxfId="39" priority="309">
      <formula>OR(D7 &gt; D6 + 6, D7 &lt; D6 - 6)</formula>
    </cfRule>
  </conditionalFormatting>
  <conditionalFormatting sqref="D11:I11">
    <cfRule type="expression" dxfId="38" priority="295">
      <formula>ISBLANK(D11)</formula>
    </cfRule>
  </conditionalFormatting>
  <conditionalFormatting sqref="E23:F23">
    <cfRule type="expression" dxfId="37" priority="312">
      <formula>$D$9="bulk"</formula>
    </cfRule>
  </conditionalFormatting>
  <conditionalFormatting sqref="E13:H22">
    <cfRule type="expression" dxfId="36" priority="1" stopIfTrue="1">
      <formula>$D$9="bulk"</formula>
    </cfRule>
  </conditionalFormatting>
  <conditionalFormatting sqref="F13:I22 B13:D22">
    <cfRule type="expression" dxfId="35" priority="4" stopIfTrue="1">
      <formula>NOT(ISBLANK($K13))</formula>
    </cfRule>
  </conditionalFormatting>
  <conditionalFormatting sqref="G13:G22">
    <cfRule type="cellIs" dxfId="34" priority="12" operator="greaterThan">
      <formula>($H$25+$D$62)*$C$13/100</formula>
    </cfRule>
    <cfRule type="cellIs" dxfId="33" priority="13" operator="lessThan">
      <formula>($H$25-$D$62)*$C$13/100</formula>
    </cfRule>
    <cfRule type="cellIs" dxfId="32" priority="14" operator="greaterThanOrEqual">
      <formula>($H$25+$D$61)*$C$13/100</formula>
    </cfRule>
  </conditionalFormatting>
  <conditionalFormatting sqref="G24">
    <cfRule type="expression" dxfId="31" priority="310">
      <formula>$D$9="standard"</formula>
    </cfRule>
  </conditionalFormatting>
  <conditionalFormatting sqref="G13:H22">
    <cfRule type="expression" dxfId="30" priority="3" stopIfTrue="1">
      <formula>ISBLANK($F13)</formula>
    </cfRule>
  </conditionalFormatting>
  <conditionalFormatting sqref="G23:H23">
    <cfRule type="expression" dxfId="29" priority="294">
      <formula>$D$9="bulk"</formula>
    </cfRule>
  </conditionalFormatting>
  <conditionalFormatting sqref="G13:I22">
    <cfRule type="expression" dxfId="28" priority="2" stopIfTrue="1">
      <formula>ISBLANK($C13)</formula>
    </cfRule>
  </conditionalFormatting>
  <conditionalFormatting sqref="H13:H22">
    <cfRule type="cellIs" dxfId="27" priority="5" operator="lessThan">
      <formula>$H$25-$D$62</formula>
    </cfRule>
    <cfRule type="cellIs" dxfId="26" priority="6" operator="greaterThan">
      <formula>$H$25+$D$62</formula>
    </cfRule>
    <cfRule type="cellIs" dxfId="25" priority="7" operator="greaterThanOrEqual">
      <formula>$H$25+$D$61</formula>
    </cfRule>
    <cfRule type="cellIs" dxfId="24" priority="8" operator="lessThanOrEqual">
      <formula>$H$25-$D$61</formula>
    </cfRule>
    <cfRule type="cellIs" dxfId="23" priority="15" operator="lessThanOrEqual">
      <formula>($H$25-$D$61)*$C$13/100</formula>
    </cfRule>
    <cfRule type="containsBlanks" dxfId="22" priority="16">
      <formula>LEN(TRIM(H13))=0</formula>
    </cfRule>
  </conditionalFormatting>
  <conditionalFormatting sqref="I13:I22">
    <cfRule type="cellIs" dxfId="21" priority="9" operator="greaterThan">
      <formula>99</formula>
    </cfRule>
    <cfRule type="cellIs" dxfId="20" priority="10" operator="lessThan">
      <formula>$D$63</formula>
    </cfRule>
    <cfRule type="cellIs" dxfId="19" priority="11" operator="lessThan">
      <formula>$D$64</formula>
    </cfRule>
  </conditionalFormatting>
  <dataValidations count="7">
    <dataValidation type="decimal" allowBlank="1" showInputMessage="1" showErrorMessage="1" sqref="I47" xr:uid="{00000000-0002-0000-0100-000000000000}">
      <formula1>0</formula1>
      <formula2>200</formula2>
    </dataValidation>
    <dataValidation type="list" allowBlank="1" showInputMessage="1" showErrorMessage="1" prompt="Select drop down list or type &quot;standard&quot; or &quot;bulk&quot;" sqref="D9:I9" xr:uid="{00000000-0002-0000-0100-000001000000}">
      <formula1>$D$59:$D$60</formula1>
    </dataValidation>
    <dataValidation type="whole" allowBlank="1" showInputMessage="1" showErrorMessage="1" sqref="I28" xr:uid="{00000000-0002-0000-0100-000002000000}">
      <formula1>-50</formula1>
      <formula2>40</formula2>
    </dataValidation>
    <dataValidation type="decimal" allowBlank="1" showInputMessage="1" showErrorMessage="1" sqref="I48" xr:uid="{00000000-0002-0000-0100-000003000000}">
      <formula1>0.1</formula1>
      <formula2>200</formula2>
    </dataValidation>
    <dataValidation type="custom" allowBlank="1" showInputMessage="1" showErrorMessage="1" sqref="I49:I51 I32:I37 C29:C30 E29:E30 G29:G30 I29:I30 I44:I46 E36:E38" xr:uid="{00000000-0002-0000-0100-000004000000}">
      <formula1>OR(UPPER(C29)="X", LOWER(C29)="x")</formula1>
    </dataValidation>
    <dataValidation allowBlank="1" showInputMessage="1" showErrorMessage="1" prompt="hh:mm – 24 hour clock, Yukon time" sqref="D10:I11" xr:uid="{00000000-0002-0000-0100-000005000000}"/>
    <dataValidation allowBlank="1" showInputMessage="1" showErrorMessage="1" prompt="YYYY-MM-DD format" sqref="D7:I7" xr:uid="{00000000-0002-0000-0100-000006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M46"/>
  <sheetViews>
    <sheetView tabSelected="1" workbookViewId="0">
      <selection activeCell="C7" sqref="C7"/>
    </sheetView>
  </sheetViews>
  <sheetFormatPr defaultRowHeight="15" x14ac:dyDescent="0.25"/>
  <cols>
    <col min="1" max="1" width="24.5703125" customWidth="1"/>
    <col min="2" max="2" width="10.5703125" customWidth="1"/>
    <col min="3" max="3" width="12" bestFit="1" customWidth="1"/>
    <col min="7" max="7" width="17.5703125" bestFit="1" customWidth="1"/>
    <col min="8" max="8" width="12" bestFit="1" customWidth="1"/>
    <col min="9" max="9" width="9.42578125" bestFit="1" customWidth="1"/>
    <col min="12" max="12" width="13" customWidth="1"/>
  </cols>
  <sheetData>
    <row r="2" spans="1:13" s="4" customFormat="1" ht="45" x14ac:dyDescent="0.25">
      <c r="A2" s="13" t="s">
        <v>42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5</v>
      </c>
      <c r="G2" s="13" t="s">
        <v>82</v>
      </c>
      <c r="H2" s="13" t="s">
        <v>60</v>
      </c>
      <c r="I2" s="13" t="s">
        <v>47</v>
      </c>
      <c r="J2" s="14" t="s">
        <v>48</v>
      </c>
      <c r="K2" s="13" t="s">
        <v>49</v>
      </c>
      <c r="L2" s="13" t="s">
        <v>83</v>
      </c>
      <c r="M2" s="13" t="s">
        <v>84</v>
      </c>
    </row>
    <row r="3" spans="1:13" x14ac:dyDescent="0.25">
      <c r="C3" s="5"/>
      <c r="D3" s="11"/>
      <c r="E3" s="11"/>
      <c r="F3" s="11"/>
      <c r="G3" s="12"/>
      <c r="H3" s="12"/>
      <c r="I3" s="11"/>
      <c r="K3" s="12"/>
    </row>
    <row r="4" spans="1:13" x14ac:dyDescent="0.25">
      <c r="C4" s="5"/>
      <c r="D4" s="11"/>
      <c r="E4" s="11"/>
      <c r="F4" s="11"/>
      <c r="G4" s="12"/>
      <c r="H4" s="12"/>
      <c r="I4" s="11"/>
      <c r="K4" s="12"/>
    </row>
    <row r="5" spans="1:13" x14ac:dyDescent="0.25">
      <c r="C5" s="5"/>
      <c r="D5" s="11"/>
      <c r="E5" s="11"/>
      <c r="F5" s="11"/>
      <c r="G5" s="12"/>
      <c r="H5" s="12"/>
      <c r="I5" s="11"/>
      <c r="K5" s="12"/>
    </row>
    <row r="6" spans="1:13" x14ac:dyDescent="0.25">
      <c r="C6" s="5"/>
      <c r="D6" s="11"/>
      <c r="E6" s="11"/>
      <c r="F6" s="11"/>
      <c r="G6" s="12"/>
      <c r="H6" s="12"/>
      <c r="I6" s="11"/>
      <c r="K6" s="12"/>
    </row>
    <row r="7" spans="1:13" x14ac:dyDescent="0.25">
      <c r="C7" s="5"/>
      <c r="D7" s="11"/>
      <c r="E7" s="11"/>
      <c r="F7" s="11"/>
      <c r="G7" s="12"/>
      <c r="H7" s="12"/>
      <c r="I7" s="11"/>
      <c r="K7" s="12"/>
    </row>
    <row r="8" spans="1:13" x14ac:dyDescent="0.25">
      <c r="C8" s="5"/>
      <c r="D8" s="11"/>
      <c r="E8" s="11"/>
      <c r="F8" s="11"/>
      <c r="G8" s="12"/>
      <c r="H8" s="12"/>
      <c r="I8" s="11"/>
      <c r="K8" s="12"/>
    </row>
    <row r="9" spans="1:13" x14ac:dyDescent="0.25">
      <c r="C9" s="5"/>
      <c r="D9" s="11"/>
      <c r="E9" s="11"/>
      <c r="F9" s="11"/>
      <c r="G9" s="12"/>
      <c r="H9" s="12"/>
      <c r="I9" s="11"/>
      <c r="K9" s="12"/>
    </row>
    <row r="10" spans="1:13" x14ac:dyDescent="0.25">
      <c r="C10" s="5"/>
      <c r="D10" s="11"/>
      <c r="E10" s="11"/>
      <c r="F10" s="11"/>
      <c r="G10" s="12"/>
      <c r="H10" s="12"/>
      <c r="I10" s="11"/>
      <c r="K10" s="12"/>
    </row>
    <row r="11" spans="1:13" x14ac:dyDescent="0.25">
      <c r="C11" s="5"/>
      <c r="D11" s="11"/>
      <c r="E11" s="11"/>
      <c r="F11" s="11"/>
      <c r="G11" s="12"/>
      <c r="H11" s="12"/>
      <c r="I11" s="11"/>
      <c r="K11" s="12"/>
    </row>
    <row r="12" spans="1:13" x14ac:dyDescent="0.25">
      <c r="C12" s="5"/>
      <c r="D12" s="11"/>
      <c r="E12" s="11"/>
      <c r="F12" s="11"/>
      <c r="G12" s="12"/>
      <c r="H12" s="12"/>
      <c r="I12" s="11"/>
      <c r="K12" s="12"/>
    </row>
    <row r="13" spans="1:13" x14ac:dyDescent="0.25">
      <c r="C13" s="5"/>
      <c r="D13" s="11"/>
      <c r="E13" s="11"/>
      <c r="F13" s="11"/>
      <c r="G13" s="12"/>
      <c r="H13" s="12"/>
      <c r="I13" s="11"/>
      <c r="K13" s="12"/>
    </row>
    <row r="14" spans="1:13" x14ac:dyDescent="0.25">
      <c r="C14" s="5"/>
      <c r="D14" s="11"/>
      <c r="E14" s="11"/>
      <c r="F14" s="11"/>
      <c r="G14" s="12"/>
      <c r="H14" s="12"/>
      <c r="I14" s="11"/>
      <c r="K14" s="12"/>
    </row>
    <row r="15" spans="1:13" x14ac:dyDescent="0.25">
      <c r="C15" s="5"/>
      <c r="D15" s="11"/>
      <c r="E15" s="11"/>
      <c r="F15" s="11"/>
      <c r="G15" s="12"/>
      <c r="H15" s="12"/>
      <c r="I15" s="11"/>
      <c r="K15" s="12"/>
    </row>
    <row r="16" spans="1:13" x14ac:dyDescent="0.25">
      <c r="C16" s="5"/>
      <c r="D16" s="11"/>
      <c r="E16" s="11"/>
      <c r="F16" s="11"/>
      <c r="G16" s="12"/>
      <c r="H16" s="12"/>
      <c r="I16" s="11"/>
      <c r="K16" s="12"/>
    </row>
    <row r="17" spans="3:11" x14ac:dyDescent="0.25">
      <c r="C17" s="5"/>
      <c r="D17" s="11"/>
      <c r="E17" s="11"/>
      <c r="F17" s="11"/>
      <c r="G17" s="12"/>
      <c r="H17" s="12"/>
      <c r="I17" s="11"/>
      <c r="K17" s="12"/>
    </row>
    <row r="18" spans="3:11" x14ac:dyDescent="0.25">
      <c r="C18" s="5"/>
      <c r="D18" s="11"/>
      <c r="E18" s="11"/>
      <c r="F18" s="11"/>
      <c r="G18" s="12"/>
      <c r="H18" s="12"/>
      <c r="I18" s="11"/>
      <c r="K18" s="12"/>
    </row>
    <row r="19" spans="3:11" x14ac:dyDescent="0.25">
      <c r="C19" s="5"/>
      <c r="D19" s="11"/>
      <c r="E19" s="11"/>
      <c r="F19" s="11"/>
      <c r="G19" s="12"/>
      <c r="H19" s="12"/>
      <c r="I19" s="11"/>
      <c r="K19" s="12"/>
    </row>
    <row r="20" spans="3:11" x14ac:dyDescent="0.25">
      <c r="C20" s="5"/>
      <c r="D20" s="11"/>
      <c r="E20" s="11"/>
      <c r="F20" s="11"/>
      <c r="G20" s="12"/>
      <c r="H20" s="12"/>
      <c r="I20" s="11"/>
      <c r="K20" s="12"/>
    </row>
    <row r="21" spans="3:11" x14ac:dyDescent="0.25">
      <c r="C21" s="5"/>
      <c r="D21" s="11"/>
      <c r="E21" s="11"/>
      <c r="F21" s="11"/>
      <c r="G21" s="12"/>
      <c r="H21" s="12"/>
      <c r="I21" s="11"/>
      <c r="K21" s="12"/>
    </row>
    <row r="22" spans="3:11" x14ac:dyDescent="0.25">
      <c r="C22" s="5"/>
      <c r="D22" s="12"/>
      <c r="E22" s="11"/>
      <c r="F22" s="11"/>
      <c r="G22" s="12"/>
      <c r="H22" s="12"/>
      <c r="I22" s="11"/>
      <c r="K22" s="12"/>
    </row>
    <row r="23" spans="3:11" x14ac:dyDescent="0.25">
      <c r="C23" s="3"/>
      <c r="D23" s="12"/>
      <c r="E23" s="11"/>
      <c r="F23" s="12"/>
      <c r="G23" s="12"/>
      <c r="H23" s="12"/>
      <c r="I23" s="11"/>
      <c r="K23" s="12"/>
    </row>
    <row r="24" spans="3:11" x14ac:dyDescent="0.25">
      <c r="C24" s="3"/>
      <c r="D24" s="12"/>
      <c r="E24" s="11"/>
      <c r="F24" s="12"/>
      <c r="G24" s="12"/>
      <c r="H24" s="12"/>
      <c r="I24" s="11"/>
      <c r="K24" s="12"/>
    </row>
    <row r="25" spans="3:11" x14ac:dyDescent="0.25">
      <c r="C25" s="3"/>
      <c r="D25" s="12"/>
      <c r="E25" s="11"/>
      <c r="F25" s="12"/>
      <c r="G25" s="12"/>
      <c r="H25" s="12"/>
      <c r="I25" s="11"/>
      <c r="K25" s="12"/>
    </row>
    <row r="26" spans="3:11" x14ac:dyDescent="0.25">
      <c r="C26" s="3"/>
      <c r="D26" s="12"/>
      <c r="E26" s="11"/>
      <c r="F26" s="12"/>
      <c r="G26" s="12"/>
      <c r="H26" s="12"/>
      <c r="I26" s="11"/>
      <c r="K26" s="12"/>
    </row>
    <row r="27" spans="3:11" x14ac:dyDescent="0.25">
      <c r="C27" s="3"/>
      <c r="D27" s="12"/>
      <c r="E27" s="11"/>
      <c r="F27" s="12"/>
      <c r="G27" s="12"/>
      <c r="H27" s="12"/>
      <c r="I27" s="11"/>
      <c r="K27" s="12"/>
    </row>
    <row r="28" spans="3:11" x14ac:dyDescent="0.25">
      <c r="C28" s="3"/>
      <c r="D28" s="12"/>
      <c r="E28" s="11"/>
      <c r="F28" s="12"/>
      <c r="G28" s="12"/>
      <c r="H28" s="12"/>
      <c r="I28" s="11"/>
      <c r="K28" s="12"/>
    </row>
    <row r="29" spans="3:11" x14ac:dyDescent="0.25">
      <c r="C29" s="3"/>
      <c r="D29" s="12"/>
      <c r="E29" s="11"/>
      <c r="F29" s="12"/>
      <c r="G29" s="12"/>
      <c r="H29" s="12"/>
      <c r="I29" s="11"/>
      <c r="K29" s="12"/>
    </row>
    <row r="30" spans="3:11" x14ac:dyDescent="0.25">
      <c r="C30" s="3"/>
      <c r="D30" s="12"/>
      <c r="E30" s="11"/>
      <c r="F30" s="12"/>
      <c r="G30" s="12"/>
      <c r="H30" s="12"/>
      <c r="I30" s="11"/>
      <c r="K30" s="12"/>
    </row>
    <row r="31" spans="3:11" x14ac:dyDescent="0.25">
      <c r="C31" s="3"/>
      <c r="D31" s="12"/>
      <c r="E31" s="11"/>
      <c r="F31" s="12"/>
      <c r="G31" s="12"/>
      <c r="H31" s="12"/>
      <c r="I31" s="11"/>
      <c r="K31" s="12"/>
    </row>
    <row r="32" spans="3:11" x14ac:dyDescent="0.25">
      <c r="C32" s="3"/>
      <c r="D32" s="12"/>
      <c r="E32" s="11"/>
      <c r="F32" s="12"/>
      <c r="G32" s="12"/>
      <c r="H32" s="12"/>
      <c r="I32" s="11"/>
      <c r="K32" s="12"/>
    </row>
    <row r="33" spans="3:11" x14ac:dyDescent="0.25">
      <c r="C33" s="3"/>
      <c r="D33" s="12"/>
      <c r="E33" s="11"/>
      <c r="F33" s="12"/>
      <c r="G33" s="12"/>
      <c r="H33" s="12"/>
      <c r="I33" s="11"/>
      <c r="K33" s="12"/>
    </row>
    <row r="34" spans="3:11" x14ac:dyDescent="0.25">
      <c r="C34" s="3"/>
      <c r="D34" s="12"/>
      <c r="E34" s="11"/>
      <c r="F34" s="12"/>
      <c r="G34" s="12"/>
      <c r="H34" s="12"/>
      <c r="I34" s="12"/>
      <c r="K34" s="12"/>
    </row>
    <row r="35" spans="3:11" x14ac:dyDescent="0.25">
      <c r="C35" s="3"/>
      <c r="D35" s="12"/>
      <c r="E35" s="11"/>
      <c r="F35" s="12"/>
      <c r="G35" s="12"/>
      <c r="H35" s="12"/>
      <c r="I35" s="12"/>
      <c r="K35" s="12"/>
    </row>
    <row r="36" spans="3:11" x14ac:dyDescent="0.25">
      <c r="C36" s="3"/>
      <c r="D36" s="12"/>
      <c r="E36" s="12"/>
      <c r="F36" s="12"/>
      <c r="G36" s="12"/>
      <c r="H36" s="12"/>
      <c r="I36" s="12"/>
      <c r="K36" s="12"/>
    </row>
    <row r="37" spans="3:11" x14ac:dyDescent="0.25">
      <c r="D37" s="12"/>
      <c r="E37" s="12"/>
      <c r="F37" s="12"/>
      <c r="G37" s="12"/>
      <c r="H37" s="12"/>
      <c r="I37" s="12"/>
      <c r="K37" s="12"/>
    </row>
    <row r="38" spans="3:11" x14ac:dyDescent="0.25">
      <c r="K38" s="12"/>
    </row>
    <row r="39" spans="3:11" x14ac:dyDescent="0.25">
      <c r="K39" s="12"/>
    </row>
    <row r="40" spans="3:11" x14ac:dyDescent="0.25">
      <c r="K40" s="12"/>
    </row>
    <row r="41" spans="3:11" x14ac:dyDescent="0.25">
      <c r="K41" s="12"/>
    </row>
    <row r="42" spans="3:11" x14ac:dyDescent="0.25">
      <c r="K42" s="12"/>
    </row>
    <row r="43" spans="3:11" x14ac:dyDescent="0.25">
      <c r="K43" s="12"/>
    </row>
    <row r="44" spans="3:11" x14ac:dyDescent="0.25">
      <c r="K44" s="12"/>
    </row>
    <row r="45" spans="3:11" x14ac:dyDescent="0.25">
      <c r="K45" s="12"/>
    </row>
    <row r="46" spans="3:11" x14ac:dyDescent="0.25">
      <c r="K46" s="12"/>
    </row>
  </sheetData>
  <sheetProtection algorithmName="SHA-512" hashValue="GAGG2Sqsp8YG2XvKTukeDkEeaGM6yd0qYH11fyVXzNMHNyguqk3yd5J8DgzUdx8Jp8ocemg2K5tLzNH9CBJ7Ug==" saltValue="WpwHXy8mQW5gzr8vbbAv0w==" spinCount="100000" sheet="1" objects="1" scenarios="1"/>
  <conditionalFormatting sqref="A3:K3">
    <cfRule type="expression" dxfId="18" priority="19">
      <formula>$K$3="yes"</formula>
    </cfRule>
  </conditionalFormatting>
  <conditionalFormatting sqref="A4:K4">
    <cfRule type="expression" dxfId="17" priority="18">
      <formula>$K$4="yes"</formula>
    </cfRule>
  </conditionalFormatting>
  <conditionalFormatting sqref="A5:K5">
    <cfRule type="expression" dxfId="16" priority="17">
      <formula>$K$5="yes"</formula>
    </cfRule>
  </conditionalFormatting>
  <conditionalFormatting sqref="A6:K6">
    <cfRule type="expression" dxfId="15" priority="16">
      <formula>$K$6="yes"</formula>
    </cfRule>
  </conditionalFormatting>
  <conditionalFormatting sqref="A7:K7">
    <cfRule type="expression" dxfId="14" priority="15">
      <formula>$K$7="yes"</formula>
    </cfRule>
  </conditionalFormatting>
  <conditionalFormatting sqref="A8:K8">
    <cfRule type="expression" dxfId="13" priority="14">
      <formula>$K$8="yes"</formula>
    </cfRule>
  </conditionalFormatting>
  <conditionalFormatting sqref="A9:K9">
    <cfRule type="expression" dxfId="12" priority="13">
      <formula>$K$9="yes"</formula>
    </cfRule>
  </conditionalFormatting>
  <conditionalFormatting sqref="A10:K10">
    <cfRule type="expression" dxfId="11" priority="12">
      <formula>$K$10="yes"</formula>
    </cfRule>
  </conditionalFormatting>
  <conditionalFormatting sqref="A11:K11">
    <cfRule type="expression" dxfId="10" priority="11">
      <formula>$K$11="yes"</formula>
    </cfRule>
  </conditionalFormatting>
  <conditionalFormatting sqref="A12:K12">
    <cfRule type="expression" dxfId="9" priority="10">
      <formula>$K$12="yes"</formula>
    </cfRule>
  </conditionalFormatting>
  <conditionalFormatting sqref="A13:K13">
    <cfRule type="expression" dxfId="8" priority="9">
      <formula>$K$13="yes"</formula>
    </cfRule>
  </conditionalFormatting>
  <conditionalFormatting sqref="A14:K14">
    <cfRule type="expression" dxfId="7" priority="8">
      <formula>$K$14="yes"</formula>
    </cfRule>
  </conditionalFormatting>
  <conditionalFormatting sqref="A15:K15">
    <cfRule type="expression" dxfId="6" priority="7">
      <formula>$K$15="yes"</formula>
    </cfRule>
  </conditionalFormatting>
  <conditionalFormatting sqref="A16:K16">
    <cfRule type="expression" dxfId="5" priority="6">
      <formula>$K$16="yes"</formula>
    </cfRule>
  </conditionalFormatting>
  <conditionalFormatting sqref="A17:K17">
    <cfRule type="expression" dxfId="4" priority="5">
      <formula>$K$17="yes"</formula>
    </cfRule>
  </conditionalFormatting>
  <conditionalFormatting sqref="A18:K18">
    <cfRule type="expression" dxfId="3" priority="4">
      <formula>$K$18="yes"</formula>
    </cfRule>
  </conditionalFormatting>
  <conditionalFormatting sqref="A19:K19">
    <cfRule type="expression" dxfId="2" priority="3">
      <formula>$K$19="yes"</formula>
    </cfRule>
  </conditionalFormatting>
  <conditionalFormatting sqref="A20:K20">
    <cfRule type="expression" dxfId="1" priority="2">
      <formula>$K$20="yes"</formula>
    </cfRule>
  </conditionalFormatting>
  <conditionalFormatting sqref="A21:K21">
    <cfRule type="expression" dxfId="0" priority="1">
      <formula>$K$21="yes"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Sheet1_bc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Emilie.Stewart-Jones</dc:creator>
  <cp:lastModifiedBy>Emilie.Stewart-Jones</cp:lastModifiedBy>
  <dcterms:created xsi:type="dcterms:W3CDTF">2023-09-28T19:05:15Z</dcterms:created>
  <dcterms:modified xsi:type="dcterms:W3CDTF">2024-03-20T18:31:39Z</dcterms:modified>
</cp:coreProperties>
</file>