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nv-fs\env-data\corp\water\Hydrology\11_SnowMet_Network\02_Manual_Surveys\10_Templates\"/>
    </mc:Choice>
  </mc:AlternateContent>
  <bookViews>
    <workbookView xWindow="-14370" yWindow="0" windowWidth="13860" windowHeight="15750"/>
  </bookViews>
  <sheets>
    <sheet name="Sheet1" sheetId="1" r:id="rId1"/>
    <sheet name="Sheet1_bc" sheetId="3" r:id="rId2"/>
    <sheet name="Summary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D25" i="3"/>
  <c r="C25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I17" i="3"/>
  <c r="G17" i="3"/>
  <c r="H17" i="3" s="1"/>
  <c r="I16" i="3"/>
  <c r="G16" i="3"/>
  <c r="I15" i="3"/>
  <c r="G15" i="3"/>
  <c r="H15" i="3" s="1"/>
  <c r="I14" i="3"/>
  <c r="G14" i="3"/>
  <c r="H14" i="3" s="1"/>
  <c r="I13" i="3"/>
  <c r="G13" i="3"/>
  <c r="G25" i="3" s="1"/>
  <c r="H13" i="3" l="1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G13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<sst xmlns="http://schemas.openxmlformats.org/spreadsheetml/2006/main" count="164" uniqueCount="88">
  <si>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</si>
  <si>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</si>
  <si>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</si>
  <si>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</si>
  <si>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</si>
  <si>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</si>
  <si>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</si>
  <si>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</si>
  <si>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</si>
  <si>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</si>
  <si>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</si>
  <si>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</si>
  <si>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</si>
  <si>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</si>
  <si>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</si>
  <si>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</si>
  <si>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</si>
  <si>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</si>
  <si>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</si>
  <si>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</si>
  <si>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</si>
  <si>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</si>
  <si>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</si>
  <si>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</si>
  <si>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</si>
  <si>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</si>
  <si>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</si>
  <si>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</si>
  <si>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</si>
  <si>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</si>
  <si>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</si>
  <si>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</si>
  <si>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</si>
  <si>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</si>
  <si>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</si>
  <si>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</si>
  <si>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</si>
  <si>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</si>
  <si>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</si>
  <si>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</si>
  <si>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</si>
  <si>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</si>
  <si>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</si>
  <si>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</si>
  <si>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</si>
  <si>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</si>
  <si>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</si>
  <si>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</si>
  <si>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</si>
  <si>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</si>
  <si>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t>Tare</t>
  </si>
  <si>
    <t>Weight</t>
  </si>
  <si>
    <t>SWE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</si>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</sst>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3" fillId="4" borderId="12" xfId="0" applyFont="1" applyFill="1" applyBorder="1"/>
    <xf numFmtId="0" fontId="4" fillId="2" borderId="13" xfId="0" applyFont="1" applyFill="1" applyBorder="1"/>
    <xf numFmtId="164" fontId="4" fillId="2" borderId="13" xfId="0" applyNumberFormat="1" applyFont="1" applyFill="1" applyBorder="1"/>
    <xf numFmtId="1" fontId="6" fillId="2" borderId="13" xfId="0" applyNumberFormat="1" applyFont="1" applyFill="1" applyBorder="1"/>
    <xf numFmtId="0" fontId="3" fillId="4" borderId="18" xfId="0" applyFont="1" applyFill="1" applyBorder="1"/>
    <xf numFmtId="0" fontId="4" fillId="2" borderId="19" xfId="0" applyFont="1" applyFill="1" applyBorder="1"/>
    <xf numFmtId="164" fontId="4" fillId="2" borderId="19" xfId="0" applyNumberFormat="1" applyFont="1" applyFill="1" applyBorder="1"/>
    <xf numFmtId="0" fontId="3" fillId="4" borderId="38" xfId="0" applyFont="1" applyFill="1" applyBorder="1"/>
    <xf numFmtId="0" fontId="6" fillId="0" borderId="0" xfId="0" applyFont="1"/>
    <xf numFmtId="0" fontId="3" fillId="4" borderId="9" xfId="0" applyFont="1" applyFill="1" applyBorder="1"/>
    <xf numFmtId="0" fontId="4" fillId="4" borderId="10" xfId="0" applyFont="1" applyFill="1" applyBorder="1"/>
    <xf numFmtId="0" fontId="4" fillId="4" borderId="19" xfId="0" applyFont="1" applyFill="1" applyBorder="1"/>
    <xf numFmtId="0" fontId="6" fillId="6" borderId="12" xfId="0" applyFont="1" applyFill="1" applyBorder="1"/>
    <xf numFmtId="0" fontId="6" fillId="6" borderId="13" xfId="0" applyFont="1" applyFill="1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64" fontId="4" fillId="4" borderId="10" xfId="0" applyNumberFormat="1" applyFont="1" applyFill="1" applyBorder="1"/>
    <xf numFmtId="1" fontId="6" fillId="2" borderId="19" xfId="0" applyNumberFormat="1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5" fillId="4" borderId="18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6" borderId="17" xfId="0" applyFont="1" applyFill="1" applyBorder="1" applyAlignment="1">
      <alignment horizontal="center" vertical="top" wrapText="1"/>
    </xf>
    <xf numFmtId="0" fontId="6" fillId="6" borderId="41" xfId="0" applyFont="1" applyFill="1" applyBorder="1" applyAlignment="1">
      <alignment horizontal="center" vertical="top" wrapText="1"/>
    </xf>
    <xf numFmtId="0" fontId="6" fillId="6" borderId="42" xfId="0" applyFont="1" applyFill="1" applyBorder="1" applyAlignment="1">
      <alignment horizontal="center" vertical="top" wrapText="1"/>
    </xf>
    <xf numFmtId="0" fontId="6" fillId="6" borderId="28" xfId="0" applyFont="1" applyFill="1" applyBorder="1" applyAlignment="1">
      <alignment horizontal="center" vertical="top" wrapText="1"/>
    </xf>
    <xf numFmtId="0" fontId="6" fillId="4" borderId="12" xfId="0" applyFont="1" applyFill="1" applyBorder="1" applyProtection="1">
      <protection locked="0"/>
    </xf>
    <xf numFmtId="164" fontId="6" fillId="4" borderId="14" xfId="0" applyNumberFormat="1" applyFont="1" applyFill="1" applyBorder="1" applyProtection="1">
      <protection locked="0"/>
    </xf>
    <xf numFmtId="0" fontId="6" fillId="4" borderId="14" xfId="0" applyFont="1" applyFill="1" applyBorder="1" applyProtection="1">
      <protection locked="0"/>
    </xf>
    <xf numFmtId="0" fontId="6" fillId="4" borderId="15" xfId="0" applyFont="1" applyFill="1" applyBorder="1" applyProtection="1">
      <protection locked="0"/>
    </xf>
    <xf numFmtId="0" fontId="6" fillId="4" borderId="17" xfId="0" applyFont="1" applyFill="1" applyBorder="1" applyProtection="1">
      <protection locked="0"/>
    </xf>
    <xf numFmtId="0" fontId="6" fillId="4" borderId="20" xfId="0" applyFont="1" applyFill="1" applyBorder="1" applyProtection="1">
      <protection locked="0"/>
    </xf>
    <xf numFmtId="0" fontId="6" fillId="7" borderId="14" xfId="0" applyFont="1" applyFill="1" applyBorder="1" applyAlignment="1" applyProtection="1">
      <alignment horizontal="center" vertical="top"/>
      <protection locked="0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6" fillId="7" borderId="24" xfId="0" applyFont="1" applyFill="1" applyBorder="1" applyProtection="1">
      <protection locked="0"/>
    </xf>
    <xf numFmtId="0" fontId="4" fillId="7" borderId="39" xfId="0" applyFont="1" applyFill="1" applyBorder="1" applyProtection="1">
      <protection locked="0"/>
    </xf>
    <xf numFmtId="0" fontId="0" fillId="6" borderId="0" xfId="0" applyFill="1"/>
    <xf numFmtId="166" fontId="0" fillId="6" borderId="0" xfId="0" applyNumberFormat="1" applyFill="1"/>
    <xf numFmtId="0" fontId="4" fillId="6" borderId="39" xfId="0" applyFont="1" applyFill="1" applyBorder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6" fillId="7" borderId="17" xfId="0" applyFont="1" applyFill="1" applyBorder="1" applyAlignment="1" applyProtection="1">
      <alignment horizontal="center" vertical="top"/>
      <protection locked="0"/>
    </xf>
    <xf numFmtId="0" fontId="6" fillId="7" borderId="13" xfId="0" applyFont="1" applyFill="1" applyBorder="1" applyAlignment="1" applyProtection="1">
      <alignment horizontal="center" vertical="top"/>
      <protection locked="0"/>
    </xf>
    <xf numFmtId="0" fontId="6" fillId="7" borderId="16" xfId="0" applyFont="1" applyFill="1" applyBorder="1" applyAlignment="1" applyProtection="1">
      <alignment horizontal="center" vertical="top"/>
      <protection locked="0"/>
    </xf>
    <xf numFmtId="0" fontId="6" fillId="7" borderId="19" xfId="0" applyFont="1" applyFill="1" applyBorder="1" applyAlignment="1" applyProtection="1">
      <alignment horizontal="center" vertical="top"/>
      <protection locked="0"/>
    </xf>
    <xf numFmtId="0" fontId="6" fillId="7" borderId="20" xfId="0" applyFont="1" applyFill="1" applyBorder="1" applyAlignment="1" applyProtection="1">
      <alignment horizontal="center" vertical="top"/>
      <protection locked="0"/>
    </xf>
    <xf numFmtId="0" fontId="6" fillId="7" borderId="8" xfId="0" applyFont="1" applyFill="1" applyBorder="1" applyProtection="1">
      <protection locked="0"/>
    </xf>
    <xf numFmtId="0" fontId="6" fillId="7" borderId="0" xfId="0" applyFont="1" applyFill="1" applyProtection="1">
      <protection locked="0"/>
    </xf>
    <xf numFmtId="0" fontId="6" fillId="7" borderId="13" xfId="0" applyFont="1" applyFill="1" applyBorder="1" applyProtection="1">
      <protection locked="0"/>
    </xf>
    <xf numFmtId="0" fontId="6" fillId="7" borderId="19" xfId="0" applyFont="1" applyFill="1" applyBorder="1" applyProtection="1">
      <protection locked="0"/>
    </xf>
    <xf numFmtId="164" fontId="4" fillId="4" borderId="11" xfId="0" applyNumberFormat="1" applyFont="1" applyFill="1" applyBorder="1"/>
    <xf numFmtId="0" fontId="4" fillId="9" borderId="39" xfId="0" applyFont="1" applyFill="1" applyBorder="1"/>
    <xf numFmtId="164" fontId="4" fillId="9" borderId="28" xfId="0" applyNumberFormat="1" applyFont="1" applyFill="1" applyBorder="1"/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164" fontId="4" fillId="10" borderId="19" xfId="0" applyNumberFormat="1" applyFont="1" applyFill="1" applyBorder="1"/>
    <xf numFmtId="164" fontId="4" fillId="10" borderId="20" xfId="0" applyNumberFormat="1" applyFont="1" applyFill="1" applyBorder="1"/>
    <xf numFmtId="0" fontId="6" fillId="7" borderId="45" xfId="0" applyFont="1" applyFill="1" applyBorder="1" applyAlignment="1" applyProtection="1">
      <alignment horizontal="center" vertical="top"/>
      <protection locked="0"/>
    </xf>
    <xf numFmtId="0" fontId="6" fillId="7" borderId="46" xfId="0" applyFont="1" applyFill="1" applyBorder="1" applyAlignment="1" applyProtection="1">
      <alignment horizontal="center" vertical="top"/>
      <protection locked="0"/>
    </xf>
    <xf numFmtId="0" fontId="6" fillId="6" borderId="26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1" fontId="6" fillId="7" borderId="8" xfId="0" applyNumberFormat="1" applyFont="1" applyFill="1" applyBorder="1" applyAlignment="1" applyProtection="1">
      <alignment horizontal="left" vertical="top"/>
      <protection locked="0"/>
    </xf>
    <xf numFmtId="14" fontId="6" fillId="7" borderId="8" xfId="0" applyNumberFormat="1" applyFont="1" applyFill="1" applyBorder="1" applyAlignment="1" applyProtection="1">
      <alignment horizontal="left" vertical="top"/>
      <protection locked="0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top" wrapText="1"/>
    </xf>
    <xf numFmtId="0" fontId="6" fillId="6" borderId="13" xfId="0" applyFont="1" applyFill="1" applyBorder="1" applyAlignment="1">
      <alignment horizontal="left" vertical="top" wrapText="1"/>
    </xf>
    <xf numFmtId="0" fontId="5" fillId="4" borderId="32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5" fillId="4" borderId="9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7" borderId="7" xfId="0" applyFont="1" applyFill="1" applyBorder="1" applyProtection="1">
      <protection locked="0"/>
    </xf>
    <xf numFmtId="0" fontId="6" fillId="7" borderId="8" xfId="0" applyFont="1" applyFill="1" applyBorder="1" applyProtection="1">
      <protection locked="0"/>
    </xf>
    <xf numFmtId="0" fontId="6" fillId="6" borderId="2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21" fontId="4" fillId="7" borderId="24" xfId="0" applyNumberFormat="1" applyFont="1" applyFill="1" applyBorder="1" applyAlignment="1" applyProtection="1">
      <alignment horizontal="left" vertical="top"/>
      <protection locked="0"/>
    </xf>
    <xf numFmtId="14" fontId="4" fillId="7" borderId="24" xfId="0" applyNumberFormat="1" applyFont="1" applyFill="1" applyBorder="1" applyAlignment="1" applyProtection="1">
      <alignment horizontal="left" vertical="top"/>
      <protection locked="0"/>
    </xf>
    <xf numFmtId="0" fontId="6" fillId="6" borderId="26" xfId="0" applyFont="1" applyFill="1" applyBorder="1" applyAlignment="1">
      <alignment horizontal="right" indent="1"/>
    </xf>
    <xf numFmtId="0" fontId="6" fillId="6" borderId="27" xfId="0" applyFont="1" applyFill="1" applyBorder="1" applyAlignment="1">
      <alignment horizontal="right" indent="1"/>
    </xf>
    <xf numFmtId="0" fontId="6" fillId="6" borderId="37" xfId="0" applyFont="1" applyFill="1" applyBorder="1" applyAlignment="1">
      <alignment horizontal="right" indent="1"/>
    </xf>
    <xf numFmtId="0" fontId="6" fillId="6" borderId="15" xfId="0" applyFont="1" applyFill="1" applyBorder="1" applyAlignment="1">
      <alignment horizontal="left"/>
    </xf>
    <xf numFmtId="0" fontId="6" fillId="6" borderId="16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6" borderId="6" xfId="0" applyFont="1" applyFill="1" applyBorder="1" applyAlignment="1">
      <alignment horizontal="right"/>
    </xf>
    <xf numFmtId="0" fontId="6" fillId="6" borderId="45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left"/>
    </xf>
    <xf numFmtId="0" fontId="6" fillId="6" borderId="37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22" xfId="0" applyFont="1" applyFill="1" applyBorder="1" applyAlignment="1">
      <alignment horizont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22" xfId="0" applyFill="1" applyBorder="1" applyAlignment="1">
      <alignment horizontal="center"/>
    </xf>
    <xf numFmtId="0" fontId="6" fillId="7" borderId="8" xfId="0" applyFont="1" applyFill="1" applyBorder="1" applyAlignment="1" applyProtection="1">
      <alignment horizontal="left"/>
      <protection locked="0"/>
    </xf>
    <xf numFmtId="14" fontId="6" fillId="7" borderId="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5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fill>
        <patternFill>
          <bgColor rgb="FFFFC000"/>
        </patternFill>
      </fill>
    </dxf>
    <dxf>
      <font>
        <b val="0"/>
        <i val="0"/>
        <color auto="1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fill>
        <patternFill>
          <bgColor rgb="FFFFC000"/>
        </patternFill>
      </fill>
    </dxf>
    <dxf>
      <font>
        <b val="0"/>
        <i val="0"/>
        <color auto="1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74083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2250" y="5713676"/>
          <a:ext cx="3214688" cy="781447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74083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6574631" y="5658907"/>
          <a:ext cx="3217069" cy="771207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  <a:t/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8"/>
  <sheetViews>
    <sheetView tabSelected="1" zoomScale="80" zoomScaleNormal="80" workbookViewId="0">
      <selection activeCell="G62" sqref="G62"/>
    </sheetView>
  </sheetViews>
  <sheetFormatPr defaultRowHeight="14.5" x14ac:dyDescent="0.35"/>
  <cols>
    <col min="1" max="1" width="3.26953125" customWidth="1"/>
    <col min="2" max="2" width="13.81640625" customWidth="1"/>
    <col min="3" max="3" width="9.81640625" customWidth="1"/>
    <col min="4" max="4" width="10.26953125" customWidth="1"/>
    <col min="6" max="6" width="10.1796875" customWidth="1"/>
    <col min="7" max="7" width="9.7265625" customWidth="1"/>
    <col min="8" max="8" width="15.81640625" customWidth="1"/>
    <col min="9" max="9" width="12.7265625" customWidth="1"/>
    <col min="10" max="10" width="21.453125" customWidth="1"/>
    <col min="11" max="11" width="11.1796875" customWidth="1"/>
    <col min="12" max="12" width="19.453125" customWidth="1"/>
    <col min="13" max="13" width="5.453125" customWidth="1"/>
  </cols>
  <sheetData>
    <row r="1" spans="1:19" ht="15" thickBot="1" x14ac:dyDescent="0.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9" ht="15.75" customHeight="1" x14ac:dyDescent="0.35">
      <c r="A2" s="46"/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  <c r="M2" s="46"/>
    </row>
    <row r="3" spans="1:19" ht="15" customHeight="1" thickBot="1" x14ac:dyDescent="0.4">
      <c r="A3" s="46"/>
      <c r="B3" s="150"/>
      <c r="C3" s="151"/>
      <c r="D3" s="151"/>
      <c r="E3" s="151"/>
      <c r="F3" s="151"/>
      <c r="G3" s="151"/>
      <c r="H3" s="151"/>
      <c r="I3" s="151"/>
      <c r="J3" s="152"/>
      <c r="K3" s="152"/>
      <c r="L3" s="153"/>
      <c r="M3" s="46"/>
    </row>
    <row r="4" spans="1:19" ht="15.5" x14ac:dyDescent="0.35">
      <c r="A4" s="46"/>
      <c r="B4" s="166" t="s">
        <v>30</v>
      </c>
      <c r="C4" s="167"/>
      <c r="D4" s="168"/>
      <c r="E4" s="168"/>
      <c r="F4" s="168"/>
      <c r="G4" s="168"/>
      <c r="H4" s="168"/>
      <c r="I4" s="168"/>
      <c r="J4" s="171" t="s">
        <v>75</v>
      </c>
      <c r="K4" s="172"/>
      <c r="L4" s="173"/>
      <c r="M4" s="46"/>
    </row>
    <row r="5" spans="1:19" ht="18" customHeight="1" x14ac:dyDescent="0.35">
      <c r="A5" s="46"/>
      <c r="B5" s="109" t="s">
        <v>33</v>
      </c>
      <c r="C5" s="110"/>
      <c r="D5" s="169"/>
      <c r="E5" s="169"/>
      <c r="F5" s="169"/>
      <c r="G5" s="169"/>
      <c r="H5" s="169"/>
      <c r="I5" s="169"/>
      <c r="J5" s="154" t="s">
        <v>63</v>
      </c>
      <c r="K5" s="155"/>
      <c r="L5" s="156"/>
      <c r="M5" s="46"/>
      <c r="Q5" s="1"/>
    </row>
    <row r="6" spans="1:19" ht="15.5" x14ac:dyDescent="0.35">
      <c r="A6" s="46"/>
      <c r="B6" s="109" t="s">
        <v>34</v>
      </c>
      <c r="C6" s="110"/>
      <c r="D6" s="170"/>
      <c r="E6" s="169"/>
      <c r="F6" s="169"/>
      <c r="G6" s="169"/>
      <c r="H6" s="169"/>
      <c r="I6" s="169"/>
      <c r="J6" s="157" t="s">
        <v>62</v>
      </c>
      <c r="K6" s="158"/>
      <c r="L6" s="159"/>
      <c r="M6" s="46"/>
    </row>
    <row r="7" spans="1:19" ht="15.5" x14ac:dyDescent="0.35">
      <c r="A7" s="46"/>
      <c r="B7" s="109" t="s">
        <v>35</v>
      </c>
      <c r="C7" s="110"/>
      <c r="D7" s="178"/>
      <c r="E7" s="177"/>
      <c r="F7" s="177"/>
      <c r="G7" s="177"/>
      <c r="H7" s="177"/>
      <c r="I7" s="177"/>
      <c r="J7" s="160" t="s">
        <v>79</v>
      </c>
      <c r="K7" s="161"/>
      <c r="L7" s="162"/>
      <c r="M7" s="46"/>
    </row>
    <row r="8" spans="1:19" ht="15.5" x14ac:dyDescent="0.35">
      <c r="A8" s="46"/>
      <c r="B8" s="109" t="s">
        <v>1</v>
      </c>
      <c r="C8" s="110"/>
      <c r="D8" s="177"/>
      <c r="E8" s="177"/>
      <c r="F8" s="177"/>
      <c r="G8" s="177"/>
      <c r="H8" s="177"/>
      <c r="I8" s="177"/>
      <c r="J8" s="174" t="s">
        <v>78</v>
      </c>
      <c r="K8" s="175"/>
      <c r="L8" s="176"/>
      <c r="M8" s="46"/>
    </row>
    <row r="9" spans="1:19" ht="15.5" x14ac:dyDescent="0.35">
      <c r="A9" s="46"/>
      <c r="B9" s="109" t="s">
        <v>37</v>
      </c>
      <c r="C9" s="110"/>
      <c r="D9" s="117" t="s">
        <v>39</v>
      </c>
      <c r="E9" s="118"/>
      <c r="F9" s="118"/>
      <c r="G9" s="118"/>
      <c r="H9" s="118"/>
      <c r="I9" s="118"/>
      <c r="J9" s="163" t="s">
        <v>31</v>
      </c>
      <c r="K9" s="164"/>
      <c r="L9" s="165"/>
      <c r="M9" s="46"/>
    </row>
    <row r="10" spans="1:19" ht="15.5" x14ac:dyDescent="0.35">
      <c r="A10" s="46"/>
      <c r="B10" s="109" t="s">
        <v>76</v>
      </c>
      <c r="C10" s="110"/>
      <c r="D10" s="78"/>
      <c r="E10" s="79"/>
      <c r="F10" s="79"/>
      <c r="G10" s="79"/>
      <c r="H10" s="79"/>
      <c r="I10" s="79"/>
      <c r="J10" s="119" t="s">
        <v>32</v>
      </c>
      <c r="K10" s="120"/>
      <c r="L10" s="121"/>
      <c r="M10" s="46"/>
    </row>
    <row r="11" spans="1:19" ht="16" thickBot="1" x14ac:dyDescent="0.4">
      <c r="A11" s="46"/>
      <c r="B11" s="125" t="s">
        <v>77</v>
      </c>
      <c r="C11" s="126"/>
      <c r="D11" s="131"/>
      <c r="E11" s="132"/>
      <c r="F11" s="132"/>
      <c r="G11" s="132"/>
      <c r="H11" s="132"/>
      <c r="I11" s="132"/>
      <c r="J11" s="122" t="s">
        <v>40</v>
      </c>
      <c r="K11" s="123"/>
      <c r="L11" s="124"/>
      <c r="M11" s="46"/>
    </row>
    <row r="12" spans="1:19" ht="46.5" x14ac:dyDescent="0.35">
      <c r="A12" s="46"/>
      <c r="B12" s="20" t="s">
        <v>2</v>
      </c>
      <c r="C12" s="21" t="s">
        <v>3</v>
      </c>
      <c r="D12" s="21" t="s">
        <v>4</v>
      </c>
      <c r="E12" s="21" t="s">
        <v>50</v>
      </c>
      <c r="F12" s="21" t="s">
        <v>51</v>
      </c>
      <c r="G12" s="21" t="s">
        <v>52</v>
      </c>
      <c r="H12" s="22" t="s">
        <v>6</v>
      </c>
      <c r="I12" s="23" t="s">
        <v>29</v>
      </c>
      <c r="J12" s="69" t="s">
        <v>58</v>
      </c>
      <c r="K12" s="70" t="s">
        <v>9</v>
      </c>
      <c r="L12" s="71" t="s">
        <v>56</v>
      </c>
      <c r="M12" s="46"/>
    </row>
    <row r="13" spans="1:19" ht="15.5" x14ac:dyDescent="0.35">
      <c r="A13" s="46"/>
      <c r="B13" s="6">
        <v>1</v>
      </c>
      <c r="C13" s="64"/>
      <c r="D13" s="64"/>
      <c r="E13" s="64"/>
      <c r="F13" s="64"/>
      <c r="G13" s="7" t="str">
        <f>IF(OR(ISBLANK(E13),ISBLANK(F13)),"",IF($D$9="standard",F13-E13,""))</f>
        <v/>
      </c>
      <c r="H13" s="8" t="str">
        <f t="shared" ref="H13:H22" si="0">IFERROR(IF($D$9="standard", (G13/C13)*100, ""), "")</f>
        <v/>
      </c>
      <c r="I13" s="9" t="str">
        <f>IFERROR(D13/C13*100, "")</f>
        <v/>
      </c>
      <c r="J13" s="62"/>
      <c r="K13" s="35"/>
      <c r="L13" s="36"/>
      <c r="M13" s="47"/>
    </row>
    <row r="14" spans="1:19" ht="15.5" x14ac:dyDescent="0.35">
      <c r="A14" s="46"/>
      <c r="B14" s="6">
        <v>2</v>
      </c>
      <c r="C14" s="64"/>
      <c r="D14" s="64"/>
      <c r="E14" s="64"/>
      <c r="F14" s="64"/>
      <c r="G14" s="7" t="str">
        <f t="shared" ref="G14:G22" si="1">IF(OR(ISBLANK(E14),ISBLANK(F14)),"",IF($D$9="standard",F14-E14,""))</f>
        <v/>
      </c>
      <c r="H14" s="8" t="str">
        <f t="shared" si="0"/>
        <v/>
      </c>
      <c r="I14" s="9" t="str">
        <f t="shared" ref="I14:I22" si="2">IFERROR(D14/C14*100, "")</f>
        <v/>
      </c>
      <c r="J14" s="63"/>
      <c r="K14" s="35"/>
      <c r="L14" s="37"/>
      <c r="M14" s="47"/>
    </row>
    <row r="15" spans="1:19" ht="15.5" x14ac:dyDescent="0.35">
      <c r="A15" s="46"/>
      <c r="B15" s="6">
        <v>3</v>
      </c>
      <c r="C15" s="64"/>
      <c r="D15" s="64"/>
      <c r="E15" s="64"/>
      <c r="F15" s="64"/>
      <c r="G15" s="7" t="str">
        <f t="shared" si="1"/>
        <v/>
      </c>
      <c r="H15" s="8" t="str">
        <f t="shared" si="0"/>
        <v/>
      </c>
      <c r="I15" s="9" t="str">
        <f t="shared" si="2"/>
        <v/>
      </c>
      <c r="J15" s="62"/>
      <c r="K15" s="35"/>
      <c r="L15" s="37"/>
      <c r="M15" s="47"/>
    </row>
    <row r="16" spans="1:19" ht="15.5" x14ac:dyDescent="0.35">
      <c r="A16" s="46"/>
      <c r="B16" s="6">
        <v>4</v>
      </c>
      <c r="C16" s="64"/>
      <c r="D16" s="64"/>
      <c r="E16" s="64"/>
      <c r="F16" s="64"/>
      <c r="G16" s="7" t="str">
        <f t="shared" si="1"/>
        <v/>
      </c>
      <c r="H16" s="8" t="str">
        <f t="shared" si="0"/>
        <v/>
      </c>
      <c r="I16" s="9" t="str">
        <f t="shared" si="2"/>
        <v/>
      </c>
      <c r="J16" s="62"/>
      <c r="K16" s="35"/>
      <c r="L16" s="37"/>
      <c r="M16" s="46"/>
      <c r="S16" s="2"/>
    </row>
    <row r="17" spans="1:18" ht="15.5" x14ac:dyDescent="0.35">
      <c r="A17" s="46"/>
      <c r="B17" s="6">
        <v>5</v>
      </c>
      <c r="C17" s="64"/>
      <c r="D17" s="64"/>
      <c r="E17" s="64"/>
      <c r="F17" s="64"/>
      <c r="G17" s="7" t="str">
        <f t="shared" si="1"/>
        <v/>
      </c>
      <c r="H17" s="8" t="str">
        <f t="shared" si="0"/>
        <v/>
      </c>
      <c r="I17" s="9" t="str">
        <f t="shared" si="2"/>
        <v/>
      </c>
      <c r="J17" s="62"/>
      <c r="K17" s="35"/>
      <c r="L17" s="37"/>
      <c r="M17" s="46"/>
    </row>
    <row r="18" spans="1:18" ht="15.5" x14ac:dyDescent="0.35">
      <c r="A18" s="46"/>
      <c r="B18" s="6">
        <v>6</v>
      </c>
      <c r="C18" s="64"/>
      <c r="D18" s="64"/>
      <c r="E18" s="64"/>
      <c r="F18" s="64"/>
      <c r="G18" s="7" t="str">
        <f t="shared" si="1"/>
        <v/>
      </c>
      <c r="H18" s="8" t="str">
        <f t="shared" si="0"/>
        <v/>
      </c>
      <c r="I18" s="9" t="str">
        <f t="shared" si="2"/>
        <v/>
      </c>
      <c r="J18" s="62"/>
      <c r="K18" s="35"/>
      <c r="L18" s="37"/>
      <c r="M18" s="46"/>
    </row>
    <row r="19" spans="1:18" ht="15.5" x14ac:dyDescent="0.35">
      <c r="A19" s="46"/>
      <c r="B19" s="6">
        <v>7</v>
      </c>
      <c r="C19" s="64"/>
      <c r="D19" s="64"/>
      <c r="E19" s="64"/>
      <c r="F19" s="64"/>
      <c r="G19" s="7" t="str">
        <f t="shared" si="1"/>
        <v/>
      </c>
      <c r="H19" s="8" t="str">
        <f t="shared" si="0"/>
        <v/>
      </c>
      <c r="I19" s="9" t="str">
        <f t="shared" si="2"/>
        <v/>
      </c>
      <c r="J19" s="62"/>
      <c r="K19" s="35"/>
      <c r="L19" s="37"/>
      <c r="M19" s="46"/>
    </row>
    <row r="20" spans="1:18" ht="15.5" x14ac:dyDescent="0.35">
      <c r="A20" s="46"/>
      <c r="B20" s="6">
        <v>8</v>
      </c>
      <c r="C20" s="64"/>
      <c r="D20" s="64"/>
      <c r="E20" s="64"/>
      <c r="F20" s="64"/>
      <c r="G20" s="7" t="str">
        <f t="shared" si="1"/>
        <v/>
      </c>
      <c r="H20" s="8" t="str">
        <f t="shared" si="0"/>
        <v/>
      </c>
      <c r="I20" s="9" t="str">
        <f t="shared" si="2"/>
        <v/>
      </c>
      <c r="J20" s="62"/>
      <c r="K20" s="35"/>
      <c r="L20" s="37"/>
      <c r="M20" s="46"/>
    </row>
    <row r="21" spans="1:18" ht="15.5" x14ac:dyDescent="0.35">
      <c r="A21" s="46"/>
      <c r="B21" s="6">
        <v>9</v>
      </c>
      <c r="C21" s="64"/>
      <c r="D21" s="64"/>
      <c r="E21" s="64"/>
      <c r="F21" s="64"/>
      <c r="G21" s="7" t="str">
        <f t="shared" si="1"/>
        <v/>
      </c>
      <c r="H21" s="8" t="str">
        <f t="shared" si="0"/>
        <v/>
      </c>
      <c r="I21" s="9" t="str">
        <f t="shared" si="2"/>
        <v/>
      </c>
      <c r="J21" s="62"/>
      <c r="K21" s="35"/>
      <c r="L21" s="37"/>
      <c r="M21" s="46"/>
    </row>
    <row r="22" spans="1:18" ht="16" thickBot="1" x14ac:dyDescent="0.4">
      <c r="A22" s="46"/>
      <c r="B22" s="10">
        <v>10</v>
      </c>
      <c r="C22" s="65"/>
      <c r="D22" s="65"/>
      <c r="E22" s="65"/>
      <c r="F22" s="65"/>
      <c r="G22" s="11" t="str">
        <f t="shared" si="1"/>
        <v/>
      </c>
      <c r="H22" s="12" t="str">
        <f t="shared" si="0"/>
        <v/>
      </c>
      <c r="I22" s="25" t="str">
        <f t="shared" si="2"/>
        <v/>
      </c>
      <c r="J22" s="44"/>
      <c r="K22" s="38"/>
      <c r="L22" s="39"/>
      <c r="M22" s="46"/>
    </row>
    <row r="23" spans="1:18" ht="16" thickBot="1" x14ac:dyDescent="0.4">
      <c r="A23" s="46"/>
      <c r="B23" s="13" t="s">
        <v>36</v>
      </c>
      <c r="C23" s="48"/>
      <c r="D23" s="48"/>
      <c r="E23" s="44"/>
      <c r="F23" s="45"/>
      <c r="G23" s="67" t="str">
        <f>IF(OR(ISBLANK(E23),ISBLANK(F23)),"",IF($D$9="bulk",F23-E23,""))</f>
        <v/>
      </c>
      <c r="H23" s="68" t="str">
        <f>IFERROR(IF($D$9="bulk", G23/(SUM(C13:C22))*100, ""), "")</f>
        <v/>
      </c>
      <c r="I23" s="49"/>
      <c r="J23" s="49"/>
      <c r="K23" s="127" t="s">
        <v>61</v>
      </c>
      <c r="L23" s="129"/>
      <c r="M23" s="46"/>
    </row>
    <row r="24" spans="1:18" ht="15.5" x14ac:dyDescent="0.35">
      <c r="A24" s="46"/>
      <c r="B24" s="15" t="s">
        <v>7</v>
      </c>
      <c r="C24" s="24"/>
      <c r="D24" s="24"/>
      <c r="E24" s="16"/>
      <c r="F24" s="16"/>
      <c r="G24" s="24">
        <f>IF($D$9="standard",SUMIFS(G13:G22, K13:K22, ""), "")</f>
        <v>0</v>
      </c>
      <c r="H24" s="66"/>
      <c r="I24" s="49"/>
      <c r="J24" s="49"/>
      <c r="K24" s="128"/>
      <c r="L24" s="130"/>
      <c r="M24" s="46"/>
    </row>
    <row r="25" spans="1:18" ht="16" thickBot="1" x14ac:dyDescent="0.4">
      <c r="A25" s="46"/>
      <c r="B25" s="10" t="s">
        <v>8</v>
      </c>
      <c r="C25" s="72" t="str">
        <f>IFERROR(AVERAGEIFS(C13:C22, K13:K22, ""), "")</f>
        <v/>
      </c>
      <c r="D25" s="72" t="str">
        <f>IFERROR(AVERAGEIFS(D13:D22, K13:K22, ""), "")</f>
        <v/>
      </c>
      <c r="E25" s="17"/>
      <c r="F25" s="17"/>
      <c r="G25" s="72" t="str">
        <f>IFERROR(IF($D$9="Standard", AVERAGEIFS(G13:G22, K13:K22, ""), IF(D9="Bulk",G23/COUNT(D13:D22),"")),"")</f>
        <v/>
      </c>
      <c r="H25" s="73" t="str">
        <f>IFERROR(IF($D$9="standard", AVERAGEIFS(H13:H22, K13:K22, ""), IF($D$9="Bulk",H23,"")), "")</f>
        <v/>
      </c>
      <c r="I25" s="49"/>
      <c r="J25" s="49"/>
      <c r="K25" s="28" t="s">
        <v>41</v>
      </c>
      <c r="L25" s="40"/>
      <c r="M25" s="49"/>
      <c r="N25" s="14"/>
      <c r="O25" s="14"/>
      <c r="P25" s="14"/>
      <c r="Q25" s="14"/>
      <c r="R25" s="14"/>
    </row>
    <row r="26" spans="1:18" ht="16" thickBot="1" x14ac:dyDescent="0.4">
      <c r="A26" s="46"/>
      <c r="B26" s="50"/>
      <c r="C26" s="51"/>
      <c r="D26" s="51"/>
      <c r="E26" s="52"/>
      <c r="F26" s="52"/>
      <c r="G26" s="51"/>
      <c r="H26" s="51"/>
      <c r="I26" s="49"/>
      <c r="J26" s="49"/>
      <c r="K26" s="49"/>
      <c r="L26" s="49"/>
      <c r="M26" s="49"/>
      <c r="N26" s="14"/>
      <c r="O26" s="14"/>
      <c r="P26" s="14"/>
      <c r="Q26" s="14"/>
      <c r="R26" s="14"/>
    </row>
    <row r="27" spans="1:18" ht="15.5" x14ac:dyDescent="0.35">
      <c r="A27" s="46"/>
      <c r="B27" s="84" t="s">
        <v>53</v>
      </c>
      <c r="C27" s="85"/>
      <c r="D27" s="85"/>
      <c r="E27" s="85"/>
      <c r="F27" s="85"/>
      <c r="G27" s="85"/>
      <c r="H27" s="85"/>
      <c r="I27" s="86"/>
      <c r="J27" s="49"/>
      <c r="K27" s="46"/>
      <c r="L27" s="46"/>
      <c r="M27" s="49"/>
      <c r="N27" s="14"/>
      <c r="O27" s="14"/>
      <c r="P27" s="14"/>
      <c r="Q27" s="14"/>
      <c r="R27" s="14"/>
    </row>
    <row r="28" spans="1:18" ht="14.25" customHeight="1" x14ac:dyDescent="0.35">
      <c r="A28" s="46"/>
      <c r="B28" s="138" t="s">
        <v>57</v>
      </c>
      <c r="C28" s="139"/>
      <c r="D28" s="139"/>
      <c r="E28" s="139"/>
      <c r="F28" s="139"/>
      <c r="G28" s="139"/>
      <c r="H28" s="140"/>
      <c r="I28" s="41"/>
      <c r="J28" s="49"/>
      <c r="K28" s="46"/>
      <c r="L28" s="46"/>
      <c r="M28" s="49"/>
      <c r="N28" s="14"/>
      <c r="O28" s="14"/>
      <c r="P28" s="14"/>
      <c r="Q28" s="14"/>
      <c r="R28" s="14"/>
    </row>
    <row r="29" spans="1:18" ht="15.5" x14ac:dyDescent="0.35">
      <c r="A29" s="46"/>
      <c r="B29" s="18" t="s">
        <v>10</v>
      </c>
      <c r="C29" s="58"/>
      <c r="D29" s="19" t="s">
        <v>12</v>
      </c>
      <c r="E29" s="58"/>
      <c r="F29" s="19" t="s">
        <v>14</v>
      </c>
      <c r="G29" s="58"/>
      <c r="H29" s="19" t="s">
        <v>16</v>
      </c>
      <c r="I29" s="41"/>
      <c r="J29" s="49"/>
      <c r="K29" s="46"/>
      <c r="L29" s="46"/>
      <c r="M29" s="49"/>
      <c r="N29" s="14"/>
      <c r="O29" s="14"/>
      <c r="P29" s="14"/>
      <c r="Q29" s="14"/>
      <c r="R29" s="14"/>
    </row>
    <row r="30" spans="1:18" ht="16" thickBot="1" x14ac:dyDescent="0.4">
      <c r="A30" s="46"/>
      <c r="B30" s="26" t="s">
        <v>11</v>
      </c>
      <c r="C30" s="60"/>
      <c r="D30" s="27" t="s">
        <v>13</v>
      </c>
      <c r="E30" s="60"/>
      <c r="F30" s="27" t="s">
        <v>15</v>
      </c>
      <c r="G30" s="60"/>
      <c r="H30" s="27" t="s">
        <v>17</v>
      </c>
      <c r="I30" s="61"/>
      <c r="J30" s="49"/>
      <c r="K30" s="46"/>
      <c r="L30" s="46"/>
      <c r="M30" s="49"/>
      <c r="N30" s="14"/>
      <c r="O30" s="14"/>
      <c r="P30" s="14"/>
      <c r="Q30" s="14"/>
      <c r="R30" s="14"/>
    </row>
    <row r="31" spans="1:18" ht="15.5" x14ac:dyDescent="0.35">
      <c r="A31" s="46"/>
      <c r="B31" s="84" t="s">
        <v>54</v>
      </c>
      <c r="C31" s="85"/>
      <c r="D31" s="85"/>
      <c r="E31" s="85"/>
      <c r="F31" s="85"/>
      <c r="G31" s="85"/>
      <c r="H31" s="85"/>
      <c r="I31" s="86"/>
      <c r="J31" s="49"/>
      <c r="K31" s="46"/>
      <c r="L31" s="46"/>
      <c r="M31" s="49"/>
      <c r="N31" s="14"/>
      <c r="O31" s="14"/>
      <c r="P31" s="14"/>
      <c r="Q31" s="14"/>
      <c r="R31" s="14"/>
    </row>
    <row r="32" spans="1:18" ht="15.5" x14ac:dyDescent="0.35">
      <c r="A32" s="46"/>
      <c r="B32" s="111" t="s">
        <v>18</v>
      </c>
      <c r="C32" s="112"/>
      <c r="D32" s="112"/>
      <c r="E32" s="112"/>
      <c r="F32" s="112"/>
      <c r="G32" s="112"/>
      <c r="H32" s="113"/>
      <c r="I32" s="41"/>
      <c r="J32" s="49"/>
      <c r="K32" s="49"/>
      <c r="L32" s="49"/>
      <c r="M32" s="49"/>
      <c r="N32" s="14"/>
      <c r="O32" s="14"/>
      <c r="P32" s="14"/>
      <c r="Q32" s="14"/>
      <c r="R32" s="14"/>
    </row>
    <row r="33" spans="1:18" ht="15.5" x14ac:dyDescent="0.35">
      <c r="A33" s="46"/>
      <c r="B33" s="111" t="s">
        <v>19</v>
      </c>
      <c r="C33" s="112"/>
      <c r="D33" s="112"/>
      <c r="E33" s="112"/>
      <c r="F33" s="112"/>
      <c r="G33" s="112"/>
      <c r="H33" s="113"/>
      <c r="I33" s="41"/>
      <c r="J33" s="49"/>
      <c r="K33" s="49"/>
      <c r="L33" s="49"/>
      <c r="M33" s="49"/>
      <c r="N33" s="14"/>
      <c r="O33" s="14"/>
      <c r="P33" s="14"/>
      <c r="Q33" s="14"/>
      <c r="R33" s="14"/>
    </row>
    <row r="34" spans="1:18" ht="15.5" x14ac:dyDescent="0.35">
      <c r="A34" s="46"/>
      <c r="B34" s="111" t="s">
        <v>20</v>
      </c>
      <c r="C34" s="112"/>
      <c r="D34" s="112"/>
      <c r="E34" s="112"/>
      <c r="F34" s="112"/>
      <c r="G34" s="112"/>
      <c r="H34" s="113"/>
      <c r="I34" s="41"/>
      <c r="J34" s="49"/>
      <c r="K34" s="49"/>
      <c r="L34" s="49"/>
      <c r="M34" s="49"/>
      <c r="N34" s="14"/>
      <c r="O34" s="14"/>
      <c r="P34" s="14"/>
      <c r="Q34" s="14"/>
      <c r="R34" s="14"/>
    </row>
    <row r="35" spans="1:18" ht="15.5" x14ac:dyDescent="0.35">
      <c r="A35" s="46"/>
      <c r="B35" s="111" t="s">
        <v>21</v>
      </c>
      <c r="C35" s="112"/>
      <c r="D35" s="112"/>
      <c r="E35" s="112"/>
      <c r="F35" s="112"/>
      <c r="G35" s="112"/>
      <c r="H35" s="113"/>
      <c r="I35" s="41"/>
      <c r="J35" s="49"/>
      <c r="K35" s="49"/>
      <c r="L35" s="49"/>
      <c r="M35" s="49"/>
      <c r="N35" s="14"/>
      <c r="O35" s="14"/>
      <c r="P35" s="14"/>
      <c r="Q35" s="14"/>
      <c r="R35" s="14"/>
    </row>
    <row r="36" spans="1:18" ht="15.5" x14ac:dyDescent="0.35">
      <c r="A36" s="46"/>
      <c r="B36" s="114" t="s">
        <v>24</v>
      </c>
      <c r="C36" s="115"/>
      <c r="D36" s="115"/>
      <c r="E36" s="58"/>
      <c r="F36" s="116" t="s">
        <v>26</v>
      </c>
      <c r="G36" s="112"/>
      <c r="H36" s="113"/>
      <c r="I36" s="41"/>
      <c r="J36" s="49"/>
      <c r="K36" s="49"/>
      <c r="L36" s="49"/>
      <c r="M36" s="49"/>
      <c r="N36" s="14"/>
      <c r="O36" s="14"/>
      <c r="P36" s="14"/>
      <c r="Q36" s="14"/>
      <c r="R36" s="14"/>
    </row>
    <row r="37" spans="1:18" ht="15.5" x14ac:dyDescent="0.35">
      <c r="A37" s="46"/>
      <c r="B37" s="136" t="s">
        <v>25</v>
      </c>
      <c r="C37" s="137"/>
      <c r="D37" s="137"/>
      <c r="E37" s="59"/>
      <c r="F37" s="137" t="s">
        <v>27</v>
      </c>
      <c r="G37" s="137"/>
      <c r="H37" s="137"/>
      <c r="I37" s="57"/>
      <c r="J37" s="49"/>
      <c r="K37" s="49"/>
      <c r="L37" s="49"/>
      <c r="M37" s="49"/>
      <c r="N37" s="14"/>
      <c r="O37" s="14"/>
      <c r="P37" s="14"/>
      <c r="Q37" s="14"/>
      <c r="R37" s="14"/>
    </row>
    <row r="38" spans="1:18" ht="15.5" x14ac:dyDescent="0.35">
      <c r="A38" s="46"/>
      <c r="B38" s="136" t="s">
        <v>80</v>
      </c>
      <c r="C38" s="137"/>
      <c r="D38" s="137"/>
      <c r="E38" s="74"/>
      <c r="F38" s="141" t="s">
        <v>85</v>
      </c>
      <c r="G38" s="142"/>
      <c r="H38" s="143"/>
      <c r="I38" s="75"/>
      <c r="J38" s="49"/>
      <c r="K38" s="49"/>
      <c r="L38" s="49"/>
      <c r="M38" s="49"/>
      <c r="N38" s="14"/>
      <c r="O38" s="14"/>
      <c r="P38" s="14"/>
      <c r="Q38" s="14"/>
      <c r="R38" s="14"/>
    </row>
    <row r="39" spans="1:18" ht="15.5" x14ac:dyDescent="0.35">
      <c r="A39" s="46"/>
      <c r="B39" s="106" t="s">
        <v>87</v>
      </c>
      <c r="C39" s="107"/>
      <c r="D39" s="107"/>
      <c r="E39" s="107"/>
      <c r="F39" s="107"/>
      <c r="G39" s="107"/>
      <c r="H39" s="107"/>
      <c r="I39" s="108"/>
      <c r="J39" s="49"/>
      <c r="K39" s="49"/>
      <c r="L39" s="49"/>
      <c r="M39" s="49"/>
      <c r="N39" s="14"/>
      <c r="O39" s="14"/>
      <c r="P39" s="14"/>
      <c r="Q39" s="14"/>
      <c r="R39" s="14"/>
    </row>
    <row r="40" spans="1:18" ht="15.5" x14ac:dyDescent="0.35">
      <c r="A40" s="46"/>
      <c r="B40" s="100"/>
      <c r="C40" s="101"/>
      <c r="D40" s="101"/>
      <c r="E40" s="101"/>
      <c r="F40" s="101"/>
      <c r="G40" s="101"/>
      <c r="H40" s="101"/>
      <c r="I40" s="102"/>
      <c r="J40" s="49"/>
      <c r="K40" s="49"/>
      <c r="L40" s="49"/>
      <c r="M40" s="49"/>
      <c r="N40" s="14"/>
      <c r="O40" s="14"/>
      <c r="P40" s="14"/>
      <c r="Q40" s="14"/>
      <c r="R40" s="14"/>
    </row>
    <row r="41" spans="1:18" ht="15.5" x14ac:dyDescent="0.35">
      <c r="A41" s="46"/>
      <c r="B41" s="100"/>
      <c r="C41" s="101"/>
      <c r="D41" s="101"/>
      <c r="E41" s="101"/>
      <c r="F41" s="101"/>
      <c r="G41" s="101"/>
      <c r="H41" s="101"/>
      <c r="I41" s="102"/>
      <c r="J41" s="49"/>
      <c r="K41" s="49"/>
      <c r="L41" s="49"/>
      <c r="M41" s="49"/>
      <c r="N41" s="14"/>
      <c r="O41" s="14"/>
      <c r="P41" s="14"/>
      <c r="Q41" s="14"/>
      <c r="R41" s="14"/>
    </row>
    <row r="42" spans="1:18" ht="16" thickBot="1" x14ac:dyDescent="0.4">
      <c r="A42" s="46"/>
      <c r="B42" s="103"/>
      <c r="C42" s="104"/>
      <c r="D42" s="104"/>
      <c r="E42" s="104"/>
      <c r="F42" s="104"/>
      <c r="G42" s="104"/>
      <c r="H42" s="104"/>
      <c r="I42" s="105"/>
      <c r="J42" s="49"/>
      <c r="K42" s="49"/>
      <c r="L42" s="49"/>
      <c r="M42" s="49"/>
      <c r="N42" s="14"/>
      <c r="O42" s="14"/>
      <c r="P42" s="14"/>
      <c r="Q42" s="14"/>
      <c r="R42" s="14"/>
    </row>
    <row r="43" spans="1:18" ht="15.5" x14ac:dyDescent="0.35">
      <c r="A43" s="46"/>
      <c r="B43" s="144" t="s">
        <v>55</v>
      </c>
      <c r="C43" s="145"/>
      <c r="D43" s="145"/>
      <c r="E43" s="145"/>
      <c r="F43" s="145"/>
      <c r="G43" s="145"/>
      <c r="H43" s="145"/>
      <c r="I43" s="146"/>
      <c r="J43" s="49"/>
      <c r="K43" s="49"/>
      <c r="L43" s="49"/>
      <c r="M43" s="49"/>
      <c r="N43" s="14"/>
      <c r="O43" s="14"/>
      <c r="P43" s="14"/>
      <c r="Q43" s="14"/>
      <c r="R43" s="14"/>
    </row>
    <row r="44" spans="1:18" ht="15.5" x14ac:dyDescent="0.35">
      <c r="A44" s="46"/>
      <c r="B44" s="111" t="s">
        <v>71</v>
      </c>
      <c r="C44" s="112"/>
      <c r="D44" s="112"/>
      <c r="E44" s="112"/>
      <c r="F44" s="112"/>
      <c r="G44" s="112"/>
      <c r="H44" s="113"/>
      <c r="I44" s="41"/>
      <c r="J44" s="49"/>
      <c r="K44" s="49"/>
      <c r="L44" s="49"/>
      <c r="M44" s="49"/>
      <c r="N44" s="14"/>
      <c r="O44" s="14"/>
      <c r="P44" s="14"/>
      <c r="Q44" s="14"/>
      <c r="R44" s="14"/>
    </row>
    <row r="45" spans="1:18" ht="15.5" x14ac:dyDescent="0.35">
      <c r="A45" s="46"/>
      <c r="B45" s="111" t="s">
        <v>22</v>
      </c>
      <c r="C45" s="112"/>
      <c r="D45" s="112"/>
      <c r="E45" s="112"/>
      <c r="F45" s="112"/>
      <c r="G45" s="112"/>
      <c r="H45" s="113"/>
      <c r="I45" s="41"/>
      <c r="J45" s="49"/>
      <c r="K45" s="49"/>
      <c r="L45" s="49"/>
      <c r="M45" s="49"/>
      <c r="N45" s="14"/>
      <c r="O45" s="14"/>
      <c r="P45" s="14"/>
      <c r="Q45" s="14"/>
      <c r="R45" s="14"/>
    </row>
    <row r="46" spans="1:18" ht="15.5" x14ac:dyDescent="0.35">
      <c r="A46" s="46"/>
      <c r="B46" s="111" t="s">
        <v>23</v>
      </c>
      <c r="C46" s="112"/>
      <c r="D46" s="112"/>
      <c r="E46" s="112"/>
      <c r="F46" s="112"/>
      <c r="G46" s="112"/>
      <c r="H46" s="113"/>
      <c r="I46" s="41"/>
      <c r="J46" s="49"/>
      <c r="K46" s="49"/>
      <c r="L46" s="49"/>
      <c r="M46" s="49"/>
      <c r="N46" s="14"/>
      <c r="O46" s="14"/>
      <c r="P46" s="14"/>
      <c r="Q46" s="14"/>
      <c r="R46" s="14"/>
    </row>
    <row r="47" spans="1:18" ht="16" thickBot="1" x14ac:dyDescent="0.4">
      <c r="A47" s="46"/>
      <c r="B47" s="133" t="s">
        <v>28</v>
      </c>
      <c r="C47" s="134"/>
      <c r="D47" s="134"/>
      <c r="E47" s="134"/>
      <c r="F47" s="134"/>
      <c r="G47" s="134"/>
      <c r="H47" s="135"/>
      <c r="I47" s="57"/>
      <c r="J47" s="49"/>
      <c r="K47" s="49"/>
      <c r="L47" s="49"/>
      <c r="M47" s="49"/>
      <c r="N47" s="14"/>
      <c r="O47" s="14"/>
      <c r="P47" s="14"/>
      <c r="Q47" s="14"/>
      <c r="R47" s="14"/>
    </row>
    <row r="48" spans="1:18" ht="15.5" x14ac:dyDescent="0.35">
      <c r="A48" s="46"/>
      <c r="B48" s="84" t="s">
        <v>72</v>
      </c>
      <c r="C48" s="85"/>
      <c r="D48" s="85"/>
      <c r="E48" s="85"/>
      <c r="F48" s="85"/>
      <c r="G48" s="85"/>
      <c r="H48" s="85"/>
      <c r="I48" s="86"/>
      <c r="J48" s="49"/>
      <c r="K48" s="49"/>
      <c r="L48" s="49"/>
      <c r="M48" s="46"/>
    </row>
    <row r="49" spans="1:13" ht="15.5" x14ac:dyDescent="0.35">
      <c r="A49" s="46"/>
      <c r="B49" s="82" t="s">
        <v>73</v>
      </c>
      <c r="C49" s="83"/>
      <c r="D49" s="83"/>
      <c r="E49" s="83"/>
      <c r="F49" s="83"/>
      <c r="G49" s="83"/>
      <c r="H49" s="83"/>
      <c r="I49" s="41"/>
      <c r="J49" s="49"/>
      <c r="K49" s="49"/>
      <c r="L49" s="49"/>
      <c r="M49" s="46"/>
    </row>
    <row r="50" spans="1:13" ht="15.5" x14ac:dyDescent="0.35">
      <c r="A50" s="46"/>
      <c r="B50" s="82" t="s">
        <v>81</v>
      </c>
      <c r="C50" s="83"/>
      <c r="D50" s="83"/>
      <c r="E50" s="83"/>
      <c r="F50" s="83"/>
      <c r="G50" s="83"/>
      <c r="H50" s="83"/>
      <c r="I50" s="41"/>
      <c r="J50" s="49"/>
      <c r="K50" s="49"/>
      <c r="L50" s="49"/>
      <c r="M50" s="46"/>
    </row>
    <row r="51" spans="1:13" ht="16" thickBot="1" x14ac:dyDescent="0.4">
      <c r="A51" s="46"/>
      <c r="B51" s="82" t="s">
        <v>74</v>
      </c>
      <c r="C51" s="83"/>
      <c r="D51" s="83"/>
      <c r="E51" s="83"/>
      <c r="F51" s="83"/>
      <c r="G51" s="83"/>
      <c r="H51" s="83"/>
      <c r="I51" s="41"/>
      <c r="J51" s="49"/>
      <c r="K51" s="49"/>
      <c r="L51" s="49"/>
      <c r="M51" s="46"/>
    </row>
    <row r="52" spans="1:13" ht="15.5" x14ac:dyDescent="0.35">
      <c r="A52" s="46"/>
      <c r="B52" s="97" t="s">
        <v>59</v>
      </c>
      <c r="C52" s="98"/>
      <c r="D52" s="98"/>
      <c r="E52" s="98"/>
      <c r="F52" s="98"/>
      <c r="G52" s="98"/>
      <c r="H52" s="98"/>
      <c r="I52" s="99"/>
      <c r="J52" s="49"/>
      <c r="K52" s="49"/>
      <c r="L52" s="49"/>
      <c r="M52" s="46"/>
    </row>
    <row r="53" spans="1:13" ht="15.5" x14ac:dyDescent="0.35">
      <c r="A53" s="46"/>
      <c r="B53" s="91"/>
      <c r="C53" s="92"/>
      <c r="D53" s="92"/>
      <c r="E53" s="92"/>
      <c r="F53" s="92"/>
      <c r="G53" s="92"/>
      <c r="H53" s="92"/>
      <c r="I53" s="93"/>
      <c r="J53" s="49"/>
      <c r="K53" s="49"/>
      <c r="L53" s="49"/>
      <c r="M53" s="46"/>
    </row>
    <row r="54" spans="1:13" ht="15.5" x14ac:dyDescent="0.35">
      <c r="A54" s="46"/>
      <c r="B54" s="91"/>
      <c r="C54" s="92"/>
      <c r="D54" s="92"/>
      <c r="E54" s="92"/>
      <c r="F54" s="92"/>
      <c r="G54" s="92"/>
      <c r="H54" s="92"/>
      <c r="I54" s="93"/>
      <c r="J54" s="49"/>
      <c r="K54" s="49"/>
      <c r="L54" s="49"/>
      <c r="M54" s="46"/>
    </row>
    <row r="55" spans="1:13" ht="16.5" customHeight="1" thickBot="1" x14ac:dyDescent="0.4">
      <c r="A55" s="46"/>
      <c r="B55" s="94"/>
      <c r="C55" s="95"/>
      <c r="D55" s="95"/>
      <c r="E55" s="95"/>
      <c r="F55" s="95"/>
      <c r="G55" s="95"/>
      <c r="H55" s="95"/>
      <c r="I55" s="96"/>
      <c r="J55" s="49"/>
      <c r="K55" s="49"/>
      <c r="L55" s="49"/>
      <c r="M55" s="46"/>
    </row>
    <row r="56" spans="1:13" ht="15.5" x14ac:dyDescent="0.35">
      <c r="A56" s="46"/>
      <c r="B56" s="53"/>
      <c r="C56" s="53"/>
      <c r="D56" s="53"/>
      <c r="E56" s="53"/>
      <c r="F56" s="49"/>
      <c r="G56" s="49"/>
      <c r="H56" s="49"/>
      <c r="I56" s="49"/>
      <c r="J56" s="49"/>
      <c r="K56" s="49"/>
      <c r="L56" s="49"/>
      <c r="M56" s="46"/>
    </row>
    <row r="57" spans="1:13" ht="15.75" customHeight="1" thickBot="1" x14ac:dyDescent="0.4">
      <c r="A57" s="46"/>
      <c r="B57" s="54"/>
      <c r="C57" s="54"/>
      <c r="D57" s="55"/>
      <c r="E57" s="56"/>
      <c r="F57" s="56"/>
      <c r="G57" s="56"/>
      <c r="H57" s="56"/>
      <c r="I57" s="56"/>
      <c r="J57" s="49"/>
      <c r="K57" s="49"/>
      <c r="L57" s="49"/>
      <c r="M57" s="46"/>
    </row>
    <row r="58" spans="1:13" ht="15.75" customHeight="1" x14ac:dyDescent="0.35">
      <c r="A58" s="46"/>
      <c r="B58" s="84" t="s">
        <v>64</v>
      </c>
      <c r="C58" s="85"/>
      <c r="D58" s="86"/>
      <c r="E58" s="56"/>
      <c r="F58" s="56"/>
      <c r="G58" s="56"/>
      <c r="H58" s="56"/>
      <c r="I58" s="56"/>
      <c r="J58" s="49"/>
      <c r="K58" s="49"/>
      <c r="L58" s="49"/>
      <c r="M58" s="46"/>
    </row>
    <row r="59" spans="1:13" ht="15.5" x14ac:dyDescent="0.35">
      <c r="A59" s="46"/>
      <c r="B59" s="76" t="s">
        <v>69</v>
      </c>
      <c r="C59" s="87"/>
      <c r="D59" s="31" t="s">
        <v>39</v>
      </c>
      <c r="E59" s="56"/>
      <c r="F59" s="56"/>
      <c r="G59" s="56"/>
      <c r="H59" s="56"/>
      <c r="I59" s="56"/>
      <c r="J59" s="49"/>
      <c r="K59" s="49"/>
      <c r="L59" s="49"/>
      <c r="M59" s="46"/>
    </row>
    <row r="60" spans="1:13" ht="15.5" x14ac:dyDescent="0.35">
      <c r="A60" s="46"/>
      <c r="B60" s="88" t="s">
        <v>70</v>
      </c>
      <c r="C60" s="89"/>
      <c r="D60" s="32" t="s">
        <v>38</v>
      </c>
      <c r="E60" s="56"/>
      <c r="F60" s="56"/>
      <c r="G60" s="56"/>
      <c r="H60" s="56"/>
      <c r="I60" s="56"/>
      <c r="J60" s="49"/>
      <c r="K60" s="49"/>
      <c r="L60" s="49"/>
      <c r="M60" s="46"/>
    </row>
    <row r="61" spans="1:13" ht="15.75" customHeight="1" x14ac:dyDescent="0.35">
      <c r="A61" s="46"/>
      <c r="B61" s="76" t="s">
        <v>65</v>
      </c>
      <c r="C61" s="77"/>
      <c r="D61" s="33">
        <v>4</v>
      </c>
      <c r="E61" s="56"/>
      <c r="F61" s="56"/>
      <c r="G61" s="56"/>
      <c r="H61" s="56"/>
      <c r="I61" s="56"/>
      <c r="J61" s="49"/>
      <c r="K61" s="49"/>
      <c r="L61" s="49"/>
      <c r="M61" s="46"/>
    </row>
    <row r="62" spans="1:13" ht="15.5" x14ac:dyDescent="0.35">
      <c r="A62" s="46"/>
      <c r="B62" s="88" t="s">
        <v>66</v>
      </c>
      <c r="C62" s="90"/>
      <c r="D62" s="32">
        <v>5</v>
      </c>
      <c r="E62" s="56"/>
      <c r="F62" s="56"/>
      <c r="G62" s="56"/>
      <c r="H62" s="56"/>
      <c r="I62" s="56"/>
      <c r="J62" s="49"/>
      <c r="K62" s="49"/>
      <c r="L62" s="49"/>
      <c r="M62" s="46"/>
    </row>
    <row r="63" spans="1:13" ht="15" customHeight="1" x14ac:dyDescent="0.35">
      <c r="A63" s="46"/>
      <c r="B63" s="76" t="s">
        <v>67</v>
      </c>
      <c r="C63" s="77"/>
      <c r="D63" s="31">
        <v>50</v>
      </c>
      <c r="E63" s="56"/>
      <c r="F63" s="56"/>
      <c r="G63" s="56"/>
      <c r="H63" s="56"/>
      <c r="I63" s="56"/>
      <c r="J63" s="49"/>
      <c r="K63" s="49"/>
      <c r="L63" s="49"/>
      <c r="M63" s="46"/>
    </row>
    <row r="64" spans="1:13" ht="16.5" customHeight="1" thickBot="1" x14ac:dyDescent="0.4">
      <c r="A64" s="46"/>
      <c r="B64" s="80" t="s">
        <v>68</v>
      </c>
      <c r="C64" s="81"/>
      <c r="D64" s="34">
        <v>66</v>
      </c>
      <c r="E64" s="56"/>
      <c r="F64" s="56"/>
      <c r="G64" s="56"/>
      <c r="H64" s="56"/>
      <c r="I64" s="56"/>
      <c r="J64" s="49"/>
      <c r="K64" s="49"/>
      <c r="L64" s="49"/>
      <c r="M64" s="46"/>
    </row>
    <row r="65" spans="1:13" ht="15.5" x14ac:dyDescent="0.35">
      <c r="A65" s="46"/>
      <c r="B65" s="46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6"/>
    </row>
    <row r="66" spans="1:13" ht="15.5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3" ht="15.5" x14ac:dyDescent="0.3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3" ht="15.5" x14ac:dyDescent="0.3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3" ht="15.5" x14ac:dyDescent="0.35">
      <c r="B69" s="14"/>
    </row>
    <row r="70" spans="1:13" ht="15.5" x14ac:dyDescent="0.35">
      <c r="B70" s="14"/>
    </row>
    <row r="71" spans="1:13" ht="15.5" x14ac:dyDescent="0.35">
      <c r="B71" s="14"/>
    </row>
    <row r="72" spans="1:13" ht="15.5" x14ac:dyDescent="0.35">
      <c r="B72" s="14"/>
    </row>
    <row r="73" spans="1:13" ht="15.5" x14ac:dyDescent="0.35">
      <c r="B73" s="14"/>
    </row>
    <row r="74" spans="1:13" ht="15.5" x14ac:dyDescent="0.35">
      <c r="B74" s="14"/>
    </row>
    <row r="75" spans="1:13" ht="15.5" x14ac:dyDescent="0.35">
      <c r="B75" s="14"/>
    </row>
    <row r="76" spans="1:13" ht="15.5" x14ac:dyDescent="0.35">
      <c r="B76" s="14"/>
    </row>
    <row r="77" spans="1:13" ht="15.5" x14ac:dyDescent="0.35">
      <c r="B77" s="14"/>
    </row>
    <row r="78" spans="1:13" ht="15.5" x14ac:dyDescent="0.35">
      <c r="B78" s="14"/>
    </row>
  </sheetData>
  <sheetProtection algorithmName="SHA-512" hashValue="94QlkEiC4zgDL9lue670roTtChl0z5cL07lM9fhchGcfhPpf4ZZ2ZVIitfcwcRWnEruF7quO9M5hGae2E2QMgA==" saltValue="7T3t+Nr5TzCSUmU6VZJqrw==" spinCount="100000" sheet="1" objects="1" scenarios="1"/>
  <mergeCells count="60"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J10:L10"/>
    <mergeCell ref="J11:L11"/>
    <mergeCell ref="B27:I27"/>
    <mergeCell ref="B11:C11"/>
    <mergeCell ref="K23:K24"/>
    <mergeCell ref="L23:L24"/>
    <mergeCell ref="D11:I11"/>
    <mergeCell ref="B10:C10"/>
    <mergeCell ref="B8:C8"/>
    <mergeCell ref="B32:H32"/>
    <mergeCell ref="B33:H33"/>
    <mergeCell ref="B34:H34"/>
    <mergeCell ref="B36:D36"/>
    <mergeCell ref="F36:H36"/>
    <mergeCell ref="B9:C9"/>
    <mergeCell ref="D9:I9"/>
    <mergeCell ref="B63:C63"/>
    <mergeCell ref="D10:I10"/>
    <mergeCell ref="B64:C64"/>
    <mergeCell ref="B49:H49"/>
    <mergeCell ref="B58:D58"/>
    <mergeCell ref="B59:C59"/>
    <mergeCell ref="B60:C60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</mergeCells>
  <conditionalFormatting sqref="C23:H23">
    <cfRule type="expression" dxfId="150" priority="142">
      <formula>$D$9="standard"</formula>
    </cfRule>
  </conditionalFormatting>
  <conditionalFormatting sqref="C13:J13">
    <cfRule type="expression" dxfId="149" priority="4">
      <formula>NOT(ISBLANK($K$13))</formula>
    </cfRule>
  </conditionalFormatting>
  <conditionalFormatting sqref="C14:J14">
    <cfRule type="expression" dxfId="148" priority="5">
      <formula>NOT(ISBLANK($K$14))</formula>
    </cfRule>
  </conditionalFormatting>
  <conditionalFormatting sqref="C15:J15">
    <cfRule type="expression" dxfId="147" priority="6">
      <formula>NOT(ISBLANK($K$15))</formula>
    </cfRule>
  </conditionalFormatting>
  <conditionalFormatting sqref="C16:J16">
    <cfRule type="expression" dxfId="146" priority="7">
      <formula>NOT(ISBLANK($K$16))</formula>
    </cfRule>
  </conditionalFormatting>
  <conditionalFormatting sqref="C17:J17">
    <cfRule type="expression" dxfId="145" priority="8">
      <formula>NOT(ISBLANK($K$17))</formula>
    </cfRule>
  </conditionalFormatting>
  <conditionalFormatting sqref="C18:J18">
    <cfRule type="expression" dxfId="144" priority="9">
      <formula>NOT(ISBLANK($K$18))</formula>
    </cfRule>
  </conditionalFormatting>
  <conditionalFormatting sqref="C19:J19">
    <cfRule type="expression" dxfId="143" priority="10">
      <formula>NOT(ISBLANK($K$19))</formula>
    </cfRule>
  </conditionalFormatting>
  <conditionalFormatting sqref="C20:J20">
    <cfRule type="expression" dxfId="142" priority="11">
      <formula>NOT(ISBLANK($K$20))</formula>
    </cfRule>
  </conditionalFormatting>
  <conditionalFormatting sqref="C21:J21">
    <cfRule type="expression" dxfId="141" priority="12">
      <formula>NOT(ISBLANK($K$21))</formula>
    </cfRule>
  </conditionalFormatting>
  <conditionalFormatting sqref="C22:J22">
    <cfRule type="expression" dxfId="140" priority="13">
      <formula>NOT(ISBLANK($K$22))</formula>
    </cfRule>
  </conditionalFormatting>
  <conditionalFormatting sqref="D11">
    <cfRule type="expression" dxfId="139" priority="3">
      <formula>D11 &lt; D10</formula>
    </cfRule>
  </conditionalFormatting>
  <conditionalFormatting sqref="D7:I7">
    <cfRule type="expression" dxfId="138" priority="125">
      <formula>ISBLANK($D$7)</formula>
    </cfRule>
    <cfRule type="expression" dxfId="137" priority="126">
      <formula>OR(D7 &gt; D6 + 6, D7 &lt; D6 - 6)</formula>
    </cfRule>
  </conditionalFormatting>
  <conditionalFormatting sqref="D11:I11">
    <cfRule type="expression" dxfId="136" priority="2">
      <formula>ISBLANK(D11)</formula>
    </cfRule>
  </conditionalFormatting>
  <conditionalFormatting sqref="E23:F23">
    <cfRule type="expression" dxfId="135" priority="143">
      <formula>$D$9="bulk"</formula>
    </cfRule>
  </conditionalFormatting>
  <conditionalFormatting sqref="E13:H22">
    <cfRule type="expression" dxfId="134" priority="14">
      <formula>$D$9="bulk"</formula>
    </cfRule>
  </conditionalFormatting>
  <conditionalFormatting sqref="G13">
    <cfRule type="cellIs" dxfId="133" priority="366" operator="greaterThanOrEqual">
      <formula>($H$25+$D$61)*$C$13/100</formula>
    </cfRule>
    <cfRule type="cellIs" dxfId="132" priority="364" operator="lessThan">
      <formula>($H$25-$D$62)*$C$13/100</formula>
    </cfRule>
    <cfRule type="cellIs" dxfId="131" priority="363" operator="greaterThan">
      <formula>($H$25+$D$62)*$C$13/100</formula>
    </cfRule>
    <cfRule type="cellIs" dxfId="130" priority="365" operator="lessThanOrEqual">
      <formula>($H$25-$D$61)*$C$13/100</formula>
    </cfRule>
  </conditionalFormatting>
  <conditionalFormatting sqref="G14">
    <cfRule type="cellIs" dxfId="129" priority="370" operator="greaterThanOrEqual">
      <formula>($H$25+$D$61)*$C$14/100</formula>
    </cfRule>
    <cfRule type="cellIs" dxfId="128" priority="367" operator="greaterThan">
      <formula>($H$25+$D$62)*$C$14/100</formula>
    </cfRule>
    <cfRule type="cellIs" dxfId="127" priority="368" operator="lessThan">
      <formula>($H$25-$D$62)*$C$14/100</formula>
    </cfRule>
    <cfRule type="cellIs" dxfId="126" priority="369" operator="lessThanOrEqual">
      <formula>($H$25-$D$61)*$C$14/100</formula>
    </cfRule>
  </conditionalFormatting>
  <conditionalFormatting sqref="G15">
    <cfRule type="cellIs" dxfId="125" priority="374" operator="greaterThanOrEqual">
      <formula>($H$25+$D$61)*$C$15/100</formula>
    </cfRule>
    <cfRule type="cellIs" dxfId="124" priority="372" operator="lessThan">
      <formula>($H$25-$D$62)*$C$15/100</formula>
    </cfRule>
    <cfRule type="cellIs" dxfId="123" priority="373" operator="lessThanOrEqual">
      <formula>($H$25-$D$61)*$C$15/100</formula>
    </cfRule>
    <cfRule type="cellIs" dxfId="122" priority="371" operator="greaterThan">
      <formula>($H$25+$D$62)*$C$15/100</formula>
    </cfRule>
  </conditionalFormatting>
  <conditionalFormatting sqref="G16">
    <cfRule type="cellIs" dxfId="121" priority="378" operator="greaterThanOrEqual">
      <formula>($H$25+$D$61)*$C$16/100</formula>
    </cfRule>
    <cfRule type="cellIs" dxfId="120" priority="377" operator="lessThanOrEqual">
      <formula>($H$25-$D$61)*$C$16/100</formula>
    </cfRule>
    <cfRule type="cellIs" dxfId="119" priority="376" operator="lessThan">
      <formula>($H$25-$D$62)*$C$16/100</formula>
    </cfRule>
    <cfRule type="cellIs" dxfId="118" priority="375" operator="greaterThan">
      <formula>($H$25+$D$62)*$C$16/100</formula>
    </cfRule>
  </conditionalFormatting>
  <conditionalFormatting sqref="G17">
    <cfRule type="cellIs" dxfId="117" priority="379" operator="greaterThan">
      <formula>($H$25+$D$62)*$C$17/100</formula>
    </cfRule>
    <cfRule type="cellIs" dxfId="116" priority="380" operator="lessThan">
      <formula>($H$25-$D$62)*$C$17/100</formula>
    </cfRule>
    <cfRule type="cellIs" dxfId="115" priority="381" operator="lessThanOrEqual">
      <formula>($H$25-$D$61)*$C$17/100</formula>
    </cfRule>
    <cfRule type="cellIs" dxfId="114" priority="382" operator="greaterThanOrEqual">
      <formula>($H$25+$D$61)*$C$17/100</formula>
    </cfRule>
  </conditionalFormatting>
  <conditionalFormatting sqref="G18">
    <cfRule type="cellIs" dxfId="113" priority="383" operator="greaterThan">
      <formula>($H$25+$D$62)*$C$18/100</formula>
    </cfRule>
    <cfRule type="cellIs" dxfId="112" priority="384" operator="lessThan">
      <formula>($H$25-$D$62)*$C$18/100</formula>
    </cfRule>
    <cfRule type="cellIs" dxfId="111" priority="385" operator="lessThanOrEqual">
      <formula>($H$25-$D$61)*$C$18/100</formula>
    </cfRule>
    <cfRule type="cellIs" dxfId="110" priority="386" operator="greaterThanOrEqual">
      <formula>($H$25+$D$61)*$C$18/100</formula>
    </cfRule>
  </conditionalFormatting>
  <conditionalFormatting sqref="G19">
    <cfRule type="cellIs" dxfId="109" priority="387" operator="greaterThan">
      <formula>($H$25+$D$62)*$C$19/100</formula>
    </cfRule>
    <cfRule type="cellIs" dxfId="108" priority="388" operator="lessThan">
      <formula>($H$25-$D$62)*$C$19/100</formula>
    </cfRule>
    <cfRule type="cellIs" dxfId="107" priority="389" operator="lessThanOrEqual">
      <formula>($H$25-$D$61)*$C$19/100</formula>
    </cfRule>
    <cfRule type="cellIs" dxfId="106" priority="390" operator="greaterThanOrEqual">
      <formula>($H$25+$D$61)*$C$19/100</formula>
    </cfRule>
  </conditionalFormatting>
  <conditionalFormatting sqref="G20">
    <cfRule type="cellIs" dxfId="105" priority="394" operator="greaterThanOrEqual">
      <formula>($H$25+$D$61)*$C$20/100</formula>
    </cfRule>
    <cfRule type="cellIs" dxfId="104" priority="391" operator="greaterThan">
      <formula>($H$25+$D$62)*$C$20/100</formula>
    </cfRule>
    <cfRule type="cellIs" dxfId="103" priority="392" operator="lessThan">
      <formula>($H$25-$D$62)*$C$20/100</formula>
    </cfRule>
    <cfRule type="cellIs" dxfId="102" priority="393" operator="lessThanOrEqual">
      <formula>($H$25-$D$61)*$C$20/100</formula>
    </cfRule>
  </conditionalFormatting>
  <conditionalFormatting sqref="G21">
    <cfRule type="cellIs" dxfId="101" priority="395" operator="greaterThan">
      <formula>($H$25+$D$62)*$C$21/100</formula>
    </cfRule>
    <cfRule type="cellIs" dxfId="100" priority="396" operator="lessThan">
      <formula>($H$25-$D$62)*$C$21/100</formula>
    </cfRule>
    <cfRule type="cellIs" dxfId="99" priority="397" operator="lessThanOrEqual">
      <formula>($H$25-$D$61)*$C$21/100</formula>
    </cfRule>
    <cfRule type="cellIs" dxfId="98" priority="398" operator="greaterThanOrEqual">
      <formula>($H$25+$D$61)*$C$21/100</formula>
    </cfRule>
  </conditionalFormatting>
  <conditionalFormatting sqref="G22">
    <cfRule type="cellIs" dxfId="97" priority="399" operator="greaterThan">
      <formula>($H$25+$D$62)*$C$22/100</formula>
    </cfRule>
    <cfRule type="cellIs" dxfId="96" priority="400" operator="lessThan">
      <formula>($H$25-$D$62)*$C$22/100</formula>
    </cfRule>
    <cfRule type="cellIs" dxfId="95" priority="401" operator="lessThanOrEqual">
      <formula>($H$25-$D$61)*$C$22/100</formula>
    </cfRule>
    <cfRule type="cellIs" dxfId="94" priority="402" operator="greaterThanOrEqual">
      <formula>($H$25+$D$61)*$C$22/100</formula>
    </cfRule>
  </conditionalFormatting>
  <conditionalFormatting sqref="G24">
    <cfRule type="expression" dxfId="93" priority="138">
      <formula>$D$9="standard"</formula>
    </cfRule>
  </conditionalFormatting>
  <conditionalFormatting sqref="G23:H23">
    <cfRule type="expression" dxfId="92" priority="1">
      <formula>$D$9="bulk"</formula>
    </cfRule>
  </conditionalFormatting>
  <conditionalFormatting sqref="H13:H22">
    <cfRule type="cellIs" dxfId="91" priority="360" operator="lessThanOrEqual">
      <formula>$H$25-$D$61</formula>
    </cfRule>
    <cfRule type="cellIs" dxfId="90" priority="359" operator="greaterThanOrEqual">
      <formula>$H$25+$D$61</formula>
    </cfRule>
    <cfRule type="cellIs" dxfId="89" priority="358" operator="greaterThan">
      <formula>$H$25+$D$62</formula>
    </cfRule>
    <cfRule type="cellIs" dxfId="88" priority="357" operator="lessThan">
      <formula>$H$25-$D$62</formula>
    </cfRule>
    <cfRule type="containsBlanks" dxfId="87" priority="356">
      <formula>LEN(TRIM(H13))=0</formula>
    </cfRule>
  </conditionalFormatting>
  <conditionalFormatting sqref="I13:I22">
    <cfRule type="cellIs" dxfId="86" priority="362" operator="lessThan">
      <formula>$D$64</formula>
    </cfRule>
    <cfRule type="cellIs" dxfId="85" priority="361" operator="lessThan">
      <formula>$D$63</formula>
    </cfRule>
  </conditionalFormatting>
  <dataValidations count="7">
    <dataValidation allowBlank="1" showInputMessage="1" showErrorMessage="1" prompt="Must be in YYYY-MM-DD format" sqref="D7:I7"/>
    <dataValidation allowBlank="1" showInputMessage="1" showErrorMessage="1" prompt="hh:mm – 24 hour clock, Yukon time" sqref="D10:I11"/>
    <dataValidation type="custom" allowBlank="1" showInputMessage="1" showErrorMessage="1" sqref="I49:I51 I32:I37 C29:C30 E29:E30 G29:G30 I29:I30 I44:I46 E36:E38">
      <formula1>OR(UPPER(C29)="X", LOWER(C29)="x")</formula1>
    </dataValidation>
    <dataValidation type="decimal" allowBlank="1" showInputMessage="1" showErrorMessage="1" sqref="I48">
      <formula1>0.1</formula1>
      <formula2>200</formula2>
    </dataValidation>
    <dataValidation type="whole" allowBlank="1" showInputMessage="1" showErrorMessage="1" sqref="I28">
      <formula1>-50</formula1>
      <formula2>40</formula2>
    </dataValidation>
    <dataValidation type="list" allowBlank="1" showInputMessage="1" showErrorMessage="1" prompt="Select drop down list or type &quot;standard&quot; or &quot;bulk&quot;" sqref="D9:I9">
      <formula1>$D$59:$D$60</formula1>
    </dataValidation>
    <dataValidation type="decimal" allowBlank="1" showInputMessage="1" showErrorMessage="1" sqref="I47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10" zoomScale="80" zoomScaleNormal="80" workbookViewId="0">
      <selection activeCell="N45" sqref="N45"/>
    </sheetView>
  </sheetViews>
  <sheetFormatPr defaultRowHeight="14.5" x14ac:dyDescent="0.35"/>
  <cols>
    <col min="1" max="1" width="11.26953125" customWidth="1"/>
    <col min="2" max="2" width="13.81640625" customWidth="1"/>
    <col min="3" max="3" width="9.81640625" customWidth="1"/>
    <col min="4" max="4" width="10.26953125" customWidth="1"/>
    <col min="6" max="6" width="10.1796875" customWidth="1"/>
    <col min="7" max="7" width="9.7265625" customWidth="1"/>
    <col min="8" max="8" width="15.81640625" customWidth="1"/>
    <col min="9" max="9" width="12.7265625" customWidth="1"/>
    <col min="10" max="10" width="21.453125" customWidth="1"/>
    <col min="11" max="11" width="11.1796875" customWidth="1"/>
    <col min="12" max="12" width="19.453125" customWidth="1"/>
    <col min="13" max="13" width="5.453125" customWidth="1"/>
  </cols>
  <sheetData>
    <row r="1" spans="1:19" ht="15" thickBot="1" x14ac:dyDescent="0.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9" ht="15.75" customHeight="1" x14ac:dyDescent="0.35">
      <c r="A2" s="46"/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  <c r="M2" s="46"/>
    </row>
    <row r="3" spans="1:19" ht="15" customHeight="1" thickBot="1" x14ac:dyDescent="0.4">
      <c r="A3" s="46"/>
      <c r="B3" s="150"/>
      <c r="C3" s="151"/>
      <c r="D3" s="151"/>
      <c r="E3" s="151"/>
      <c r="F3" s="151"/>
      <c r="G3" s="151"/>
      <c r="H3" s="151"/>
      <c r="I3" s="151"/>
      <c r="J3" s="152"/>
      <c r="K3" s="152"/>
      <c r="L3" s="153"/>
      <c r="M3" s="46"/>
    </row>
    <row r="4" spans="1:19" ht="15.5" x14ac:dyDescent="0.35">
      <c r="A4" s="46"/>
      <c r="B4" s="166" t="s">
        <v>30</v>
      </c>
      <c r="C4" s="167"/>
      <c r="D4" s="168"/>
      <c r="E4" s="168"/>
      <c r="F4" s="168"/>
      <c r="G4" s="168"/>
      <c r="H4" s="168"/>
      <c r="I4" s="168"/>
      <c r="J4" s="171" t="s">
        <v>75</v>
      </c>
      <c r="K4" s="172"/>
      <c r="L4" s="173"/>
      <c r="M4" s="46"/>
    </row>
    <row r="5" spans="1:19" ht="18" customHeight="1" x14ac:dyDescent="0.35">
      <c r="A5" s="46"/>
      <c r="B5" s="109" t="s">
        <v>33</v>
      </c>
      <c r="C5" s="110"/>
      <c r="D5" s="169"/>
      <c r="E5" s="169"/>
      <c r="F5" s="169"/>
      <c r="G5" s="169"/>
      <c r="H5" s="169"/>
      <c r="I5" s="169"/>
      <c r="J5" s="154" t="s">
        <v>63</v>
      </c>
      <c r="K5" s="155"/>
      <c r="L5" s="156"/>
      <c r="M5" s="46"/>
      <c r="Q5" s="1"/>
    </row>
    <row r="6" spans="1:19" ht="15.5" x14ac:dyDescent="0.35">
      <c r="A6" s="46"/>
      <c r="B6" s="109" t="s">
        <v>34</v>
      </c>
      <c r="C6" s="110"/>
      <c r="D6" s="170"/>
      <c r="E6" s="169"/>
      <c r="F6" s="169"/>
      <c r="G6" s="169"/>
      <c r="H6" s="169"/>
      <c r="I6" s="169"/>
      <c r="J6" s="157" t="s">
        <v>62</v>
      </c>
      <c r="K6" s="158"/>
      <c r="L6" s="159"/>
      <c r="M6" s="46"/>
    </row>
    <row r="7" spans="1:19" ht="15.5" x14ac:dyDescent="0.35">
      <c r="A7" s="46"/>
      <c r="B7" s="109" t="s">
        <v>35</v>
      </c>
      <c r="C7" s="110"/>
      <c r="D7" s="178"/>
      <c r="E7" s="177"/>
      <c r="F7" s="177"/>
      <c r="G7" s="177"/>
      <c r="H7" s="177"/>
      <c r="I7" s="177"/>
      <c r="J7" s="160" t="s">
        <v>79</v>
      </c>
      <c r="K7" s="161"/>
      <c r="L7" s="162"/>
      <c r="M7" s="46"/>
    </row>
    <row r="8" spans="1:19" ht="15.5" x14ac:dyDescent="0.35">
      <c r="A8" s="46"/>
      <c r="B8" s="109" t="s">
        <v>1</v>
      </c>
      <c r="C8" s="110"/>
      <c r="D8" s="177"/>
      <c r="E8" s="177"/>
      <c r="F8" s="177"/>
      <c r="G8" s="177"/>
      <c r="H8" s="177"/>
      <c r="I8" s="177"/>
      <c r="J8" s="174" t="s">
        <v>78</v>
      </c>
      <c r="K8" s="175"/>
      <c r="L8" s="176"/>
      <c r="M8" s="46"/>
    </row>
    <row r="9" spans="1:19" ht="15.5" x14ac:dyDescent="0.35">
      <c r="A9" s="46"/>
      <c r="B9" s="109" t="s">
        <v>37</v>
      </c>
      <c r="C9" s="110"/>
      <c r="D9" s="117" t="s">
        <v>39</v>
      </c>
      <c r="E9" s="118"/>
      <c r="F9" s="118"/>
      <c r="G9" s="118"/>
      <c r="H9" s="118"/>
      <c r="I9" s="118"/>
      <c r="J9" s="163" t="s">
        <v>31</v>
      </c>
      <c r="K9" s="164"/>
      <c r="L9" s="165"/>
      <c r="M9" s="46"/>
    </row>
    <row r="10" spans="1:19" ht="15.5" x14ac:dyDescent="0.35">
      <c r="A10" s="46"/>
      <c r="B10" s="109" t="s">
        <v>76</v>
      </c>
      <c r="C10" s="110"/>
      <c r="D10" s="78"/>
      <c r="E10" s="79"/>
      <c r="F10" s="79"/>
      <c r="G10" s="79"/>
      <c r="H10" s="79"/>
      <c r="I10" s="79"/>
      <c r="J10" s="119" t="s">
        <v>32</v>
      </c>
      <c r="K10" s="120"/>
      <c r="L10" s="121"/>
      <c r="M10" s="46"/>
    </row>
    <row r="11" spans="1:19" ht="16" thickBot="1" x14ac:dyDescent="0.4">
      <c r="A11" s="46"/>
      <c r="B11" s="125" t="s">
        <v>77</v>
      </c>
      <c r="C11" s="126"/>
      <c r="D11" s="131"/>
      <c r="E11" s="132"/>
      <c r="F11" s="132"/>
      <c r="G11" s="132"/>
      <c r="H11" s="132"/>
      <c r="I11" s="132"/>
      <c r="J11" s="122" t="s">
        <v>40</v>
      </c>
      <c r="K11" s="123"/>
      <c r="L11" s="124"/>
      <c r="M11" s="46"/>
    </row>
    <row r="12" spans="1:19" ht="46.5" x14ac:dyDescent="0.35">
      <c r="A12" s="20" t="s">
        <v>2</v>
      </c>
      <c r="B12" s="21" t="s">
        <v>3</v>
      </c>
      <c r="C12" s="21" t="s">
        <v>86</v>
      </c>
      <c r="D12" s="21" t="s">
        <v>4</v>
      </c>
      <c r="E12" s="21" t="s">
        <v>50</v>
      </c>
      <c r="F12" s="21" t="s">
        <v>51</v>
      </c>
      <c r="G12" s="21" t="s">
        <v>52</v>
      </c>
      <c r="H12" s="22" t="s">
        <v>6</v>
      </c>
      <c r="I12" s="23" t="s">
        <v>29</v>
      </c>
      <c r="J12" s="69" t="s">
        <v>58</v>
      </c>
      <c r="K12" s="70" t="s">
        <v>9</v>
      </c>
      <c r="L12" s="71" t="s">
        <v>56</v>
      </c>
      <c r="M12" s="46"/>
    </row>
    <row r="13" spans="1:19" ht="15.5" x14ac:dyDescent="0.35">
      <c r="A13" s="6">
        <v>1</v>
      </c>
      <c r="B13" s="64"/>
      <c r="C13" s="64"/>
      <c r="D13" s="64"/>
      <c r="E13" s="64"/>
      <c r="F13" s="64"/>
      <c r="G13" s="7" t="str">
        <f>IF(OR(ISBLANK(E13),ISBLANK(F13)),"",IF($D$9="standard",F13-E13,""))</f>
        <v/>
      </c>
      <c r="H13" s="8" t="str">
        <f t="shared" ref="H13:H22" si="0">IFERROR(IF($D$9="standard", (G13/C13)*100, ""), "")</f>
        <v/>
      </c>
      <c r="I13" s="9" t="str">
        <f>IFERROR(D13/C13*100, "")</f>
        <v/>
      </c>
      <c r="J13" s="62"/>
      <c r="K13" s="35"/>
      <c r="L13" s="36"/>
      <c r="M13" s="47"/>
    </row>
    <row r="14" spans="1:19" ht="15.5" x14ac:dyDescent="0.35">
      <c r="A14" s="6">
        <v>2</v>
      </c>
      <c r="B14" s="64"/>
      <c r="C14" s="64"/>
      <c r="D14" s="64"/>
      <c r="E14" s="64"/>
      <c r="F14" s="64"/>
      <c r="G14" s="7" t="str">
        <f t="shared" ref="G14:G22" si="1">IF(OR(ISBLANK(E14),ISBLANK(F14)),"",IF($D$9="standard",F14-E14,""))</f>
        <v/>
      </c>
      <c r="H14" s="8" t="str">
        <f t="shared" si="0"/>
        <v/>
      </c>
      <c r="I14" s="9" t="str">
        <f t="shared" ref="I14:I22" si="2">IFERROR(D14/C14*100, "")</f>
        <v/>
      </c>
      <c r="J14" s="63"/>
      <c r="K14" s="35"/>
      <c r="L14" s="37"/>
      <c r="M14" s="47"/>
    </row>
    <row r="15" spans="1:19" ht="15.5" x14ac:dyDescent="0.35">
      <c r="A15" s="6">
        <v>3</v>
      </c>
      <c r="B15" s="64"/>
      <c r="C15" s="64"/>
      <c r="D15" s="64"/>
      <c r="E15" s="64"/>
      <c r="F15" s="64"/>
      <c r="G15" s="7" t="str">
        <f t="shared" si="1"/>
        <v/>
      </c>
      <c r="H15" s="8" t="str">
        <f t="shared" si="0"/>
        <v/>
      </c>
      <c r="I15" s="9" t="str">
        <f t="shared" si="2"/>
        <v/>
      </c>
      <c r="J15" s="62"/>
      <c r="K15" s="35"/>
      <c r="L15" s="37"/>
      <c r="M15" s="47"/>
    </row>
    <row r="16" spans="1:19" ht="15.5" x14ac:dyDescent="0.35">
      <c r="A16" s="6">
        <v>4</v>
      </c>
      <c r="B16" s="64"/>
      <c r="C16" s="64"/>
      <c r="D16" s="64"/>
      <c r="E16" s="64"/>
      <c r="F16" s="64"/>
      <c r="G16" s="7" t="str">
        <f t="shared" si="1"/>
        <v/>
      </c>
      <c r="H16" s="8" t="str">
        <f>IFERROR(IF($D$9="standard", (G16/C16)*100, ""), "")</f>
        <v/>
      </c>
      <c r="I16" s="9" t="str">
        <f t="shared" si="2"/>
        <v/>
      </c>
      <c r="J16" s="62"/>
      <c r="K16" s="35"/>
      <c r="L16" s="37"/>
      <c r="M16" s="46"/>
      <c r="S16" s="2"/>
    </row>
    <row r="17" spans="1:18" ht="15.5" x14ac:dyDescent="0.35">
      <c r="A17" s="6">
        <v>5</v>
      </c>
      <c r="B17" s="64"/>
      <c r="C17" s="64"/>
      <c r="D17" s="64"/>
      <c r="E17" s="64"/>
      <c r="F17" s="64"/>
      <c r="G17" s="7" t="str">
        <f t="shared" si="1"/>
        <v/>
      </c>
      <c r="H17" s="8" t="str">
        <f t="shared" si="0"/>
        <v/>
      </c>
      <c r="I17" s="9" t="str">
        <f t="shared" si="2"/>
        <v/>
      </c>
      <c r="J17" s="62"/>
      <c r="K17" s="35"/>
      <c r="L17" s="37"/>
      <c r="M17" s="46"/>
    </row>
    <row r="18" spans="1:18" ht="15.5" x14ac:dyDescent="0.35">
      <c r="A18" s="6">
        <v>6</v>
      </c>
      <c r="B18" s="64"/>
      <c r="C18" s="64"/>
      <c r="D18" s="64"/>
      <c r="E18" s="64"/>
      <c r="F18" s="64"/>
      <c r="G18" s="7" t="str">
        <f t="shared" si="1"/>
        <v/>
      </c>
      <c r="H18" s="8" t="str">
        <f t="shared" si="0"/>
        <v/>
      </c>
      <c r="I18" s="9" t="str">
        <f t="shared" si="2"/>
        <v/>
      </c>
      <c r="J18" s="62"/>
      <c r="K18" s="35"/>
      <c r="L18" s="37"/>
      <c r="M18" s="46"/>
    </row>
    <row r="19" spans="1:18" ht="15.5" x14ac:dyDescent="0.35">
      <c r="A19" s="6">
        <v>7</v>
      </c>
      <c r="B19" s="64"/>
      <c r="C19" s="64"/>
      <c r="D19" s="64"/>
      <c r="E19" s="64"/>
      <c r="F19" s="64"/>
      <c r="G19" s="7" t="str">
        <f t="shared" si="1"/>
        <v/>
      </c>
      <c r="H19" s="8" t="str">
        <f t="shared" si="0"/>
        <v/>
      </c>
      <c r="I19" s="9" t="str">
        <f t="shared" si="2"/>
        <v/>
      </c>
      <c r="J19" s="62"/>
      <c r="K19" s="35"/>
      <c r="L19" s="37"/>
      <c r="M19" s="46"/>
    </row>
    <row r="20" spans="1:18" ht="15.5" x14ac:dyDescent="0.35">
      <c r="A20" s="6">
        <v>8</v>
      </c>
      <c r="B20" s="64"/>
      <c r="C20" s="64"/>
      <c r="D20" s="64"/>
      <c r="E20" s="64"/>
      <c r="F20" s="64"/>
      <c r="G20" s="7" t="str">
        <f t="shared" si="1"/>
        <v/>
      </c>
      <c r="H20" s="8" t="str">
        <f t="shared" si="0"/>
        <v/>
      </c>
      <c r="I20" s="9" t="str">
        <f t="shared" si="2"/>
        <v/>
      </c>
      <c r="J20" s="62"/>
      <c r="K20" s="35"/>
      <c r="L20" s="37"/>
      <c r="M20" s="46"/>
    </row>
    <row r="21" spans="1:18" ht="15.5" x14ac:dyDescent="0.35">
      <c r="A21" s="6">
        <v>9</v>
      </c>
      <c r="B21" s="64"/>
      <c r="C21" s="64"/>
      <c r="D21" s="64"/>
      <c r="E21" s="64"/>
      <c r="F21" s="64"/>
      <c r="G21" s="7" t="str">
        <f t="shared" si="1"/>
        <v/>
      </c>
      <c r="H21" s="8" t="str">
        <f t="shared" si="0"/>
        <v/>
      </c>
      <c r="I21" s="9" t="str">
        <f t="shared" si="2"/>
        <v/>
      </c>
      <c r="J21" s="62"/>
      <c r="K21" s="35"/>
      <c r="L21" s="37"/>
      <c r="M21" s="46"/>
    </row>
    <row r="22" spans="1:18" ht="16" thickBot="1" x14ac:dyDescent="0.4">
      <c r="A22" s="10">
        <v>10</v>
      </c>
      <c r="B22" s="65"/>
      <c r="C22" s="65"/>
      <c r="D22" s="65"/>
      <c r="E22" s="65"/>
      <c r="F22" s="65"/>
      <c r="G22" s="11" t="str">
        <f t="shared" si="1"/>
        <v/>
      </c>
      <c r="H22" s="12" t="str">
        <f t="shared" si="0"/>
        <v/>
      </c>
      <c r="I22" s="25" t="str">
        <f t="shared" si="2"/>
        <v/>
      </c>
      <c r="J22" s="44"/>
      <c r="K22" s="38"/>
      <c r="L22" s="39"/>
      <c r="M22" s="46"/>
    </row>
    <row r="23" spans="1:18" ht="16" thickBot="1" x14ac:dyDescent="0.4">
      <c r="A23" s="46"/>
      <c r="B23" s="13" t="s">
        <v>36</v>
      </c>
      <c r="C23" s="48"/>
      <c r="D23" s="48"/>
      <c r="E23" s="44"/>
      <c r="F23" s="45"/>
      <c r="G23" s="67" t="str">
        <f>IF(OR(ISBLANK(E23),ISBLANK(F23)),"",IF($D$9="bulk",F23-E23,""))</f>
        <v/>
      </c>
      <c r="H23" s="68" t="str">
        <f>IFERROR(IF($D$9="bulk", G23/(SUM(C13:C22))*100, ""), "")</f>
        <v/>
      </c>
      <c r="I23" s="49"/>
      <c r="J23" s="49"/>
      <c r="K23" s="127" t="s">
        <v>61</v>
      </c>
      <c r="L23" s="129"/>
      <c r="M23" s="46"/>
    </row>
    <row r="24" spans="1:18" ht="15.5" x14ac:dyDescent="0.35">
      <c r="A24" s="46"/>
      <c r="B24" s="15" t="s">
        <v>7</v>
      </c>
      <c r="C24" s="24"/>
      <c r="D24" s="24"/>
      <c r="E24" s="16"/>
      <c r="F24" s="16"/>
      <c r="G24" s="24">
        <f>IF($D$9="standard",SUMIFS(G13:G22, K13:K22, ""), "")</f>
        <v>0</v>
      </c>
      <c r="H24" s="66"/>
      <c r="I24" s="49"/>
      <c r="J24" s="49"/>
      <c r="K24" s="128"/>
      <c r="L24" s="130"/>
      <c r="M24" s="46"/>
    </row>
    <row r="25" spans="1:18" ht="16" thickBot="1" x14ac:dyDescent="0.4">
      <c r="A25" s="46"/>
      <c r="B25" s="10" t="s">
        <v>8</v>
      </c>
      <c r="C25" s="72" t="str">
        <f>IFERROR(AVERAGEIFS(C13:C22, K13:K22, ""), "")</f>
        <v/>
      </c>
      <c r="D25" s="72" t="str">
        <f>IFERROR(AVERAGEIFS(D13:D22, K13:K22, ""), "")</f>
        <v/>
      </c>
      <c r="E25" s="17"/>
      <c r="F25" s="17"/>
      <c r="G25" s="72" t="str">
        <f>IFERROR(IF($D$9="Standard", AVERAGEIFS(G13:G22, K13:K22, ""), IF(D9="Bulk",G23/COUNT(D13:D22),"")),"")</f>
        <v/>
      </c>
      <c r="H25" s="73" t="str">
        <f>IFERROR(IF($D$9="standard", AVERAGEIFS(H13:H22, K13:K22, ""), IF($D$9="Bulk",H23,"")), "")</f>
        <v/>
      </c>
      <c r="I25" s="49"/>
      <c r="J25" s="49"/>
      <c r="K25" s="28" t="s">
        <v>41</v>
      </c>
      <c r="L25" s="40"/>
      <c r="M25" s="49"/>
      <c r="N25" s="14"/>
      <c r="O25" s="14"/>
      <c r="P25" s="14"/>
      <c r="Q25" s="14"/>
      <c r="R25" s="14"/>
    </row>
    <row r="26" spans="1:18" ht="16" thickBot="1" x14ac:dyDescent="0.4">
      <c r="A26" s="46"/>
      <c r="B26" s="50"/>
      <c r="C26" s="51"/>
      <c r="D26" s="51"/>
      <c r="E26" s="52"/>
      <c r="F26" s="52"/>
      <c r="G26" s="51"/>
      <c r="H26" s="51"/>
      <c r="I26" s="49"/>
      <c r="J26" s="49"/>
      <c r="K26" s="49"/>
      <c r="L26" s="49"/>
      <c r="M26" s="49"/>
      <c r="N26" s="14"/>
      <c r="O26" s="14"/>
      <c r="P26" s="14"/>
      <c r="Q26" s="14"/>
      <c r="R26" s="14"/>
    </row>
    <row r="27" spans="1:18" ht="15.5" x14ac:dyDescent="0.35">
      <c r="A27" s="46"/>
      <c r="B27" s="84" t="s">
        <v>53</v>
      </c>
      <c r="C27" s="85"/>
      <c r="D27" s="85"/>
      <c r="E27" s="85"/>
      <c r="F27" s="85"/>
      <c r="G27" s="85"/>
      <c r="H27" s="85"/>
      <c r="I27" s="86"/>
      <c r="J27" s="49"/>
      <c r="K27" s="46"/>
      <c r="L27" s="46"/>
      <c r="M27" s="49"/>
      <c r="N27" s="14"/>
      <c r="O27" s="14"/>
      <c r="P27" s="14"/>
      <c r="Q27" s="14"/>
      <c r="R27" s="14"/>
    </row>
    <row r="28" spans="1:18" ht="14.25" customHeight="1" x14ac:dyDescent="0.35">
      <c r="A28" s="46"/>
      <c r="B28" s="138" t="s">
        <v>57</v>
      </c>
      <c r="C28" s="139"/>
      <c r="D28" s="139"/>
      <c r="E28" s="139"/>
      <c r="F28" s="139"/>
      <c r="G28" s="139"/>
      <c r="H28" s="140"/>
      <c r="I28" s="41"/>
      <c r="J28" s="49"/>
      <c r="K28" s="46"/>
      <c r="L28" s="46"/>
      <c r="M28" s="49"/>
      <c r="N28" s="14"/>
      <c r="O28" s="14"/>
      <c r="P28" s="14"/>
      <c r="Q28" s="14"/>
      <c r="R28" s="14"/>
    </row>
    <row r="29" spans="1:18" ht="15.5" x14ac:dyDescent="0.35">
      <c r="A29" s="46"/>
      <c r="B29" s="18" t="s">
        <v>10</v>
      </c>
      <c r="C29" s="58"/>
      <c r="D29" s="19" t="s">
        <v>12</v>
      </c>
      <c r="E29" s="58"/>
      <c r="F29" s="19" t="s">
        <v>14</v>
      </c>
      <c r="G29" s="58"/>
      <c r="H29" s="19" t="s">
        <v>16</v>
      </c>
      <c r="I29" s="41"/>
      <c r="J29" s="49"/>
      <c r="K29" s="46"/>
      <c r="L29" s="46"/>
      <c r="M29" s="49"/>
      <c r="N29" s="14"/>
      <c r="O29" s="14"/>
      <c r="P29" s="14"/>
      <c r="Q29" s="14"/>
      <c r="R29" s="14"/>
    </row>
    <row r="30" spans="1:18" ht="16" thickBot="1" x14ac:dyDescent="0.4">
      <c r="A30" s="46"/>
      <c r="B30" s="26" t="s">
        <v>11</v>
      </c>
      <c r="C30" s="60"/>
      <c r="D30" s="27" t="s">
        <v>13</v>
      </c>
      <c r="E30" s="60"/>
      <c r="F30" s="27" t="s">
        <v>15</v>
      </c>
      <c r="G30" s="60"/>
      <c r="H30" s="27" t="s">
        <v>17</v>
      </c>
      <c r="I30" s="61"/>
      <c r="J30" s="49"/>
      <c r="K30" s="46"/>
      <c r="L30" s="46"/>
      <c r="M30" s="49"/>
      <c r="N30" s="14"/>
      <c r="O30" s="14"/>
      <c r="P30" s="14"/>
      <c r="Q30" s="14"/>
      <c r="R30" s="14"/>
    </row>
    <row r="31" spans="1:18" ht="15.5" x14ac:dyDescent="0.35">
      <c r="A31" s="46"/>
      <c r="B31" s="84" t="s">
        <v>54</v>
      </c>
      <c r="C31" s="85"/>
      <c r="D31" s="85"/>
      <c r="E31" s="85"/>
      <c r="F31" s="85"/>
      <c r="G31" s="85"/>
      <c r="H31" s="85"/>
      <c r="I31" s="86"/>
      <c r="J31" s="49"/>
      <c r="K31" s="46"/>
      <c r="L31" s="46"/>
      <c r="M31" s="49"/>
      <c r="N31" s="14"/>
      <c r="O31" s="14"/>
      <c r="P31" s="14"/>
      <c r="Q31" s="14"/>
      <c r="R31" s="14"/>
    </row>
    <row r="32" spans="1:18" ht="15.5" x14ac:dyDescent="0.35">
      <c r="A32" s="46"/>
      <c r="B32" s="111" t="s">
        <v>18</v>
      </c>
      <c r="C32" s="112"/>
      <c r="D32" s="112"/>
      <c r="E32" s="112"/>
      <c r="F32" s="112"/>
      <c r="G32" s="112"/>
      <c r="H32" s="113"/>
      <c r="I32" s="41"/>
      <c r="J32" s="49"/>
      <c r="K32" s="49"/>
      <c r="L32" s="49"/>
      <c r="M32" s="49"/>
      <c r="N32" s="14"/>
      <c r="O32" s="14"/>
      <c r="P32" s="14"/>
      <c r="Q32" s="14"/>
      <c r="R32" s="14"/>
    </row>
    <row r="33" spans="1:18" ht="15.5" x14ac:dyDescent="0.35">
      <c r="A33" s="46"/>
      <c r="B33" s="111" t="s">
        <v>19</v>
      </c>
      <c r="C33" s="112"/>
      <c r="D33" s="112"/>
      <c r="E33" s="112"/>
      <c r="F33" s="112"/>
      <c r="G33" s="112"/>
      <c r="H33" s="113"/>
      <c r="I33" s="41"/>
      <c r="J33" s="49"/>
      <c r="K33" s="49"/>
      <c r="L33" s="49"/>
      <c r="M33" s="49"/>
      <c r="N33" s="14"/>
      <c r="O33" s="14"/>
      <c r="P33" s="14"/>
      <c r="Q33" s="14"/>
      <c r="R33" s="14"/>
    </row>
    <row r="34" spans="1:18" ht="15.5" x14ac:dyDescent="0.35">
      <c r="A34" s="46"/>
      <c r="B34" s="111" t="s">
        <v>20</v>
      </c>
      <c r="C34" s="112"/>
      <c r="D34" s="112"/>
      <c r="E34" s="112"/>
      <c r="F34" s="112"/>
      <c r="G34" s="112"/>
      <c r="H34" s="113"/>
      <c r="I34" s="41"/>
      <c r="J34" s="49"/>
      <c r="K34" s="49"/>
      <c r="L34" s="49"/>
      <c r="M34" s="49"/>
      <c r="N34" s="14"/>
      <c r="O34" s="14"/>
      <c r="P34" s="14"/>
      <c r="Q34" s="14"/>
      <c r="R34" s="14"/>
    </row>
    <row r="35" spans="1:18" ht="15.5" x14ac:dyDescent="0.35">
      <c r="A35" s="46"/>
      <c r="B35" s="111" t="s">
        <v>21</v>
      </c>
      <c r="C35" s="112"/>
      <c r="D35" s="112"/>
      <c r="E35" s="112"/>
      <c r="F35" s="112"/>
      <c r="G35" s="112"/>
      <c r="H35" s="113"/>
      <c r="I35" s="41"/>
      <c r="J35" s="49"/>
      <c r="K35" s="49"/>
      <c r="L35" s="49"/>
      <c r="M35" s="49"/>
      <c r="N35" s="14"/>
      <c r="O35" s="14"/>
      <c r="P35" s="14"/>
      <c r="Q35" s="14"/>
      <c r="R35" s="14"/>
    </row>
    <row r="36" spans="1:18" ht="15.5" x14ac:dyDescent="0.35">
      <c r="A36" s="46"/>
      <c r="B36" s="114" t="s">
        <v>24</v>
      </c>
      <c r="C36" s="115"/>
      <c r="D36" s="115"/>
      <c r="E36" s="58"/>
      <c r="F36" s="116" t="s">
        <v>26</v>
      </c>
      <c r="G36" s="112"/>
      <c r="H36" s="113"/>
      <c r="I36" s="41"/>
      <c r="J36" s="49"/>
      <c r="K36" s="49"/>
      <c r="L36" s="49"/>
      <c r="M36" s="49"/>
      <c r="N36" s="14"/>
      <c r="O36" s="14"/>
      <c r="P36" s="14"/>
      <c r="Q36" s="14"/>
      <c r="R36" s="14"/>
    </row>
    <row r="37" spans="1:18" ht="15.5" x14ac:dyDescent="0.35">
      <c r="A37" s="46"/>
      <c r="B37" s="136" t="s">
        <v>25</v>
      </c>
      <c r="C37" s="137"/>
      <c r="D37" s="137"/>
      <c r="E37" s="59"/>
      <c r="F37" s="137" t="s">
        <v>27</v>
      </c>
      <c r="G37" s="137"/>
      <c r="H37" s="137"/>
      <c r="I37" s="57"/>
      <c r="J37" s="49"/>
      <c r="K37" s="49"/>
      <c r="L37" s="49"/>
      <c r="M37" s="49"/>
      <c r="N37" s="14"/>
      <c r="O37" s="14"/>
      <c r="P37" s="14"/>
      <c r="Q37" s="14"/>
      <c r="R37" s="14"/>
    </row>
    <row r="38" spans="1:18" ht="15.5" x14ac:dyDescent="0.35">
      <c r="A38" s="46"/>
      <c r="B38" s="136" t="s">
        <v>80</v>
      </c>
      <c r="C38" s="137"/>
      <c r="D38" s="137"/>
      <c r="E38" s="74"/>
      <c r="F38" s="141" t="s">
        <v>85</v>
      </c>
      <c r="G38" s="142"/>
      <c r="H38" s="143"/>
      <c r="I38" s="75"/>
      <c r="J38" s="49"/>
      <c r="K38" s="49"/>
      <c r="L38" s="49"/>
      <c r="M38" s="49"/>
      <c r="N38" s="14"/>
      <c r="O38" s="14"/>
      <c r="P38" s="14"/>
      <c r="Q38" s="14"/>
      <c r="R38" s="14"/>
    </row>
    <row r="39" spans="1:18" ht="15.5" x14ac:dyDescent="0.35">
      <c r="A39" s="46"/>
      <c r="B39" s="106" t="s">
        <v>87</v>
      </c>
      <c r="C39" s="107"/>
      <c r="D39" s="107"/>
      <c r="E39" s="107"/>
      <c r="F39" s="107"/>
      <c r="G39" s="107"/>
      <c r="H39" s="107"/>
      <c r="I39" s="108"/>
      <c r="J39" s="49"/>
      <c r="K39" s="49"/>
      <c r="L39" s="49"/>
      <c r="M39" s="49"/>
      <c r="N39" s="14"/>
      <c r="O39" s="14"/>
      <c r="P39" s="14"/>
      <c r="Q39" s="14"/>
      <c r="R39" s="14"/>
    </row>
    <row r="40" spans="1:18" ht="15.5" x14ac:dyDescent="0.35">
      <c r="A40" s="46"/>
      <c r="B40" s="100"/>
      <c r="C40" s="101"/>
      <c r="D40" s="101"/>
      <c r="E40" s="101"/>
      <c r="F40" s="101"/>
      <c r="G40" s="101"/>
      <c r="H40" s="101"/>
      <c r="I40" s="102"/>
      <c r="J40" s="49"/>
      <c r="K40" s="49"/>
      <c r="L40" s="49"/>
      <c r="M40" s="49"/>
      <c r="N40" s="14"/>
      <c r="O40" s="14"/>
      <c r="P40" s="14"/>
      <c r="Q40" s="14"/>
      <c r="R40" s="14"/>
    </row>
    <row r="41" spans="1:18" ht="15.5" x14ac:dyDescent="0.35">
      <c r="A41" s="46"/>
      <c r="B41" s="100"/>
      <c r="C41" s="101"/>
      <c r="D41" s="101"/>
      <c r="E41" s="101"/>
      <c r="F41" s="101"/>
      <c r="G41" s="101"/>
      <c r="H41" s="101"/>
      <c r="I41" s="102"/>
      <c r="J41" s="49"/>
      <c r="K41" s="49"/>
      <c r="L41" s="49"/>
      <c r="M41" s="49"/>
      <c r="N41" s="14"/>
      <c r="O41" s="14"/>
      <c r="P41" s="14"/>
      <c r="Q41" s="14"/>
      <c r="R41" s="14"/>
    </row>
    <row r="42" spans="1:18" ht="16" thickBot="1" x14ac:dyDescent="0.4">
      <c r="A42" s="46"/>
      <c r="B42" s="103"/>
      <c r="C42" s="104"/>
      <c r="D42" s="104"/>
      <c r="E42" s="104"/>
      <c r="F42" s="104"/>
      <c r="G42" s="104"/>
      <c r="H42" s="104"/>
      <c r="I42" s="105"/>
      <c r="J42" s="49"/>
      <c r="K42" s="49"/>
      <c r="L42" s="49"/>
      <c r="M42" s="49"/>
      <c r="N42" s="14"/>
      <c r="O42" s="14"/>
      <c r="P42" s="14"/>
      <c r="Q42" s="14"/>
      <c r="R42" s="14"/>
    </row>
    <row r="43" spans="1:18" ht="15.5" x14ac:dyDescent="0.35">
      <c r="A43" s="46"/>
      <c r="B43" s="144" t="s">
        <v>55</v>
      </c>
      <c r="C43" s="145"/>
      <c r="D43" s="145"/>
      <c r="E43" s="145"/>
      <c r="F43" s="145"/>
      <c r="G43" s="145"/>
      <c r="H43" s="145"/>
      <c r="I43" s="146"/>
      <c r="J43" s="49"/>
      <c r="K43" s="49"/>
      <c r="L43" s="49"/>
      <c r="M43" s="49"/>
      <c r="N43" s="14"/>
      <c r="O43" s="14"/>
      <c r="P43" s="14"/>
      <c r="Q43" s="14"/>
      <c r="R43" s="14"/>
    </row>
    <row r="44" spans="1:18" ht="15.5" x14ac:dyDescent="0.35">
      <c r="A44" s="46"/>
      <c r="B44" s="111" t="s">
        <v>71</v>
      </c>
      <c r="C44" s="112"/>
      <c r="D44" s="112"/>
      <c r="E44" s="112"/>
      <c r="F44" s="112"/>
      <c r="G44" s="112"/>
      <c r="H44" s="113"/>
      <c r="I44" s="41"/>
      <c r="J44" s="49"/>
      <c r="K44" s="49"/>
      <c r="L44" s="49"/>
      <c r="M44" s="49"/>
      <c r="N44" s="14"/>
      <c r="O44" s="14"/>
      <c r="P44" s="14"/>
      <c r="Q44" s="14"/>
      <c r="R44" s="14"/>
    </row>
    <row r="45" spans="1:18" ht="15.5" x14ac:dyDescent="0.35">
      <c r="A45" s="46"/>
      <c r="B45" s="111" t="s">
        <v>22</v>
      </c>
      <c r="C45" s="112"/>
      <c r="D45" s="112"/>
      <c r="E45" s="112"/>
      <c r="F45" s="112"/>
      <c r="G45" s="112"/>
      <c r="H45" s="113"/>
      <c r="I45" s="41"/>
      <c r="J45" s="49"/>
      <c r="K45" s="49"/>
      <c r="L45" s="49"/>
      <c r="M45" s="49"/>
      <c r="N45" s="14"/>
      <c r="O45" s="14"/>
      <c r="P45" s="14"/>
      <c r="Q45" s="14"/>
      <c r="R45" s="14"/>
    </row>
    <row r="46" spans="1:18" ht="15.5" x14ac:dyDescent="0.35">
      <c r="A46" s="46"/>
      <c r="B46" s="111" t="s">
        <v>23</v>
      </c>
      <c r="C46" s="112"/>
      <c r="D46" s="112"/>
      <c r="E46" s="112"/>
      <c r="F46" s="112"/>
      <c r="G46" s="112"/>
      <c r="H46" s="113"/>
      <c r="I46" s="41"/>
      <c r="J46" s="49"/>
      <c r="K46" s="49"/>
      <c r="L46" s="49"/>
      <c r="M46" s="49"/>
      <c r="N46" s="14"/>
      <c r="O46" s="14"/>
      <c r="P46" s="14"/>
      <c r="Q46" s="14"/>
      <c r="R46" s="14"/>
    </row>
    <row r="47" spans="1:18" ht="16" thickBot="1" x14ac:dyDescent="0.4">
      <c r="A47" s="46"/>
      <c r="B47" s="133" t="s">
        <v>28</v>
      </c>
      <c r="C47" s="134"/>
      <c r="D47" s="134"/>
      <c r="E47" s="134"/>
      <c r="F47" s="134"/>
      <c r="G47" s="134"/>
      <c r="H47" s="135"/>
      <c r="I47" s="57"/>
      <c r="J47" s="49"/>
      <c r="K47" s="49"/>
      <c r="L47" s="49"/>
      <c r="M47" s="49"/>
      <c r="N47" s="14"/>
      <c r="O47" s="14"/>
      <c r="P47" s="14"/>
      <c r="Q47" s="14"/>
      <c r="R47" s="14"/>
    </row>
    <row r="48" spans="1:18" ht="15.5" x14ac:dyDescent="0.35">
      <c r="A48" s="46"/>
      <c r="B48" s="84" t="s">
        <v>72</v>
      </c>
      <c r="C48" s="85"/>
      <c r="D48" s="85"/>
      <c r="E48" s="85"/>
      <c r="F48" s="85"/>
      <c r="G48" s="85"/>
      <c r="H48" s="85"/>
      <c r="I48" s="86"/>
      <c r="J48" s="49"/>
      <c r="K48" s="49"/>
      <c r="L48" s="49"/>
      <c r="M48" s="46"/>
    </row>
    <row r="49" spans="1:13" ht="15.5" x14ac:dyDescent="0.35">
      <c r="A49" s="46"/>
      <c r="B49" s="82" t="s">
        <v>73</v>
      </c>
      <c r="C49" s="83"/>
      <c r="D49" s="83"/>
      <c r="E49" s="83"/>
      <c r="F49" s="83"/>
      <c r="G49" s="83"/>
      <c r="H49" s="83"/>
      <c r="I49" s="41"/>
      <c r="J49" s="49"/>
      <c r="K49" s="49"/>
      <c r="L49" s="49"/>
      <c r="M49" s="46"/>
    </row>
    <row r="50" spans="1:13" ht="15.5" x14ac:dyDescent="0.35">
      <c r="A50" s="46"/>
      <c r="B50" s="82" t="s">
        <v>81</v>
      </c>
      <c r="C50" s="83"/>
      <c r="D50" s="83"/>
      <c r="E50" s="83"/>
      <c r="F50" s="83"/>
      <c r="G50" s="83"/>
      <c r="H50" s="83"/>
      <c r="I50" s="41"/>
      <c r="J50" s="49"/>
      <c r="K50" s="49"/>
      <c r="L50" s="49"/>
      <c r="M50" s="46"/>
    </row>
    <row r="51" spans="1:13" ht="16" thickBot="1" x14ac:dyDescent="0.4">
      <c r="A51" s="46"/>
      <c r="B51" s="82" t="s">
        <v>74</v>
      </c>
      <c r="C51" s="83"/>
      <c r="D51" s="83"/>
      <c r="E51" s="83"/>
      <c r="F51" s="83"/>
      <c r="G51" s="83"/>
      <c r="H51" s="83"/>
      <c r="I51" s="41"/>
      <c r="J51" s="49"/>
      <c r="K51" s="49"/>
      <c r="L51" s="49"/>
      <c r="M51" s="46"/>
    </row>
    <row r="52" spans="1:13" ht="15.5" x14ac:dyDescent="0.35">
      <c r="A52" s="46"/>
      <c r="B52" s="97" t="s">
        <v>59</v>
      </c>
      <c r="C52" s="98"/>
      <c r="D52" s="98"/>
      <c r="E52" s="98"/>
      <c r="F52" s="98"/>
      <c r="G52" s="98"/>
      <c r="H52" s="98"/>
      <c r="I52" s="99"/>
      <c r="J52" s="49"/>
      <c r="K52" s="49"/>
      <c r="L52" s="49"/>
      <c r="M52" s="46"/>
    </row>
    <row r="53" spans="1:13" ht="15.5" x14ac:dyDescent="0.35">
      <c r="A53" s="46"/>
      <c r="B53" s="91"/>
      <c r="C53" s="92"/>
      <c r="D53" s="92"/>
      <c r="E53" s="92"/>
      <c r="F53" s="92"/>
      <c r="G53" s="92"/>
      <c r="H53" s="92"/>
      <c r="I53" s="93"/>
      <c r="J53" s="49"/>
      <c r="K53" s="49"/>
      <c r="L53" s="49"/>
      <c r="M53" s="46"/>
    </row>
    <row r="54" spans="1:13" ht="15.5" x14ac:dyDescent="0.35">
      <c r="A54" s="46"/>
      <c r="B54" s="91"/>
      <c r="C54" s="92"/>
      <c r="D54" s="92"/>
      <c r="E54" s="92"/>
      <c r="F54" s="92"/>
      <c r="G54" s="92"/>
      <c r="H54" s="92"/>
      <c r="I54" s="93"/>
      <c r="J54" s="49"/>
      <c r="K54" s="49"/>
      <c r="L54" s="49"/>
      <c r="M54" s="46"/>
    </row>
    <row r="55" spans="1:13" ht="16.5" customHeight="1" thickBot="1" x14ac:dyDescent="0.4">
      <c r="A55" s="46"/>
      <c r="B55" s="94"/>
      <c r="C55" s="95"/>
      <c r="D55" s="95"/>
      <c r="E55" s="95"/>
      <c r="F55" s="95"/>
      <c r="G55" s="95"/>
      <c r="H55" s="95"/>
      <c r="I55" s="96"/>
      <c r="J55" s="49"/>
      <c r="K55" s="49"/>
      <c r="L55" s="49"/>
      <c r="M55" s="46"/>
    </row>
    <row r="56" spans="1:13" ht="15.5" x14ac:dyDescent="0.35">
      <c r="A56" s="46"/>
      <c r="B56" s="53"/>
      <c r="C56" s="53"/>
      <c r="D56" s="53"/>
      <c r="E56" s="53"/>
      <c r="F56" s="49"/>
      <c r="G56" s="49"/>
      <c r="H56" s="49"/>
      <c r="I56" s="49"/>
      <c r="J56" s="49"/>
      <c r="K56" s="49"/>
      <c r="L56" s="49"/>
      <c r="M56" s="46"/>
    </row>
    <row r="57" spans="1:13" ht="15.75" customHeight="1" thickBot="1" x14ac:dyDescent="0.4">
      <c r="A57" s="46"/>
      <c r="B57" s="54"/>
      <c r="C57" s="54"/>
      <c r="D57" s="55"/>
      <c r="E57" s="56"/>
      <c r="F57" s="56"/>
      <c r="G57" s="56"/>
      <c r="H57" s="56"/>
      <c r="I57" s="56"/>
      <c r="J57" s="49"/>
      <c r="K57" s="49"/>
      <c r="L57" s="49"/>
      <c r="M57" s="46"/>
    </row>
    <row r="58" spans="1:13" ht="15.75" customHeight="1" x14ac:dyDescent="0.35">
      <c r="A58" s="46"/>
      <c r="B58" s="84" t="s">
        <v>64</v>
      </c>
      <c r="C58" s="85"/>
      <c r="D58" s="86"/>
      <c r="E58" s="56"/>
      <c r="F58" s="56"/>
      <c r="G58" s="56"/>
      <c r="H58" s="56"/>
      <c r="I58" s="56"/>
      <c r="J58" s="49"/>
      <c r="K58" s="49"/>
      <c r="L58" s="49"/>
      <c r="M58" s="46"/>
    </row>
    <row r="59" spans="1:13" ht="15.5" x14ac:dyDescent="0.35">
      <c r="A59" s="46"/>
      <c r="B59" s="76" t="s">
        <v>69</v>
      </c>
      <c r="C59" s="87"/>
      <c r="D59" s="31" t="s">
        <v>39</v>
      </c>
      <c r="E59" s="56"/>
      <c r="F59" s="56"/>
      <c r="G59" s="56"/>
      <c r="H59" s="56"/>
      <c r="I59" s="56"/>
      <c r="J59" s="49"/>
      <c r="K59" s="49"/>
      <c r="L59" s="49"/>
      <c r="M59" s="46"/>
    </row>
    <row r="60" spans="1:13" ht="15.5" x14ac:dyDescent="0.35">
      <c r="A60" s="46"/>
      <c r="B60" s="88" t="s">
        <v>70</v>
      </c>
      <c r="C60" s="89"/>
      <c r="D60" s="32" t="s">
        <v>38</v>
      </c>
      <c r="E60" s="56"/>
      <c r="F60" s="56"/>
      <c r="G60" s="56"/>
      <c r="H60" s="56"/>
      <c r="I60" s="56"/>
      <c r="J60" s="49"/>
      <c r="K60" s="49"/>
      <c r="L60" s="49"/>
      <c r="M60" s="46"/>
    </row>
    <row r="61" spans="1:13" ht="15.75" customHeight="1" x14ac:dyDescent="0.35">
      <c r="A61" s="46"/>
      <c r="B61" s="76" t="s">
        <v>65</v>
      </c>
      <c r="C61" s="77"/>
      <c r="D61" s="33">
        <v>4</v>
      </c>
      <c r="E61" s="56"/>
      <c r="F61" s="56"/>
      <c r="G61" s="56"/>
      <c r="H61" s="56"/>
      <c r="I61" s="56"/>
      <c r="J61" s="49"/>
      <c r="K61" s="49"/>
      <c r="L61" s="49"/>
      <c r="M61" s="46"/>
    </row>
    <row r="62" spans="1:13" ht="15.5" x14ac:dyDescent="0.35">
      <c r="A62" s="46"/>
      <c r="B62" s="88" t="s">
        <v>66</v>
      </c>
      <c r="C62" s="90"/>
      <c r="D62" s="32">
        <v>5</v>
      </c>
      <c r="E62" s="56"/>
      <c r="F62" s="56"/>
      <c r="G62" s="56"/>
      <c r="H62" s="56"/>
      <c r="I62" s="56"/>
      <c r="J62" s="49"/>
      <c r="K62" s="49"/>
      <c r="L62" s="49"/>
      <c r="M62" s="46"/>
    </row>
    <row r="63" spans="1:13" ht="15" customHeight="1" x14ac:dyDescent="0.35">
      <c r="A63" s="46"/>
      <c r="B63" s="76" t="s">
        <v>67</v>
      </c>
      <c r="C63" s="77"/>
      <c r="D63" s="31">
        <v>50</v>
      </c>
      <c r="E63" s="56"/>
      <c r="F63" s="56"/>
      <c r="G63" s="56"/>
      <c r="H63" s="56"/>
      <c r="I63" s="56"/>
      <c r="J63" s="49"/>
      <c r="K63" s="49"/>
      <c r="L63" s="49"/>
      <c r="M63" s="46"/>
    </row>
    <row r="64" spans="1:13" ht="16.5" customHeight="1" thickBot="1" x14ac:dyDescent="0.4">
      <c r="A64" s="46"/>
      <c r="B64" s="80" t="s">
        <v>68</v>
      </c>
      <c r="C64" s="81"/>
      <c r="D64" s="34">
        <v>66</v>
      </c>
      <c r="E64" s="56"/>
      <c r="F64" s="56"/>
      <c r="G64" s="56"/>
      <c r="H64" s="56"/>
      <c r="I64" s="56"/>
      <c r="J64" s="49"/>
      <c r="K64" s="49"/>
      <c r="L64" s="49"/>
      <c r="M64" s="46"/>
    </row>
    <row r="65" spans="1:13" ht="15.5" x14ac:dyDescent="0.35">
      <c r="A65" s="46"/>
      <c r="B65" s="46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6"/>
    </row>
    <row r="66" spans="1:13" ht="15.5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3" ht="15.5" x14ac:dyDescent="0.3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3" ht="15.5" x14ac:dyDescent="0.3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3" ht="15.5" x14ac:dyDescent="0.35">
      <c r="B69" s="14"/>
    </row>
    <row r="70" spans="1:13" ht="15.5" x14ac:dyDescent="0.35">
      <c r="B70" s="14"/>
    </row>
    <row r="71" spans="1:13" ht="15.5" x14ac:dyDescent="0.35">
      <c r="B71" s="14"/>
    </row>
    <row r="72" spans="1:13" ht="15.5" x14ac:dyDescent="0.35">
      <c r="B72" s="14"/>
    </row>
    <row r="73" spans="1:13" ht="15.5" x14ac:dyDescent="0.35">
      <c r="B73" s="14"/>
    </row>
    <row r="74" spans="1:13" ht="15.5" x14ac:dyDescent="0.35">
      <c r="B74" s="14"/>
    </row>
    <row r="75" spans="1:13" ht="15.5" x14ac:dyDescent="0.35">
      <c r="B75" s="14"/>
    </row>
    <row r="76" spans="1:13" ht="15.5" x14ac:dyDescent="0.35">
      <c r="B76" s="14"/>
    </row>
    <row r="77" spans="1:13" ht="15.5" x14ac:dyDescent="0.35">
      <c r="B77" s="14"/>
    </row>
    <row r="78" spans="1:13" ht="15.5" x14ac:dyDescent="0.35">
      <c r="B78" s="14"/>
    </row>
  </sheetData>
  <sheetProtection algorithmName="SHA-512" hashValue="dxhclR8/joUkadv3CSxpSsMU545RWFR4Qip/U3+a9Ludxl5JBdnjMxejs7wjlzAXT+CyO2LjFyb4h3VaQMf8Wg==" saltValue="rRkhQs6mnfTevcmc3Druaw==" spinCount="100000" sheet="1" objects="1" scenarios="1"/>
  <mergeCells count="60">
    <mergeCell ref="B2:L3"/>
    <mergeCell ref="B4:C4"/>
    <mergeCell ref="D4:I4"/>
    <mergeCell ref="J4:L4"/>
    <mergeCell ref="B5:C5"/>
    <mergeCell ref="D5:I5"/>
    <mergeCell ref="J5:L5"/>
    <mergeCell ref="B6:C6"/>
    <mergeCell ref="D6:I6"/>
    <mergeCell ref="J6:L6"/>
    <mergeCell ref="B7:C7"/>
    <mergeCell ref="D7:I7"/>
    <mergeCell ref="J7:L7"/>
    <mergeCell ref="B8:C8"/>
    <mergeCell ref="D8:I8"/>
    <mergeCell ref="J8:L8"/>
    <mergeCell ref="B9:C9"/>
    <mergeCell ref="D9:I9"/>
    <mergeCell ref="J9:L9"/>
    <mergeCell ref="B10:C10"/>
    <mergeCell ref="D10:I10"/>
    <mergeCell ref="J10:L10"/>
    <mergeCell ref="B11:C11"/>
    <mergeCell ref="D11:I11"/>
    <mergeCell ref="J11:L11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</mergeCells>
  <conditionalFormatting sqref="B13:J13">
    <cfRule type="expression" dxfId="84" priority="4">
      <formula>NOT(ISBLANK($K$13))</formula>
    </cfRule>
  </conditionalFormatting>
  <conditionalFormatting sqref="B14:J14">
    <cfRule type="expression" dxfId="83" priority="5">
      <formula>NOT(ISBLANK($K$14))</formula>
    </cfRule>
  </conditionalFormatting>
  <conditionalFormatting sqref="B15:J15">
    <cfRule type="expression" dxfId="82" priority="6">
      <formula>NOT(ISBLANK($K$15))</formula>
    </cfRule>
  </conditionalFormatting>
  <conditionalFormatting sqref="B16:J16">
    <cfRule type="expression" dxfId="81" priority="7">
      <formula>NOT(ISBLANK($K$16))</formula>
    </cfRule>
  </conditionalFormatting>
  <conditionalFormatting sqref="B17:J17">
    <cfRule type="expression" dxfId="80" priority="8">
      <formula>NOT(ISBLANK($K$17))</formula>
    </cfRule>
  </conditionalFormatting>
  <conditionalFormatting sqref="B18:J18">
    <cfRule type="expression" dxfId="79" priority="9">
      <formula>NOT(ISBLANK($K$18))</formula>
    </cfRule>
  </conditionalFormatting>
  <conditionalFormatting sqref="B19:J19">
    <cfRule type="expression" dxfId="78" priority="10">
      <formula>NOT(ISBLANK($K$19))</formula>
    </cfRule>
  </conditionalFormatting>
  <conditionalFormatting sqref="B20:J20">
    <cfRule type="expression" dxfId="77" priority="11">
      <formula>NOT(ISBLANK($K$20))</formula>
    </cfRule>
  </conditionalFormatting>
  <conditionalFormatting sqref="B21:J21">
    <cfRule type="expression" dxfId="76" priority="12">
      <formula>NOT(ISBLANK($K$21))</formula>
    </cfRule>
  </conditionalFormatting>
  <conditionalFormatting sqref="B22:J22">
    <cfRule type="expression" dxfId="75" priority="13">
      <formula>NOT(ISBLANK($K$22))</formula>
    </cfRule>
  </conditionalFormatting>
  <conditionalFormatting sqref="C23:H23">
    <cfRule type="expression" dxfId="74" priority="18">
      <formula>$D$9="standard"</formula>
    </cfRule>
  </conditionalFormatting>
  <conditionalFormatting sqref="D11">
    <cfRule type="expression" dxfId="73" priority="3">
      <formula>D11 &lt; D10</formula>
    </cfRule>
  </conditionalFormatting>
  <conditionalFormatting sqref="D7:I7">
    <cfRule type="expression" dxfId="72" priority="15">
      <formula>ISBLANK($D$7)</formula>
    </cfRule>
    <cfRule type="expression" dxfId="71" priority="16">
      <formula>OR(D7 &gt; D6 + 6, D7 &lt; D6 - 6)</formula>
    </cfRule>
  </conditionalFormatting>
  <conditionalFormatting sqref="D11:I11">
    <cfRule type="expression" dxfId="70" priority="2">
      <formula>ISBLANK(D11)</formula>
    </cfRule>
  </conditionalFormatting>
  <conditionalFormatting sqref="E23:F23">
    <cfRule type="expression" dxfId="69" priority="19">
      <formula>$D$9="bulk"</formula>
    </cfRule>
  </conditionalFormatting>
  <conditionalFormatting sqref="E13:H22">
    <cfRule type="expression" dxfId="68" priority="14">
      <formula>$D$9="bulk"</formula>
    </cfRule>
  </conditionalFormatting>
  <conditionalFormatting sqref="G13">
    <cfRule type="cellIs" dxfId="67" priority="30" operator="greaterThanOrEqual">
      <formula>($H$25+$D$61)*$C$13/100</formula>
    </cfRule>
    <cfRule type="cellIs" dxfId="66" priority="28" operator="lessThan">
      <formula>($H$25-$D$62)*$C$13/100</formula>
    </cfRule>
    <cfRule type="cellIs" dxfId="65" priority="27" operator="greaterThan">
      <formula>($H$25+$D$62)*$C$13/100</formula>
    </cfRule>
    <cfRule type="cellIs" dxfId="64" priority="29" operator="lessThanOrEqual">
      <formula>($H$25-$D$61)*$C$13/100</formula>
    </cfRule>
  </conditionalFormatting>
  <conditionalFormatting sqref="G14">
    <cfRule type="cellIs" dxfId="63" priority="34" operator="greaterThanOrEqual">
      <formula>($H$25+$D$61)*$C$14/100</formula>
    </cfRule>
    <cfRule type="cellIs" dxfId="62" priority="31" operator="greaterThan">
      <formula>($H$25+$D$62)*$C$14/100</formula>
    </cfRule>
    <cfRule type="cellIs" dxfId="61" priority="32" operator="lessThan">
      <formula>($H$25-$D$62)*$C$14/100</formula>
    </cfRule>
    <cfRule type="cellIs" dxfId="60" priority="33" operator="lessThanOrEqual">
      <formula>($H$25-$D$61)*$C$14/100</formula>
    </cfRule>
  </conditionalFormatting>
  <conditionalFormatting sqref="G15">
    <cfRule type="cellIs" dxfId="59" priority="38" operator="greaterThanOrEqual">
      <formula>($H$25+$D$61)*$C$15/100</formula>
    </cfRule>
    <cfRule type="cellIs" dxfId="58" priority="36" operator="lessThan">
      <formula>($H$25-$D$62)*$C$15/100</formula>
    </cfRule>
    <cfRule type="cellIs" dxfId="57" priority="37" operator="lessThanOrEqual">
      <formula>($H$25-$D$61)*$C$15/100</formula>
    </cfRule>
    <cfRule type="cellIs" dxfId="56" priority="35" operator="greaterThan">
      <formula>($H$25+$D$62)*$C$15/100</formula>
    </cfRule>
  </conditionalFormatting>
  <conditionalFormatting sqref="G16">
    <cfRule type="cellIs" dxfId="55" priority="42" operator="greaterThanOrEqual">
      <formula>($H$25+$D$61)*$C$16/100</formula>
    </cfRule>
    <cfRule type="cellIs" dxfId="54" priority="41" operator="lessThanOrEqual">
      <formula>($H$25-$D$61)*$C$16/100</formula>
    </cfRule>
    <cfRule type="cellIs" dxfId="53" priority="40" operator="lessThan">
      <formula>($H$25-$D$62)*$C$16/100</formula>
    </cfRule>
    <cfRule type="cellIs" dxfId="52" priority="39" operator="greaterThan">
      <formula>($H$25+$D$62)*$C$16/100</formula>
    </cfRule>
  </conditionalFormatting>
  <conditionalFormatting sqref="G17">
    <cfRule type="cellIs" dxfId="51" priority="43" operator="greaterThan">
      <formula>($H$25+$D$62)*$C$17/100</formula>
    </cfRule>
    <cfRule type="cellIs" dxfId="50" priority="44" operator="lessThan">
      <formula>($H$25-$D$62)*$C$17/100</formula>
    </cfRule>
    <cfRule type="cellIs" dxfId="49" priority="45" operator="lessThanOrEqual">
      <formula>($H$25-$D$61)*$C$17/100</formula>
    </cfRule>
    <cfRule type="cellIs" dxfId="48" priority="46" operator="greaterThanOrEqual">
      <formula>($H$25+$D$61)*$C$17/100</formula>
    </cfRule>
  </conditionalFormatting>
  <conditionalFormatting sqref="G18">
    <cfRule type="cellIs" dxfId="47" priority="47" operator="greaterThan">
      <formula>($H$25+$D$62)*$C$18/100</formula>
    </cfRule>
    <cfRule type="cellIs" dxfId="46" priority="48" operator="lessThan">
      <formula>($H$25-$D$62)*$C$18/100</formula>
    </cfRule>
    <cfRule type="cellIs" dxfId="45" priority="49" operator="lessThanOrEqual">
      <formula>($H$25-$D$61)*$C$18/100</formula>
    </cfRule>
    <cfRule type="cellIs" dxfId="44" priority="50" operator="greaterThanOrEqual">
      <formula>($H$25+$D$61)*$C$18/100</formula>
    </cfRule>
  </conditionalFormatting>
  <conditionalFormatting sqref="G19">
    <cfRule type="cellIs" dxfId="43" priority="51" operator="greaterThan">
      <formula>($H$25+$D$62)*$C$19/100</formula>
    </cfRule>
    <cfRule type="cellIs" dxfId="42" priority="52" operator="lessThan">
      <formula>($H$25-$D$62)*$C$19/100</formula>
    </cfRule>
    <cfRule type="cellIs" dxfId="41" priority="53" operator="lessThanOrEqual">
      <formula>($H$25-$D$61)*$C$19/100</formula>
    </cfRule>
    <cfRule type="cellIs" dxfId="40" priority="54" operator="greaterThanOrEqual">
      <formula>($H$25+$D$61)*$C$19/100</formula>
    </cfRule>
  </conditionalFormatting>
  <conditionalFormatting sqref="G20">
    <cfRule type="cellIs" dxfId="39" priority="58" operator="greaterThanOrEqual">
      <formula>($H$25+$D$61)*$C$20/100</formula>
    </cfRule>
    <cfRule type="cellIs" dxfId="38" priority="55" operator="greaterThan">
      <formula>($H$25+$D$62)*$C$20/100</formula>
    </cfRule>
    <cfRule type="cellIs" dxfId="37" priority="56" operator="lessThan">
      <formula>($H$25-$D$62)*$C$20/100</formula>
    </cfRule>
    <cfRule type="cellIs" dxfId="36" priority="57" operator="lessThanOrEqual">
      <formula>($H$25-$D$61)*$C$20/100</formula>
    </cfRule>
  </conditionalFormatting>
  <conditionalFormatting sqref="G21">
    <cfRule type="cellIs" dxfId="35" priority="59" operator="greaterThan">
      <formula>($H$25+$D$62)*$C$21/100</formula>
    </cfRule>
    <cfRule type="cellIs" dxfId="34" priority="60" operator="lessThan">
      <formula>($H$25-$D$62)*$C$21/100</formula>
    </cfRule>
    <cfRule type="cellIs" dxfId="33" priority="61" operator="lessThanOrEqual">
      <formula>($H$25-$D$61)*$C$21/100</formula>
    </cfRule>
    <cfRule type="cellIs" dxfId="32" priority="62" operator="greaterThanOrEqual">
      <formula>($H$25+$D$61)*$C$21/100</formula>
    </cfRule>
  </conditionalFormatting>
  <conditionalFormatting sqref="G22">
    <cfRule type="cellIs" dxfId="31" priority="63" operator="greaterThan">
      <formula>($H$25+$D$62)*$C$22/100</formula>
    </cfRule>
    <cfRule type="cellIs" dxfId="30" priority="64" operator="lessThan">
      <formula>($H$25-$D$62)*$C$22/100</formula>
    </cfRule>
    <cfRule type="cellIs" dxfId="29" priority="65" operator="lessThanOrEqual">
      <formula>($H$25-$D$61)*$C$22/100</formula>
    </cfRule>
    <cfRule type="cellIs" dxfId="28" priority="66" operator="greaterThanOrEqual">
      <formula>($H$25+$D$61)*$C$22/100</formula>
    </cfRule>
  </conditionalFormatting>
  <conditionalFormatting sqref="G24">
    <cfRule type="expression" dxfId="27" priority="17">
      <formula>$D$9="standard"</formula>
    </cfRule>
  </conditionalFormatting>
  <conditionalFormatting sqref="G23:H23">
    <cfRule type="expression" dxfId="26" priority="1">
      <formula>$D$9="bulk"</formula>
    </cfRule>
  </conditionalFormatting>
  <conditionalFormatting sqref="H13:H22">
    <cfRule type="cellIs" dxfId="25" priority="24" operator="lessThanOrEqual">
      <formula>$H$25-$D$61</formula>
    </cfRule>
    <cfRule type="cellIs" dxfId="24" priority="23" operator="greaterThanOrEqual">
      <formula>$H$25+$D$61</formula>
    </cfRule>
    <cfRule type="cellIs" dxfId="23" priority="22" operator="greaterThan">
      <formula>$H$25+$D$62</formula>
    </cfRule>
    <cfRule type="cellIs" dxfId="22" priority="21" operator="lessThan">
      <formula>$H$25-$D$62</formula>
    </cfRule>
    <cfRule type="containsBlanks" dxfId="21" priority="20">
      <formula>LEN(TRIM(H13))=0</formula>
    </cfRule>
  </conditionalFormatting>
  <conditionalFormatting sqref="I13:I22">
    <cfRule type="cellIs" dxfId="20" priority="26" operator="lessThan">
      <formula>$D$64</formula>
    </cfRule>
    <cfRule type="cellIs" dxfId="19" priority="25" operator="lessThan">
      <formula>$D$63</formula>
    </cfRule>
  </conditionalFormatting>
  <dataValidations count="7">
    <dataValidation type="decimal" allowBlank="1" showInputMessage="1" showErrorMessage="1" sqref="I47">
      <formula1>0</formula1>
      <formula2>200</formula2>
    </dataValidation>
    <dataValidation type="list" allowBlank="1" showInputMessage="1" showErrorMessage="1" prompt="Select drop down list or type &quot;standard&quot; or &quot;bulk&quot;" sqref="D9:I9">
      <formula1>$D$59:$D$60</formula1>
    </dataValidation>
    <dataValidation type="whole" allowBlank="1" showInputMessage="1" showErrorMessage="1" sqref="I28">
      <formula1>-50</formula1>
      <formula2>40</formula2>
    </dataValidation>
    <dataValidation type="decimal" allowBlank="1" showInputMessage="1" showErrorMessage="1" sqref="I48">
      <formula1>0.1</formula1>
      <formula2>200</formula2>
    </dataValidation>
    <dataValidation type="custom" allowBlank="1" showInputMessage="1" showErrorMessage="1" sqref="I49:I51 I32:I37 C29:C30 E29:E30 G29:G30 I29:I30 I44:I46 E36:E38">
      <formula1>OR(UPPER(C29)="X", LOWER(C29)="x")</formula1>
    </dataValidation>
    <dataValidation allowBlank="1" showInputMessage="1" showErrorMessage="1" prompt="hh:mm – 24 hour clock, Yukon time" sqref="D10:I11"/>
    <dataValidation allowBlank="1" showInputMessage="1" showErrorMessage="1" prompt="Must be in YYYY-MM-DD format" sqref="D7:I7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46"/>
  <sheetViews>
    <sheetView workbookViewId="0">
      <selection activeCell="A4" sqref="A4"/>
    </sheetView>
  </sheetViews>
  <sheetFormatPr defaultRowHeight="14.5" x14ac:dyDescent="0.35"/>
  <cols>
    <col min="1" max="1" width="24.6328125" customWidth="1"/>
    <col min="2" max="2" width="10.6328125" customWidth="1"/>
    <col min="3" max="3" width="12" bestFit="1" customWidth="1"/>
    <col min="7" max="7" width="17.54296875" bestFit="1" customWidth="1"/>
    <col min="8" max="8" width="12" bestFit="1" customWidth="1"/>
    <col min="9" max="9" width="9.453125" bestFit="1" customWidth="1"/>
    <col min="12" max="12" width="13" customWidth="1"/>
  </cols>
  <sheetData>
    <row r="2" spans="1:13" s="4" customFormat="1" ht="43.5" x14ac:dyDescent="0.35">
      <c r="A2" s="42" t="s">
        <v>42</v>
      </c>
      <c r="B2" s="42" t="s">
        <v>43</v>
      </c>
      <c r="C2" s="42" t="s">
        <v>44</v>
      </c>
      <c r="D2" s="42" t="s">
        <v>45</v>
      </c>
      <c r="E2" s="42" t="s">
        <v>46</v>
      </c>
      <c r="F2" s="42" t="s">
        <v>5</v>
      </c>
      <c r="G2" s="42" t="s">
        <v>82</v>
      </c>
      <c r="H2" s="42" t="s">
        <v>60</v>
      </c>
      <c r="I2" s="42" t="s">
        <v>47</v>
      </c>
      <c r="J2" s="43" t="s">
        <v>48</v>
      </c>
      <c r="K2" s="42" t="s">
        <v>49</v>
      </c>
      <c r="L2" s="42" t="s">
        <v>83</v>
      </c>
      <c r="M2" s="42" t="s">
        <v>84</v>
      </c>
    </row>
    <row r="3" spans="1:13" x14ac:dyDescent="0.35">
      <c r="C3" s="5"/>
      <c r="D3" s="29"/>
      <c r="E3" s="29"/>
      <c r="F3" s="29"/>
      <c r="G3" s="30"/>
      <c r="H3" s="30"/>
      <c r="I3" s="29"/>
      <c r="K3" s="30"/>
    </row>
    <row r="4" spans="1:13" x14ac:dyDescent="0.35">
      <c r="C4" s="5"/>
      <c r="D4" s="29"/>
      <c r="E4" s="29"/>
      <c r="F4" s="29"/>
      <c r="G4" s="30"/>
      <c r="H4" s="30"/>
      <c r="I4" s="29"/>
      <c r="K4" s="30"/>
    </row>
    <row r="5" spans="1:13" x14ac:dyDescent="0.35">
      <c r="C5" s="5"/>
      <c r="D5" s="29"/>
      <c r="E5" s="29"/>
      <c r="F5" s="29"/>
      <c r="G5" s="30"/>
      <c r="H5" s="30"/>
      <c r="I5" s="29"/>
      <c r="K5" s="30"/>
    </row>
    <row r="6" spans="1:13" x14ac:dyDescent="0.35">
      <c r="C6" s="5"/>
      <c r="D6" s="29"/>
      <c r="E6" s="29"/>
      <c r="F6" s="29"/>
      <c r="G6" s="30"/>
      <c r="H6" s="30"/>
      <c r="I6" s="29"/>
      <c r="K6" s="30"/>
    </row>
    <row r="7" spans="1:13" x14ac:dyDescent="0.35">
      <c r="C7" s="5"/>
      <c r="D7" s="29"/>
      <c r="E7" s="29"/>
      <c r="F7" s="29"/>
      <c r="G7" s="30"/>
      <c r="H7" s="30"/>
      <c r="I7" s="29"/>
      <c r="K7" s="30"/>
    </row>
    <row r="8" spans="1:13" x14ac:dyDescent="0.35">
      <c r="C8" s="5"/>
      <c r="D8" s="29"/>
      <c r="E8" s="29"/>
      <c r="F8" s="29"/>
      <c r="G8" s="30"/>
      <c r="H8" s="30"/>
      <c r="I8" s="29"/>
      <c r="K8" s="30"/>
    </row>
    <row r="9" spans="1:13" x14ac:dyDescent="0.35">
      <c r="C9" s="5"/>
      <c r="D9" s="29"/>
      <c r="E9" s="29"/>
      <c r="F9" s="29"/>
      <c r="G9" s="30"/>
      <c r="H9" s="30"/>
      <c r="I9" s="29"/>
      <c r="K9" s="30"/>
    </row>
    <row r="10" spans="1:13" x14ac:dyDescent="0.35">
      <c r="C10" s="5"/>
      <c r="D10" s="29"/>
      <c r="E10" s="29"/>
      <c r="F10" s="29"/>
      <c r="G10" s="30"/>
      <c r="H10" s="30"/>
      <c r="I10" s="29"/>
      <c r="K10" s="30"/>
    </row>
    <row r="11" spans="1:13" x14ac:dyDescent="0.35">
      <c r="C11" s="5"/>
      <c r="D11" s="29"/>
      <c r="E11" s="29"/>
      <c r="F11" s="29"/>
      <c r="G11" s="30"/>
      <c r="H11" s="30"/>
      <c r="I11" s="29"/>
      <c r="K11" s="30"/>
    </row>
    <row r="12" spans="1:13" x14ac:dyDescent="0.35">
      <c r="C12" s="5"/>
      <c r="D12" s="29"/>
      <c r="E12" s="29"/>
      <c r="F12" s="29"/>
      <c r="G12" s="30"/>
      <c r="H12" s="30"/>
      <c r="I12" s="29"/>
      <c r="K12" s="30"/>
    </row>
    <row r="13" spans="1:13" x14ac:dyDescent="0.35">
      <c r="C13" s="5"/>
      <c r="D13" s="29"/>
      <c r="E13" s="29"/>
      <c r="F13" s="29"/>
      <c r="G13" s="30"/>
      <c r="H13" s="30"/>
      <c r="I13" s="29"/>
      <c r="K13" s="30"/>
    </row>
    <row r="14" spans="1:13" x14ac:dyDescent="0.35">
      <c r="C14" s="5"/>
      <c r="D14" s="29"/>
      <c r="E14" s="29"/>
      <c r="F14" s="29"/>
      <c r="G14" s="30"/>
      <c r="H14" s="30"/>
      <c r="I14" s="29"/>
      <c r="K14" s="30"/>
    </row>
    <row r="15" spans="1:13" x14ac:dyDescent="0.35">
      <c r="C15" s="5"/>
      <c r="D15" s="29"/>
      <c r="E15" s="29"/>
      <c r="F15" s="29"/>
      <c r="G15" s="30"/>
      <c r="H15" s="30"/>
      <c r="I15" s="29"/>
      <c r="K15" s="30"/>
    </row>
    <row r="16" spans="1:13" x14ac:dyDescent="0.35">
      <c r="C16" s="5"/>
      <c r="D16" s="29"/>
      <c r="E16" s="29"/>
      <c r="F16" s="29"/>
      <c r="G16" s="30"/>
      <c r="H16" s="30"/>
      <c r="I16" s="29"/>
      <c r="K16" s="30"/>
    </row>
    <row r="17" spans="3:11" x14ac:dyDescent="0.35">
      <c r="C17" s="5"/>
      <c r="D17" s="29"/>
      <c r="E17" s="29"/>
      <c r="F17" s="29"/>
      <c r="G17" s="30"/>
      <c r="H17" s="30"/>
      <c r="I17" s="29"/>
      <c r="K17" s="30"/>
    </row>
    <row r="18" spans="3:11" x14ac:dyDescent="0.35">
      <c r="C18" s="5"/>
      <c r="D18" s="29"/>
      <c r="E18" s="29"/>
      <c r="F18" s="29"/>
      <c r="G18" s="30"/>
      <c r="H18" s="30"/>
      <c r="I18" s="29"/>
      <c r="K18" s="30"/>
    </row>
    <row r="19" spans="3:11" x14ac:dyDescent="0.35">
      <c r="C19" s="5"/>
      <c r="D19" s="29"/>
      <c r="E19" s="29"/>
      <c r="F19" s="29"/>
      <c r="G19" s="30"/>
      <c r="H19" s="30"/>
      <c r="I19" s="29"/>
      <c r="K19" s="30"/>
    </row>
    <row r="20" spans="3:11" x14ac:dyDescent="0.35">
      <c r="C20" s="5"/>
      <c r="D20" s="29"/>
      <c r="E20" s="29"/>
      <c r="F20" s="29"/>
      <c r="G20" s="30"/>
      <c r="H20" s="30"/>
      <c r="I20" s="29"/>
      <c r="K20" s="30"/>
    </row>
    <row r="21" spans="3:11" x14ac:dyDescent="0.35">
      <c r="C21" s="5"/>
      <c r="D21" s="29"/>
      <c r="E21" s="29"/>
      <c r="F21" s="29"/>
      <c r="G21" s="30"/>
      <c r="H21" s="30"/>
      <c r="I21" s="29"/>
      <c r="K21" s="30"/>
    </row>
    <row r="22" spans="3:11" x14ac:dyDescent="0.35">
      <c r="C22" s="5"/>
      <c r="D22" s="30"/>
      <c r="E22" s="29"/>
      <c r="F22" s="29"/>
      <c r="G22" s="30"/>
      <c r="H22" s="30"/>
      <c r="I22" s="29"/>
      <c r="K22" s="30"/>
    </row>
    <row r="23" spans="3:11" x14ac:dyDescent="0.35">
      <c r="C23" s="3"/>
      <c r="D23" s="30"/>
      <c r="E23" s="29"/>
      <c r="F23" s="30"/>
      <c r="G23" s="30"/>
      <c r="H23" s="30"/>
      <c r="I23" s="29"/>
      <c r="K23" s="30"/>
    </row>
    <row r="24" spans="3:11" x14ac:dyDescent="0.35">
      <c r="C24" s="3"/>
      <c r="D24" s="30"/>
      <c r="E24" s="29"/>
      <c r="F24" s="30"/>
      <c r="G24" s="30"/>
      <c r="H24" s="30"/>
      <c r="I24" s="29"/>
      <c r="K24" s="30"/>
    </row>
    <row r="25" spans="3:11" x14ac:dyDescent="0.35">
      <c r="C25" s="3"/>
      <c r="D25" s="30"/>
      <c r="E25" s="29"/>
      <c r="F25" s="30"/>
      <c r="G25" s="30"/>
      <c r="H25" s="30"/>
      <c r="I25" s="29"/>
      <c r="K25" s="30"/>
    </row>
    <row r="26" spans="3:11" x14ac:dyDescent="0.35">
      <c r="C26" s="3"/>
      <c r="D26" s="30"/>
      <c r="E26" s="29"/>
      <c r="F26" s="30"/>
      <c r="G26" s="30"/>
      <c r="H26" s="30"/>
      <c r="I26" s="29"/>
      <c r="K26" s="30"/>
    </row>
    <row r="27" spans="3:11" x14ac:dyDescent="0.35">
      <c r="C27" s="3"/>
      <c r="D27" s="30"/>
      <c r="E27" s="29"/>
      <c r="F27" s="30"/>
      <c r="G27" s="30"/>
      <c r="H27" s="30"/>
      <c r="I27" s="29"/>
      <c r="K27" s="30"/>
    </row>
    <row r="28" spans="3:11" x14ac:dyDescent="0.35">
      <c r="C28" s="3"/>
      <c r="D28" s="30"/>
      <c r="E28" s="29"/>
      <c r="F28" s="30"/>
      <c r="G28" s="30"/>
      <c r="H28" s="30"/>
      <c r="I28" s="29"/>
      <c r="K28" s="30"/>
    </row>
    <row r="29" spans="3:11" x14ac:dyDescent="0.35">
      <c r="C29" s="3"/>
      <c r="D29" s="30"/>
      <c r="E29" s="29"/>
      <c r="F29" s="30"/>
      <c r="G29" s="30"/>
      <c r="H29" s="30"/>
      <c r="I29" s="29"/>
      <c r="K29" s="30"/>
    </row>
    <row r="30" spans="3:11" x14ac:dyDescent="0.35">
      <c r="C30" s="3"/>
      <c r="D30" s="30"/>
      <c r="E30" s="29"/>
      <c r="F30" s="30"/>
      <c r="G30" s="30"/>
      <c r="H30" s="30"/>
      <c r="I30" s="29"/>
      <c r="K30" s="30"/>
    </row>
    <row r="31" spans="3:11" x14ac:dyDescent="0.35">
      <c r="C31" s="3"/>
      <c r="D31" s="30"/>
      <c r="E31" s="29"/>
      <c r="F31" s="30"/>
      <c r="G31" s="30"/>
      <c r="H31" s="30"/>
      <c r="I31" s="29"/>
      <c r="K31" s="30"/>
    </row>
    <row r="32" spans="3:11" x14ac:dyDescent="0.35">
      <c r="C32" s="3"/>
      <c r="D32" s="30"/>
      <c r="E32" s="29"/>
      <c r="F32" s="30"/>
      <c r="G32" s="30"/>
      <c r="H32" s="30"/>
      <c r="I32" s="29"/>
      <c r="K32" s="30"/>
    </row>
    <row r="33" spans="3:11" x14ac:dyDescent="0.35">
      <c r="C33" s="3"/>
      <c r="D33" s="30"/>
      <c r="E33" s="29"/>
      <c r="F33" s="30"/>
      <c r="G33" s="30"/>
      <c r="H33" s="30"/>
      <c r="I33" s="29"/>
      <c r="K33" s="30"/>
    </row>
    <row r="34" spans="3:11" x14ac:dyDescent="0.35">
      <c r="C34" s="3"/>
      <c r="D34" s="30"/>
      <c r="E34" s="29"/>
      <c r="F34" s="30"/>
      <c r="G34" s="30"/>
      <c r="H34" s="30"/>
      <c r="I34" s="30"/>
      <c r="K34" s="30"/>
    </row>
    <row r="35" spans="3:11" x14ac:dyDescent="0.35">
      <c r="C35" s="3"/>
      <c r="D35" s="30"/>
      <c r="E35" s="29"/>
      <c r="F35" s="30"/>
      <c r="G35" s="30"/>
      <c r="H35" s="30"/>
      <c r="I35" s="30"/>
      <c r="K35" s="30"/>
    </row>
    <row r="36" spans="3:11" x14ac:dyDescent="0.35">
      <c r="C36" s="3"/>
      <c r="D36" s="30"/>
      <c r="E36" s="30"/>
      <c r="F36" s="30"/>
      <c r="G36" s="30"/>
      <c r="H36" s="30"/>
      <c r="I36" s="30"/>
      <c r="K36" s="30"/>
    </row>
    <row r="37" spans="3:11" x14ac:dyDescent="0.35">
      <c r="D37" s="30"/>
      <c r="E37" s="30"/>
      <c r="F37" s="30"/>
      <c r="G37" s="30"/>
      <c r="H37" s="30"/>
      <c r="I37" s="30"/>
      <c r="K37" s="30"/>
    </row>
    <row r="38" spans="3:11" x14ac:dyDescent="0.35">
      <c r="K38" s="30"/>
    </row>
    <row r="39" spans="3:11" x14ac:dyDescent="0.35">
      <c r="K39" s="30"/>
    </row>
    <row r="40" spans="3:11" x14ac:dyDescent="0.35">
      <c r="K40" s="30"/>
    </row>
    <row r="41" spans="3:11" x14ac:dyDescent="0.35">
      <c r="K41" s="30"/>
    </row>
    <row r="42" spans="3:11" x14ac:dyDescent="0.35">
      <c r="K42" s="30"/>
    </row>
    <row r="43" spans="3:11" x14ac:dyDescent="0.35">
      <c r="K43" s="30"/>
    </row>
    <row r="44" spans="3:11" x14ac:dyDescent="0.35">
      <c r="K44" s="30"/>
    </row>
    <row r="45" spans="3:11" x14ac:dyDescent="0.35">
      <c r="K45" s="30"/>
    </row>
    <row r="46" spans="3:11" x14ac:dyDescent="0.35">
      <c r="K46" s="30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18" priority="19">
      <formula>$K$3="yes"</formula>
    </cfRule>
  </conditionalFormatting>
  <conditionalFormatting sqref="A4:K4">
    <cfRule type="expression" dxfId="17" priority="18">
      <formula>$K$4="yes"</formula>
    </cfRule>
  </conditionalFormatting>
  <conditionalFormatting sqref="A5:K5">
    <cfRule type="expression" dxfId="16" priority="17">
      <formula>$K$5="yes"</formula>
    </cfRule>
  </conditionalFormatting>
  <conditionalFormatting sqref="A6:K6">
    <cfRule type="expression" dxfId="15" priority="16">
      <formula>$K$6="yes"</formula>
    </cfRule>
  </conditionalFormatting>
  <conditionalFormatting sqref="A7:K7">
    <cfRule type="expression" dxfId="14" priority="15">
      <formula>$K$7="yes"</formula>
    </cfRule>
  </conditionalFormatting>
  <conditionalFormatting sqref="A8:K8">
    <cfRule type="expression" dxfId="13" priority="14">
      <formula>$K$8="yes"</formula>
    </cfRule>
  </conditionalFormatting>
  <conditionalFormatting sqref="A9:K9">
    <cfRule type="expression" dxfId="12" priority="13">
      <formula>$K$9="yes"</formula>
    </cfRule>
  </conditionalFormatting>
  <conditionalFormatting sqref="A10:K10">
    <cfRule type="expression" dxfId="11" priority="12">
      <formula>$K$10="yes"</formula>
    </cfRule>
  </conditionalFormatting>
  <conditionalFormatting sqref="A11:K11">
    <cfRule type="expression" dxfId="10" priority="11">
      <formula>$K$11="yes"</formula>
    </cfRule>
  </conditionalFormatting>
  <conditionalFormatting sqref="A12:K12">
    <cfRule type="expression" dxfId="9" priority="10">
      <formula>$K$12="yes"</formula>
    </cfRule>
  </conditionalFormatting>
  <conditionalFormatting sqref="A13:K13">
    <cfRule type="expression" dxfId="8" priority="9">
      <formula>$K$13="yes"</formula>
    </cfRule>
  </conditionalFormatting>
  <conditionalFormatting sqref="A14:K14">
    <cfRule type="expression" dxfId="7" priority="8">
      <formula>$K$14="yes"</formula>
    </cfRule>
  </conditionalFormatting>
  <conditionalFormatting sqref="A15:K15">
    <cfRule type="expression" dxfId="6" priority="7">
      <formula>$K$15="yes"</formula>
    </cfRule>
  </conditionalFormatting>
  <conditionalFormatting sqref="A16:K16">
    <cfRule type="expression" dxfId="5" priority="6">
      <formula>$K$16="yes"</formula>
    </cfRule>
  </conditionalFormatting>
  <conditionalFormatting sqref="A17:K17">
    <cfRule type="expression" dxfId="4" priority="5">
      <formula>$K$17="yes"</formula>
    </cfRule>
  </conditionalFormatting>
  <conditionalFormatting sqref="A18:K18">
    <cfRule type="expression" dxfId="3" priority="4">
      <formula>$K$18="yes"</formula>
    </cfRule>
  </conditionalFormatting>
  <conditionalFormatting sqref="A19:K19">
    <cfRule type="expression" dxfId="2" priority="3">
      <formula>$K$19="yes"</formula>
    </cfRule>
  </conditionalFormatting>
  <conditionalFormatting sqref="A20:K20">
    <cfRule type="expression" dxfId="1" priority="2">
      <formula>$K$20="yes"</formula>
    </cfRule>
  </conditionalFormatting>
  <conditionalFormatting sqref="A21:K21">
    <cfRule type="expression" dxfId="0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Alex Misc</cp:lastModifiedBy>
  <dcterms:created xsi:type="dcterms:W3CDTF">2023-09-28T19:05:15Z</dcterms:created>
  <dcterms:modified xsi:type="dcterms:W3CDTF">2024-02-19T18:50:52Z</dcterms:modified>
</cp:coreProperties>
</file>