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9fab3db4708df0/Desktop/"/>
    </mc:Choice>
  </mc:AlternateContent>
  <xr:revisionPtr revIDLastSave="19" documentId="13_ncr:1_{57A7E534-E279-4FAB-AE39-3AB497A48E22}" xr6:coauthVersionLast="47" xr6:coauthVersionMax="47" xr10:uidLastSave="{788C1FE3-2416-4B5E-9137-354B689763EC}"/>
  <bookViews>
    <workbookView xWindow="-110" yWindow="-110" windowWidth="25820" windowHeight="15500" activeTab="3" xr2:uid="{A9434B26-CCE7-470C-81F1-668D479EC264}"/>
  </bookViews>
  <sheets>
    <sheet name="아이디어" sheetId="1" r:id="rId1"/>
    <sheet name="벤치마킹" sheetId="2" r:id="rId2"/>
    <sheet name="계산기 원본" sheetId="4" r:id="rId3"/>
    <sheet name="계산기" sheetId="6" r:id="rId4"/>
    <sheet name="프로토타입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D1" i="3"/>
  <c r="C8" i="6"/>
  <c r="C6" i="6"/>
  <c r="C5" i="6"/>
  <c r="I6" i="4"/>
  <c r="C21" i="6"/>
  <c r="D21" i="6" s="1"/>
  <c r="C20" i="6"/>
  <c r="D20" i="6" s="1"/>
  <c r="D19" i="6"/>
  <c r="C19" i="6"/>
  <c r="C18" i="6"/>
  <c r="D16" i="6"/>
  <c r="D15" i="6"/>
  <c r="D14" i="6"/>
  <c r="D13" i="6"/>
  <c r="D12" i="6"/>
  <c r="D11" i="6"/>
  <c r="D10" i="6"/>
  <c r="H5" i="6"/>
  <c r="P5" i="4"/>
  <c r="I5" i="4"/>
  <c r="O5" i="4"/>
  <c r="H5" i="4"/>
  <c r="H6" i="4"/>
  <c r="K6" i="4"/>
  <c r="I7" i="4"/>
  <c r="K7" i="4"/>
  <c r="K5" i="4"/>
  <c r="D21" i="4"/>
  <c r="C21" i="4"/>
  <c r="C20" i="4"/>
  <c r="D20" i="4" s="1"/>
  <c r="C19" i="4"/>
  <c r="C30" i="4" s="1"/>
  <c r="C18" i="4"/>
  <c r="C29" i="4" s="1"/>
  <c r="D11" i="4"/>
  <c r="D12" i="4"/>
  <c r="D13" i="4"/>
  <c r="D14" i="4"/>
  <c r="D15" i="4"/>
  <c r="D16" i="4"/>
  <c r="D10" i="4"/>
  <c r="C30" i="6" l="1"/>
  <c r="C29" i="6"/>
  <c r="H7" i="6"/>
  <c r="H6" i="6"/>
  <c r="I7" i="6"/>
  <c r="D18" i="6"/>
  <c r="O5" i="6" s="1"/>
  <c r="D19" i="4"/>
  <c r="D18" i="4"/>
  <c r="H7" i="4"/>
  <c r="C31" i="4"/>
  <c r="P5" i="6" l="1"/>
  <c r="I5" i="6"/>
  <c r="K5" i="6" s="1"/>
  <c r="I6" i="6"/>
  <c r="K6" i="6" s="1"/>
  <c r="K7" i="6"/>
</calcChain>
</file>

<file path=xl/sharedStrings.xml><?xml version="1.0" encoding="utf-8"?>
<sst xmlns="http://schemas.openxmlformats.org/spreadsheetml/2006/main" count="156" uniqueCount="111">
  <si>
    <t>개인 책상 자동화 3축 로봇</t>
    <phoneticPr fontId="1" type="noConversion"/>
  </si>
  <si>
    <t>function</t>
    <phoneticPr fontId="1" type="noConversion"/>
  </si>
  <si>
    <t>1) smooth movement.</t>
    <phoneticPr fontId="1" type="noConversion"/>
  </si>
  <si>
    <t>2) support mirroring</t>
    <phoneticPr fontId="1" type="noConversion"/>
  </si>
  <si>
    <t>2. bench marking</t>
  </si>
  <si>
    <t>ROBOTICS | Miniature 3-axis Robotic Arm - YouTube</t>
  </si>
  <si>
    <t>I plan to upgrade this porject to a 6-DOF robot in the future.</t>
    <phoneticPr fontId="1" type="noConversion"/>
  </si>
  <si>
    <t>for now, I am developing a 3-DOF robotic arm, and the most mportant ocus is the robot's design.</t>
    <phoneticPr fontId="1" type="noConversion"/>
  </si>
  <si>
    <t>robot desing</t>
    <phoneticPr fontId="1" type="noConversion"/>
  </si>
  <si>
    <t>criteria: joint types</t>
    <phoneticPr fontId="1" type="noConversion"/>
  </si>
  <si>
    <t>1) Articulated (Elbow) Robot — R-R-R</t>
    <phoneticPr fontId="1" type="noConversion"/>
  </si>
  <si>
    <t>intuitive, best path to future 6-DOF upgrade</t>
    <phoneticPr fontId="1" type="noConversion"/>
  </si>
  <si>
    <t xml:space="preserve">sholder joint needs high torgue, sesitive to mechanical backlash </t>
    <phoneticPr fontId="1" type="noConversion"/>
  </si>
  <si>
    <t>2) SCARA — R-R-P</t>
    <phoneticPr fontId="1" type="noConversion"/>
  </si>
  <si>
    <t>very fast and repeatable, simple control, strong veritical stiffness</t>
    <phoneticPr fontId="1" type="noConversion"/>
  </si>
  <si>
    <t>limited orientation control, poor upgrade path to full 6-DOF</t>
    <phoneticPr fontId="1" type="noConversion"/>
  </si>
  <si>
    <t>3) Cylindrical Robot — R-P-P</t>
    <phoneticPr fontId="1" type="noConversion"/>
  </si>
  <si>
    <t>Simple, structured workspace</t>
  </si>
  <si>
    <t>Linear rails increase mechanical complexity, Bulky for desk-size designs</t>
    <phoneticPr fontId="1" type="noConversion"/>
  </si>
  <si>
    <t>4) Planar 3-R Robot</t>
    <phoneticPr fontId="1" type="noConversion"/>
  </si>
  <si>
    <t>Simplest design and math, Easy to prototype</t>
    <phoneticPr fontId="1" type="noConversion"/>
  </si>
  <si>
    <t>Very limited workspace, Not suitable for real manipulation tasks</t>
    <phoneticPr fontId="1" type="noConversion"/>
  </si>
  <si>
    <t>Simple 3-DOF Robot Arm with Arduino Pick and Place Program</t>
  </si>
  <si>
    <t>https://www.youtube.com/shorts/LaXDV8MCuNU</t>
    <phoneticPr fontId="1" type="noConversion"/>
  </si>
  <si>
    <t>3D 프린팅 로봇 팔(아두이노) - YouTube</t>
  </si>
  <si>
    <t>criteria: appearance</t>
    <phoneticPr fontId="1" type="noConversion"/>
  </si>
  <si>
    <t>Run Your Projects on Zoho | Zoho Projects</t>
    <phoneticPr fontId="1" type="noConversion"/>
  </si>
  <si>
    <t>vs</t>
    <phoneticPr fontId="1" type="noConversion"/>
  </si>
  <si>
    <t>Articulated Robot 24,700+ Articulated Robot Stock Photos, Pictures &amp;</t>
  </si>
  <si>
    <t>Robot makes coffee in the Rocket City | rocketcitynow.com</t>
  </si>
  <si>
    <t>中企·소상공인매장 힘든 작업 '로봇에게 맡긴다' &lt; 스마트경제 &lt; 기사본문 - 중소기업투데이</t>
  </si>
  <si>
    <r>
      <t xml:space="preserve">Articulated 3-DOF arms: same kinematics, different </t>
    </r>
    <r>
      <rPr>
        <i/>
        <sz val="11"/>
        <color theme="1"/>
        <rFont val="맑은 고딕"/>
        <family val="3"/>
        <charset val="129"/>
        <scheme val="minor"/>
      </rPr>
      <t>structural designs</t>
    </r>
  </si>
  <si>
    <t>inline vs offset</t>
    <phoneticPr fontId="1" type="noConversion"/>
  </si>
  <si>
    <t>And I will build a single-sided 3-DOF robot as a prototype.</t>
    <phoneticPr fontId="1" type="noConversion"/>
  </si>
  <si>
    <t>&gt;&gt; this is 6-DOF</t>
    <phoneticPr fontId="1" type="noConversion"/>
  </si>
  <si>
    <t>Lastly, applying Uframe on shoulder joint.</t>
    <phoneticPr fontId="1" type="noConversion"/>
  </si>
  <si>
    <t>result1</t>
    <phoneticPr fontId="1" type="noConversion"/>
  </si>
  <si>
    <t>result2</t>
    <phoneticPr fontId="1" type="noConversion"/>
  </si>
  <si>
    <t>(structure)</t>
    <phoneticPr fontId="1" type="noConversion"/>
  </si>
  <si>
    <t>(communication)</t>
    <phoneticPr fontId="1" type="noConversion"/>
  </si>
  <si>
    <t>Update rate</t>
    <phoneticPr fontId="1" type="noConversion"/>
  </si>
  <si>
    <t>Latency</t>
    <phoneticPr fontId="1" type="noConversion"/>
  </si>
  <si>
    <t>Payload</t>
    <phoneticPr fontId="1" type="noConversion"/>
  </si>
  <si>
    <t>Safety</t>
    <phoneticPr fontId="1" type="noConversion"/>
  </si>
  <si>
    <t>&gt;&gt; no matter</t>
    <phoneticPr fontId="1" type="noConversion"/>
  </si>
  <si>
    <t>Robot Arm Torque Tutorial | RobotShop Community</t>
  </si>
  <si>
    <t>3DOF ROBOT PROTO-TYPE</t>
  </si>
  <si>
    <t>How to Build a 3D Printed Robot Arm Tutorial (Arduino Based) - Part One - YouTube</t>
  </si>
  <si>
    <t>1. idea</t>
    <phoneticPr fontId="1" type="noConversion"/>
  </si>
  <si>
    <t>calculating Torque</t>
    <phoneticPr fontId="1" type="noConversion"/>
  </si>
  <si>
    <t>3. spec &amp; design</t>
    <phoneticPr fontId="1" type="noConversion"/>
  </si>
  <si>
    <t>Motor2 질량</t>
    <phoneticPr fontId="1" type="noConversion"/>
  </si>
  <si>
    <t>Motor1 질량</t>
    <phoneticPr fontId="1" type="noConversion"/>
  </si>
  <si>
    <t>Motor3 질량</t>
    <phoneticPr fontId="1" type="noConversion"/>
  </si>
  <si>
    <t>Gripper 질량</t>
    <phoneticPr fontId="1" type="noConversion"/>
  </si>
  <si>
    <t>Motor1 Torque</t>
    <phoneticPr fontId="1" type="noConversion"/>
  </si>
  <si>
    <t>Motor2 Torque</t>
    <phoneticPr fontId="1" type="noConversion"/>
  </si>
  <si>
    <t>Motor3 Torque</t>
    <phoneticPr fontId="1" type="noConversion"/>
  </si>
  <si>
    <t>Link1 길이</t>
    <phoneticPr fontId="1" type="noConversion"/>
  </si>
  <si>
    <t>Link2 길이</t>
    <phoneticPr fontId="1" type="noConversion"/>
  </si>
  <si>
    <t>Link3 길이</t>
    <phoneticPr fontId="1" type="noConversion"/>
  </si>
  <si>
    <t>Link1 질량</t>
    <phoneticPr fontId="1" type="noConversion"/>
  </si>
  <si>
    <t>Link2 질량</t>
    <phoneticPr fontId="1" type="noConversion"/>
  </si>
  <si>
    <t>Link3 질량</t>
    <phoneticPr fontId="1" type="noConversion"/>
  </si>
  <si>
    <t>N</t>
    <phoneticPr fontId="1" type="noConversion"/>
  </si>
  <si>
    <t>** 무게 중심은 L/2이라 가정한다.</t>
    <phoneticPr fontId="1" type="noConversion"/>
  </si>
  <si>
    <t>safety coefficient</t>
    <phoneticPr fontId="1" type="noConversion"/>
  </si>
  <si>
    <t>stable</t>
    <phoneticPr fontId="1" type="noConversion"/>
  </si>
  <si>
    <t>dynamic</t>
    <phoneticPr fontId="1" type="noConversion"/>
  </si>
  <si>
    <t>total</t>
    <phoneticPr fontId="1" type="noConversion"/>
  </si>
  <si>
    <t>gripper 길이</t>
    <phoneticPr fontId="1" type="noConversion"/>
  </si>
  <si>
    <t>m1=mL1+mM1</t>
    <phoneticPr fontId="1" type="noConversion"/>
  </si>
  <si>
    <t>m2=mL2+mM2</t>
    <phoneticPr fontId="1" type="noConversion"/>
  </si>
  <si>
    <t>m3=mL3+mM3</t>
    <phoneticPr fontId="1" type="noConversion"/>
  </si>
  <si>
    <t>mg=mg</t>
    <phoneticPr fontId="1" type="noConversion"/>
  </si>
  <si>
    <t xml:space="preserve">*** Motor 계산식    *** Icm은 link를 직사면체로 가정하여 계산한다.  </t>
    <phoneticPr fontId="1" type="noConversion"/>
  </si>
  <si>
    <t>gripper 높이</t>
    <phoneticPr fontId="1" type="noConversion"/>
  </si>
  <si>
    <t>Link1 Icm</t>
    <phoneticPr fontId="1" type="noConversion"/>
  </si>
  <si>
    <t>Link2 Icm</t>
    <phoneticPr fontId="1" type="noConversion"/>
  </si>
  <si>
    <t>Link3 Icm</t>
    <phoneticPr fontId="1" type="noConversion"/>
  </si>
  <si>
    <t>gripper Icm</t>
    <phoneticPr fontId="1" type="noConversion"/>
  </si>
  <si>
    <t>Link1 가로</t>
    <phoneticPr fontId="1" type="noConversion"/>
  </si>
  <si>
    <t>Link2 가로</t>
    <phoneticPr fontId="1" type="noConversion"/>
  </si>
  <si>
    <t>Link3 가로</t>
    <phoneticPr fontId="1" type="noConversion"/>
  </si>
  <si>
    <t>****안전계수 = (선정된 모터의 허용능력)/(계산으로 나온 최소 필요 능력)</t>
    <phoneticPr fontId="1" type="noConversion"/>
  </si>
  <si>
    <t>accel</t>
    <phoneticPr fontId="1" type="noConversion"/>
  </si>
  <si>
    <t>Motor2 Torque = L2/2*m2*9.8+[Icm2+m2*(L2/2)^2]*a + (L2+(Lg+L3)/2)*m3*9.8+[Icm3+m3*{(L3+Lg)/2}^2]*a</t>
    <phoneticPr fontId="1" type="noConversion"/>
  </si>
  <si>
    <t>Motor3 Torque = (Lg+L3)/2*m3*9.8 + [Icm3+m3*{(L3+Lg)/2}^2]*a</t>
    <phoneticPr fontId="1" type="noConversion"/>
  </si>
  <si>
    <t>m</t>
    <phoneticPr fontId="1" type="noConversion"/>
  </si>
  <si>
    <t>kg</t>
    <phoneticPr fontId="1" type="noConversion"/>
  </si>
  <si>
    <t xml:space="preserve">Motor1 Torque = m1*9.8*(L1/2)+m2*9.8*(L1+L2/2)+m3*9.8*(L1+L2+(L3+Lg)/2) +{Icm1+m1*(L1/2)^2}*a+{Icm2+m2*(L1+L2/2)^2}*a+[Icm3+m3*{L1+L2+(L3+Lg)/2}^2]*a; </t>
    <phoneticPr fontId="1" type="noConversion"/>
  </si>
  <si>
    <t>**** Motor1은 다른 link 및 joint들과 수직으로 연결되어 있으므로 Motor2 Torque와 동일하게 가정했다.</t>
    <phoneticPr fontId="1" type="noConversion"/>
  </si>
  <si>
    <t>If motor1's rotate axy is not z.</t>
    <phoneticPr fontId="1" type="noConversion"/>
  </si>
  <si>
    <t>Motor2 Torque = L2/2*m2*9.8+[Icm2+m2*(L2/2)^2]*a + (L2+(Lg+L3)/2)*m3*9.8+[Icm3+m3*{(L2+L3+Lg)/2}^2]*a</t>
    <phoneticPr fontId="1" type="noConversion"/>
  </si>
  <si>
    <t>mm</t>
    <phoneticPr fontId="1" type="noConversion"/>
  </si>
  <si>
    <t>** 무게 중심은 L/2이라 가정한다. (3축 로봇 계산 시에는 실제 값보다 크게 나올 수 있음.)</t>
    <phoneticPr fontId="1" type="noConversion"/>
  </si>
  <si>
    <t>Open6X/ at main · jk87/Open6X</t>
  </si>
  <si>
    <t>&gt;&gt; want to make</t>
    <phoneticPr fontId="1" type="noConversion"/>
  </si>
  <si>
    <t>https://hackaday.io/project/181875-open6x-robot-arm/details</t>
    <phoneticPr fontId="1" type="noConversion"/>
  </si>
  <si>
    <t>3D 프린팅 로봇 팔(아두이노)</t>
  </si>
  <si>
    <t>로봇 팔을 위한 쉬운 역운동학</t>
  </si>
  <si>
    <t>MeArm 0.4</t>
    <phoneticPr fontId="1" type="noConversion"/>
  </si>
  <si>
    <t>MeArm 0.4 Printable (.stl) by Dingo_aus - Thingiverse</t>
  </si>
  <si>
    <t>magnetic Angle Encoder</t>
    <phoneticPr fontId="1" type="noConversion"/>
  </si>
  <si>
    <t>AS5600 Magnetic Angle Encoder : 7 Steps (with Pictures) - Instructables</t>
  </si>
  <si>
    <t>servo motor</t>
    <phoneticPr fontId="1" type="noConversion"/>
  </si>
  <si>
    <t>TowerPro SG90 Servo Specs and Reviews</t>
  </si>
  <si>
    <t>&gt;&gt; 조립법</t>
    <phoneticPr fontId="1" type="noConversion"/>
  </si>
  <si>
    <t>수정 필요</t>
    <phoneticPr fontId="1" type="noConversion"/>
  </si>
  <si>
    <t>자기식 인코더 부착을 위한 3D 프린팅</t>
    <phoneticPr fontId="1" type="noConversion"/>
  </si>
  <si>
    <t>서보모터 뜯어보고 싶으니까 넉넉하게 사기 5개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</si>
</sst>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top"/>
    </xf>
    <xf numFmtId="0" fontId="4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.xml"/><Relationship Id="rId18" Type="http://schemas.openxmlformats.org/officeDocument/2006/relationships/image" Target="../media/image23.png"/><Relationship Id="rId26" Type="http://schemas.openxmlformats.org/officeDocument/2006/relationships/image" Target="../media/image27.png"/><Relationship Id="rId39" Type="http://schemas.openxmlformats.org/officeDocument/2006/relationships/customXml" Target="../ink/ink18.xml"/><Relationship Id="rId21" Type="http://schemas.openxmlformats.org/officeDocument/2006/relationships/customXml" Target="../ink/ink9.xml"/><Relationship Id="rId34" Type="http://schemas.openxmlformats.org/officeDocument/2006/relationships/image" Target="../media/image31.png"/><Relationship Id="rId42" Type="http://schemas.openxmlformats.org/officeDocument/2006/relationships/image" Target="../media/image35.png"/><Relationship Id="rId47" Type="http://schemas.openxmlformats.org/officeDocument/2006/relationships/customXml" Target="../ink/ink22.xml"/><Relationship Id="rId50" Type="http://schemas.openxmlformats.org/officeDocument/2006/relationships/image" Target="../media/image39.png"/><Relationship Id="rId7" Type="http://schemas.openxmlformats.org/officeDocument/2006/relationships/customXml" Target="../ink/ink2.xml"/><Relationship Id="rId2" Type="http://schemas.openxmlformats.org/officeDocument/2006/relationships/image" Target="../media/image14.png"/><Relationship Id="rId16" Type="http://schemas.openxmlformats.org/officeDocument/2006/relationships/image" Target="../media/image22.png"/><Relationship Id="rId29" Type="http://schemas.openxmlformats.org/officeDocument/2006/relationships/customXml" Target="../ink/ink13.xml"/><Relationship Id="rId11" Type="http://schemas.openxmlformats.org/officeDocument/2006/relationships/customXml" Target="../ink/ink4.xml"/><Relationship Id="rId24" Type="http://schemas.openxmlformats.org/officeDocument/2006/relationships/image" Target="../media/image26.png"/><Relationship Id="rId32" Type="http://schemas.openxmlformats.org/officeDocument/2006/relationships/image" Target="../media/image30.png"/><Relationship Id="rId37" Type="http://schemas.openxmlformats.org/officeDocument/2006/relationships/customXml" Target="../ink/ink17.xml"/><Relationship Id="rId40" Type="http://schemas.openxmlformats.org/officeDocument/2006/relationships/image" Target="../media/image34.png"/><Relationship Id="rId45" Type="http://schemas.openxmlformats.org/officeDocument/2006/relationships/customXml" Target="../ink/ink21.xml"/><Relationship Id="rId53" Type="http://schemas.openxmlformats.org/officeDocument/2006/relationships/image" Target="../media/image41.png"/><Relationship Id="rId5" Type="http://schemas.openxmlformats.org/officeDocument/2006/relationships/customXml" Target="../ink/ink1.xml"/><Relationship Id="rId10" Type="http://schemas.openxmlformats.org/officeDocument/2006/relationships/image" Target="../media/image19.png"/><Relationship Id="rId19" Type="http://schemas.openxmlformats.org/officeDocument/2006/relationships/customXml" Target="../ink/ink8.xml"/><Relationship Id="rId31" Type="http://schemas.openxmlformats.org/officeDocument/2006/relationships/customXml" Target="../ink/ink14.xml"/><Relationship Id="rId44" Type="http://schemas.openxmlformats.org/officeDocument/2006/relationships/image" Target="../media/image36.png"/><Relationship Id="rId52" Type="http://schemas.openxmlformats.org/officeDocument/2006/relationships/image" Target="../media/image40.png"/><Relationship Id="rId4" Type="http://schemas.openxmlformats.org/officeDocument/2006/relationships/image" Target="../media/image16.png"/><Relationship Id="rId9" Type="http://schemas.openxmlformats.org/officeDocument/2006/relationships/customXml" Target="../ink/ink3.xml"/><Relationship Id="rId14" Type="http://schemas.openxmlformats.org/officeDocument/2006/relationships/image" Target="../media/image21.png"/><Relationship Id="rId22" Type="http://schemas.openxmlformats.org/officeDocument/2006/relationships/image" Target="../media/image25.png"/><Relationship Id="rId27" Type="http://schemas.openxmlformats.org/officeDocument/2006/relationships/customXml" Target="../ink/ink12.xml"/><Relationship Id="rId30" Type="http://schemas.openxmlformats.org/officeDocument/2006/relationships/image" Target="../media/image29.png"/><Relationship Id="rId35" Type="http://schemas.openxmlformats.org/officeDocument/2006/relationships/customXml" Target="../ink/ink16.xml"/><Relationship Id="rId43" Type="http://schemas.openxmlformats.org/officeDocument/2006/relationships/customXml" Target="../ink/ink20.xml"/><Relationship Id="rId48" Type="http://schemas.openxmlformats.org/officeDocument/2006/relationships/image" Target="../media/image38.png"/><Relationship Id="rId8" Type="http://schemas.openxmlformats.org/officeDocument/2006/relationships/image" Target="../media/image18.png"/><Relationship Id="rId51" Type="http://schemas.openxmlformats.org/officeDocument/2006/relationships/customXml" Target="../ink/ink24.xml"/><Relationship Id="rId3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customXml" Target="../ink/ink7.xml"/><Relationship Id="rId25" Type="http://schemas.openxmlformats.org/officeDocument/2006/relationships/customXml" Target="../ink/ink11.xml"/><Relationship Id="rId33" Type="http://schemas.openxmlformats.org/officeDocument/2006/relationships/customXml" Target="../ink/ink15.xml"/><Relationship Id="rId38" Type="http://schemas.openxmlformats.org/officeDocument/2006/relationships/image" Target="../media/image33.png"/><Relationship Id="rId46" Type="http://schemas.openxmlformats.org/officeDocument/2006/relationships/image" Target="../media/image37.png"/><Relationship Id="rId20" Type="http://schemas.openxmlformats.org/officeDocument/2006/relationships/image" Target="../media/image24.png"/><Relationship Id="rId41" Type="http://schemas.openxmlformats.org/officeDocument/2006/relationships/customXml" Target="../ink/ink19.xml"/><Relationship Id="rId1" Type="http://schemas.openxmlformats.org/officeDocument/2006/relationships/image" Target="../media/image13.png"/><Relationship Id="rId6" Type="http://schemas.openxmlformats.org/officeDocument/2006/relationships/image" Target="../media/image17.png"/><Relationship Id="rId15" Type="http://schemas.openxmlformats.org/officeDocument/2006/relationships/customXml" Target="../ink/ink6.xml"/><Relationship Id="rId23" Type="http://schemas.openxmlformats.org/officeDocument/2006/relationships/customXml" Target="../ink/ink10.xml"/><Relationship Id="rId28" Type="http://schemas.openxmlformats.org/officeDocument/2006/relationships/image" Target="../media/image28.png"/><Relationship Id="rId36" Type="http://schemas.openxmlformats.org/officeDocument/2006/relationships/image" Target="../media/image32.png"/><Relationship Id="rId49" Type="http://schemas.openxmlformats.org/officeDocument/2006/relationships/customXml" Target="../ink/ink2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151912</xdr:colOff>
      <xdr:row>18</xdr:row>
      <xdr:rowOff>134605</xdr:rowOff>
    </xdr:from>
    <xdr:to>
      <xdr:col>3</xdr:col>
      <xdr:colOff>300055</xdr:colOff>
      <xdr:row>27</xdr:row>
      <xdr:rowOff>33352</xdr:rowOff>
    </xdr:to>
    <xdr:pic>
      <xdr:nvPicPr>
        <xdr:cNvPr id="2" name="그림 1" descr="5: Yaw, Pitch and roll of the tool | Download Scientific Diagram">
          <a:extLst>
            <a:ext uri="{FF2B5EF4-FFF2-40B4-BE49-F238E27FC236}">
              <a16:creationId xmlns:a16="http://schemas.microsoft.com/office/drawing/2014/main" id="{C3456EDF-729F-989D-3D8A-F428398D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12" y="4028341"/>
          <a:ext cx="2136879" cy="184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254000</xdr:colOff>
      <xdr:row>33</xdr:row>
      <xdr:rowOff>38100</xdr:rowOff>
    </xdr:from>
    <xdr:to>
      <xdr:col>3</xdr:col>
      <xdr:colOff>388378</xdr:colOff>
      <xdr:row>42</xdr:row>
      <xdr:rowOff>127000</xdr:rowOff>
    </xdr:to>
    <xdr:pic>
      <xdr:nvPicPr>
        <xdr:cNvPr id="3" name="그림 2" descr="SCARA - Wikipedia">
          <a:extLst>
            <a:ext uri="{FF2B5EF4-FFF2-40B4-BE49-F238E27FC236}">
              <a16:creationId xmlns:a16="http://schemas.microsoft.com/office/drawing/2014/main" id="{8C2B9ED3-3499-CBB9-B6E0-72D874D7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7162800"/>
          <a:ext cx="2115578" cy="20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619328</xdr:colOff>
      <xdr:row>18</xdr:row>
      <xdr:rowOff>101601</xdr:rowOff>
    </xdr:from>
    <xdr:to>
      <xdr:col>10</xdr:col>
      <xdr:colOff>532973</xdr:colOff>
      <xdr:row>27</xdr:row>
      <xdr:rowOff>63500</xdr:rowOff>
    </xdr:to>
    <xdr:pic>
      <xdr:nvPicPr>
        <xdr:cNvPr id="4" name="그림 3" descr="The Configuration of a Cylindrical Arm Robot | Download Scientific Diagram">
          <a:extLst>
            <a:ext uri="{FF2B5EF4-FFF2-40B4-BE49-F238E27FC236}">
              <a16:creationId xmlns:a16="http://schemas.microsoft.com/office/drawing/2014/main" id="{BB11835A-C4D6-FB46-1F24-8FEB0C7B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128" y="3987801"/>
          <a:ext cx="1894845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660127</xdr:colOff>
      <xdr:row>34</xdr:row>
      <xdr:rowOff>50800</xdr:rowOff>
    </xdr:from>
    <xdr:to>
      <xdr:col>11</xdr:col>
      <xdr:colOff>19051</xdr:colOff>
      <xdr:row>42</xdr:row>
      <xdr:rowOff>139660</xdr:rowOff>
    </xdr:to>
    <xdr:pic>
      <xdr:nvPicPr>
        <xdr:cNvPr id="5" name="그림 4" descr="Forward and Reverse Kinematics for 3R Planar Manipulator — Hive">
          <a:extLst>
            <a:ext uri="{FF2B5EF4-FFF2-40B4-BE49-F238E27FC236}">
              <a16:creationId xmlns:a16="http://schemas.microsoft.com/office/drawing/2014/main" id="{4C6041FB-9555-1708-23F2-3A91D079C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927" y="7391400"/>
          <a:ext cx="2000524" cy="181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228600</xdr:colOff>
      <xdr:row>54</xdr:row>
      <xdr:rowOff>76200</xdr:rowOff>
    </xdr:from>
    <xdr:ext cx="2530826" cy="3057220"/>
    <xdr:pic>
      <xdr:nvPicPr>
        <xdr:cNvPr id="6" name="그림 5">
          <a:extLst>
            <a:ext uri="{FF2B5EF4-FFF2-40B4-BE49-F238E27FC236}">
              <a16:creationId xmlns:a16="http://schemas.microsoft.com/office/drawing/2014/main" id="{D6C3BD16-F36D-473A-BC25-3292B481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1155700"/>
          <a:ext cx="2530826" cy="3057220"/>
        </a:xfrm>
        <a:prstGeom prst="rect">
          <a:avLst/>
        </a:prstGeom>
      </xdr:spPr>
    </xdr:pic>
    <xdr:clientData/>
  </xdr:oneCellAnchor>
  <xdr:oneCellAnchor>
    <xdr:from>
      <xdr:col>7</xdr:col>
      <xdr:colOff>50800</xdr:colOff>
      <xdr:row>54</xdr:row>
      <xdr:rowOff>86363</xdr:rowOff>
    </xdr:from>
    <xdr:ext cx="2389904" cy="3155007"/>
    <xdr:pic>
      <xdr:nvPicPr>
        <xdr:cNvPr id="7" name="그림 6">
          <a:extLst>
            <a:ext uri="{FF2B5EF4-FFF2-40B4-BE49-F238E27FC236}">
              <a16:creationId xmlns:a16="http://schemas.microsoft.com/office/drawing/2014/main" id="{762BC57C-F751-4465-97DA-1AEFA649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73600" y="1165863"/>
          <a:ext cx="2389904" cy="3155007"/>
        </a:xfrm>
        <a:prstGeom prst="rect">
          <a:avLst/>
        </a:prstGeom>
      </xdr:spPr>
    </xdr:pic>
    <xdr:clientData/>
  </xdr:oneCellAnchor>
  <xdr:oneCellAnchor>
    <xdr:from>
      <xdr:col>0</xdr:col>
      <xdr:colOff>269658</xdr:colOff>
      <xdr:row>72</xdr:row>
      <xdr:rowOff>95685</xdr:rowOff>
    </xdr:from>
    <xdr:ext cx="2559546" cy="2879247"/>
    <xdr:pic>
      <xdr:nvPicPr>
        <xdr:cNvPr id="8" name="그림 7">
          <a:extLst>
            <a:ext uri="{FF2B5EF4-FFF2-40B4-BE49-F238E27FC236}">
              <a16:creationId xmlns:a16="http://schemas.microsoft.com/office/drawing/2014/main" id="{0DA9552E-3B73-4A94-84F9-88917DFE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658" y="5061385"/>
          <a:ext cx="2559546" cy="2879247"/>
        </a:xfrm>
        <a:prstGeom prst="rect">
          <a:avLst/>
        </a:prstGeom>
      </xdr:spPr>
    </xdr:pic>
    <xdr:clientData/>
  </xdr:oneCellAnchor>
  <xdr:twoCellAnchor editAs="oneCell">
    <xdr:from>
      <xdr:col>5</xdr:col>
      <xdr:colOff>424417</xdr:colOff>
      <xdr:row>73</xdr:row>
      <xdr:rowOff>91806</xdr:rowOff>
    </xdr:from>
    <xdr:to>
      <xdr:col>10</xdr:col>
      <xdr:colOff>91042</xdr:colOff>
      <xdr:row>85</xdr:row>
      <xdr:rowOff>45902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61A60E3-A8C3-9AAC-4C05-261AA38B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14176" y="15729637"/>
          <a:ext cx="2956384" cy="2524699"/>
        </a:xfrm>
        <a:prstGeom prst="rect">
          <a:avLst/>
        </a:prstGeom>
      </xdr:spPr>
    </xdr:pic>
    <xdr:clientData/>
  </xdr:twoCellAnchor>
  <xdr:twoCellAnchor editAs="oneCell">
    <xdr:from>
      <xdr:col>7</xdr:col>
      <xdr:colOff>290723</xdr:colOff>
      <xdr:row>88</xdr:row>
      <xdr:rowOff>70171</xdr:rowOff>
    </xdr:from>
    <xdr:to>
      <xdr:col>11</xdr:col>
      <xdr:colOff>497289</xdr:colOff>
      <xdr:row>102</xdr:row>
      <xdr:rowOff>141387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6427769-CFF1-5571-17CC-391987661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96386" y="18921255"/>
          <a:ext cx="2838373" cy="3070252"/>
        </a:xfrm>
        <a:prstGeom prst="rect">
          <a:avLst/>
        </a:prstGeom>
      </xdr:spPr>
    </xdr:pic>
    <xdr:clientData/>
  </xdr:twoCellAnchor>
  <xdr:twoCellAnchor editAs="oneCell">
    <xdr:from>
      <xdr:col>0</xdr:col>
      <xdr:colOff>145361</xdr:colOff>
      <xdr:row>90</xdr:row>
      <xdr:rowOff>61206</xdr:rowOff>
    </xdr:from>
    <xdr:to>
      <xdr:col>4</xdr:col>
      <xdr:colOff>638257</xdr:colOff>
      <xdr:row>102</xdr:row>
      <xdr:rowOff>144349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17CA198-DE0A-F070-2B68-F147081B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361" y="19340724"/>
          <a:ext cx="3124703" cy="26537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175964</xdr:colOff>
      <xdr:row>105</xdr:row>
      <xdr:rowOff>114760</xdr:rowOff>
    </xdr:from>
    <xdr:to>
      <xdr:col>6</xdr:col>
      <xdr:colOff>187810</xdr:colOff>
      <xdr:row>118</xdr:row>
      <xdr:rowOff>63398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CF4AD10-B4B5-9DFA-8176-F6D2F818C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964" y="22607531"/>
          <a:ext cx="3959557" cy="2733457"/>
        </a:xfrm>
        <a:prstGeom prst="rect">
          <a:avLst/>
        </a:prstGeom>
      </xdr:spPr>
    </xdr:pic>
    <xdr:clientData/>
  </xdr:twoCellAnchor>
  <xdr:twoCellAnchor editAs="oneCell">
    <xdr:from>
      <xdr:col>2</xdr:col>
      <xdr:colOff>175964</xdr:colOff>
      <xdr:row>122</xdr:row>
      <xdr:rowOff>68855</xdr:rowOff>
    </xdr:from>
    <xdr:to>
      <xdr:col>10</xdr:col>
      <xdr:colOff>519688</xdr:colOff>
      <xdr:row>130</xdr:row>
      <xdr:rowOff>171313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4BBA7EB-F47E-EFAD-06C0-039159471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91868" y="26203313"/>
          <a:ext cx="5607338" cy="18161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93074</xdr:colOff>
      <xdr:row>8</xdr:row>
      <xdr:rowOff>15161</xdr:rowOff>
    </xdr:from>
    <xdr:to>
      <xdr:col>7</xdr:col>
      <xdr:colOff>380130</xdr:colOff>
      <xdr:row>27</xdr:row>
      <xdr:rowOff>119310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61FB91-961E-BE8A-FDF1-618988068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74" y="1756875"/>
          <a:ext cx="4922556" cy="4240721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117929</xdr:colOff>
      <xdr:row>28</xdr:row>
      <xdr:rowOff>144689</xdr:rowOff>
    </xdr:from>
    <xdr:to>
      <xdr:col>5</xdr:col>
      <xdr:colOff>653144</xdr:colOff>
      <xdr:row>50</xdr:row>
      <xdr:rowOff>2065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F83A765-CC76-967A-CE3C-7CFFD17A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9" y="6240689"/>
          <a:ext cx="3846286" cy="4647090"/>
        </a:xfrm>
        <a:prstGeom prst="rect">
          <a:avLst/>
        </a:prstGeom>
      </xdr:spPr>
    </xdr:pic>
    <xdr:clientData/>
  </xdr:twoCellAnchor>
  <xdr:twoCellAnchor editAs="oneCell">
    <xdr:from>
      <xdr:col>7</xdr:col>
      <xdr:colOff>610913</xdr:colOff>
      <xdr:row>9</xdr:row>
      <xdr:rowOff>36286</xdr:rowOff>
    </xdr:from>
    <xdr:to>
      <xdr:col>15</xdr:col>
      <xdr:colOff>646233</xdr:colOff>
      <xdr:row>26</xdr:row>
      <xdr:rowOff>107290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8F069E6-F9E7-52E7-E5DA-1345BACA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6413" y="1995715"/>
          <a:ext cx="5333034" cy="3772146"/>
        </a:xfrm>
        <a:prstGeom prst="rect">
          <a:avLst/>
        </a:prstGeom>
      </xdr:spPr>
    </xdr:pic>
    <xdr:clientData/>
  </xdr:twoCellAnchor>
  <xdr:twoCellAnchor editAs="oneCell">
    <xdr:from>
      <xdr:col>6</xdr:col>
      <xdr:colOff>607784</xdr:colOff>
      <xdr:row>29</xdr:row>
      <xdr:rowOff>72571</xdr:rowOff>
    </xdr:from>
    <xdr:to>
      <xdr:col>12</xdr:col>
      <xdr:colOff>10054</xdr:colOff>
      <xdr:row>50</xdr:row>
      <xdr:rowOff>217224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95CFF026-49F2-0D1A-32B9-FDAE85B2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1070" y="6386285"/>
          <a:ext cx="3375555" cy="4716653"/>
        </a:xfrm>
        <a:prstGeom prst="rect">
          <a:avLst/>
        </a:prstGeom>
      </xdr:spPr>
    </xdr:pic>
    <xdr:clientData/>
  </xdr:twoCellAnchor>
  <xdr:twoCellAnchor editAs="oneCell">
    <xdr:from>
      <xdr:col>4</xdr:col>
      <xdr:colOff>344903</xdr:colOff>
      <xdr:row>31</xdr:row>
      <xdr:rowOff>163063</xdr:rowOff>
    </xdr:from>
    <xdr:to>
      <xdr:col>4</xdr:col>
      <xdr:colOff>580703</xdr:colOff>
      <xdr:row>31</xdr:row>
      <xdr:rowOff>181423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1" name="잉크 40">
              <a:extLst>
                <a:ext uri="{FF2B5EF4-FFF2-40B4-BE49-F238E27FC236}">
                  <a16:creationId xmlns:a16="http://schemas.microsoft.com/office/drawing/2014/main" id="{8CD0E239-4BEA-7098-4B4A-CA34E1D2DE80}"/>
                </a:ext>
              </a:extLst>
            </xdr14:cNvPr>
            <xdr14:cNvContentPartPr/>
          </xdr14:nvContentPartPr>
          <xdr14:nvPr macro=""/>
          <xdr14:xfrm>
            <a:off x="2993760" y="6912206"/>
            <a:ext cx="235800" cy="18360"/>
          </xdr14:xfrm>
        </xdr:contentPart>
      </mc:Choice>
      <mc:Fallback xmlns="">
        <xdr:pic>
          <xdr:nvPicPr>
            <xdr:cNvPr id="41" name="잉크 40">
              <a:extLst>
                <a:ext uri="{FF2B5EF4-FFF2-40B4-BE49-F238E27FC236}">
                  <a16:creationId xmlns:a16="http://schemas.microsoft.com/office/drawing/2014/main" id="{8CD0E239-4BEA-7098-4B4A-CA34E1D2DE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987640" y="6906086"/>
              <a:ext cx="24804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398903</xdr:colOff>
      <xdr:row>31</xdr:row>
      <xdr:rowOff>154063</xdr:rowOff>
    </xdr:from>
    <xdr:to>
      <xdr:col>4</xdr:col>
      <xdr:colOff>408983</xdr:colOff>
      <xdr:row>33</xdr:row>
      <xdr:rowOff>87275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2" name="잉크 41">
              <a:extLst>
                <a:ext uri="{FF2B5EF4-FFF2-40B4-BE49-F238E27FC236}">
                  <a16:creationId xmlns:a16="http://schemas.microsoft.com/office/drawing/2014/main" id="{960069E4-F830-360E-F2EE-53B4852DD9C9}"/>
                </a:ext>
              </a:extLst>
            </xdr14:cNvPr>
            <xdr14:cNvContentPartPr/>
          </xdr14:nvContentPartPr>
          <xdr14:nvPr macro=""/>
          <xdr14:xfrm>
            <a:off x="3047760" y="6903206"/>
            <a:ext cx="10080" cy="368640"/>
          </xdr14:xfrm>
        </xdr:contentPart>
      </mc:Choice>
      <mc:Fallback xmlns="">
        <xdr:pic>
          <xdr:nvPicPr>
            <xdr:cNvPr id="42" name="잉크 41">
              <a:extLst>
                <a:ext uri="{FF2B5EF4-FFF2-40B4-BE49-F238E27FC236}">
                  <a16:creationId xmlns:a16="http://schemas.microsoft.com/office/drawing/2014/main" id="{960069E4-F830-360E-F2EE-53B4852DD9C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041640" y="6897086"/>
              <a:ext cx="22320" cy="38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398903</xdr:colOff>
      <xdr:row>32</xdr:row>
      <xdr:rowOff>117789</xdr:rowOff>
    </xdr:from>
    <xdr:to>
      <xdr:col>4</xdr:col>
      <xdr:colOff>562703</xdr:colOff>
      <xdr:row>32</xdr:row>
      <xdr:rowOff>118509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4" name="잉크 43">
              <a:extLst>
                <a:ext uri="{FF2B5EF4-FFF2-40B4-BE49-F238E27FC236}">
                  <a16:creationId xmlns:a16="http://schemas.microsoft.com/office/drawing/2014/main" id="{0FF67297-E774-0840-B4FB-125C2D3D05F8}"/>
                </a:ext>
              </a:extLst>
            </xdr14:cNvPr>
            <xdr14:cNvContentPartPr/>
          </xdr14:nvContentPartPr>
          <xdr14:nvPr macro=""/>
          <xdr14:xfrm>
            <a:off x="3047760" y="7084646"/>
            <a:ext cx="163800" cy="720"/>
          </xdr14:xfrm>
        </xdr:contentPart>
      </mc:Choice>
      <mc:Fallback xmlns="">
        <xdr:pic>
          <xdr:nvPicPr>
            <xdr:cNvPr id="44" name="잉크 43">
              <a:extLst>
                <a:ext uri="{FF2B5EF4-FFF2-40B4-BE49-F238E27FC236}">
                  <a16:creationId xmlns:a16="http://schemas.microsoft.com/office/drawing/2014/main" id="{0FF67297-E774-0840-B4FB-125C2D3D05F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041640" y="7072406"/>
              <a:ext cx="176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636863</xdr:colOff>
      <xdr:row>31</xdr:row>
      <xdr:rowOff>206623</xdr:rowOff>
    </xdr:from>
    <xdr:to>
      <xdr:col>5</xdr:col>
      <xdr:colOff>348689</xdr:colOff>
      <xdr:row>33</xdr:row>
      <xdr:rowOff>89435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5" name="잉크 44">
              <a:extLst>
                <a:ext uri="{FF2B5EF4-FFF2-40B4-BE49-F238E27FC236}">
                  <a16:creationId xmlns:a16="http://schemas.microsoft.com/office/drawing/2014/main" id="{397309EF-8F2A-8FD4-12AA-98BC89E2CB06}"/>
                </a:ext>
              </a:extLst>
            </xdr14:cNvPr>
            <xdr14:cNvContentPartPr/>
          </xdr14:nvContentPartPr>
          <xdr14:nvPr macro=""/>
          <xdr14:xfrm>
            <a:off x="3285720" y="6955766"/>
            <a:ext cx="374040" cy="318240"/>
          </xdr14:xfrm>
        </xdr:contentPart>
      </mc:Choice>
      <mc:Fallback xmlns="">
        <xdr:pic>
          <xdr:nvPicPr>
            <xdr:cNvPr id="45" name="잉크 44">
              <a:extLst>
                <a:ext uri="{FF2B5EF4-FFF2-40B4-BE49-F238E27FC236}">
                  <a16:creationId xmlns:a16="http://schemas.microsoft.com/office/drawing/2014/main" id="{397309EF-8F2A-8FD4-12AA-98BC89E2CB0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79600" y="6949646"/>
              <a:ext cx="38628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3460</xdr:colOff>
      <xdr:row>31</xdr:row>
      <xdr:rowOff>8623</xdr:rowOff>
    </xdr:from>
    <xdr:to>
      <xdr:col>7</xdr:col>
      <xdr:colOff>537340</xdr:colOff>
      <xdr:row>33</xdr:row>
      <xdr:rowOff>9515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2" name="잉크 51">
              <a:extLst>
                <a:ext uri="{FF2B5EF4-FFF2-40B4-BE49-F238E27FC236}">
                  <a16:creationId xmlns:a16="http://schemas.microsoft.com/office/drawing/2014/main" id="{B3896CD5-A65F-187D-1E0C-9262EE2526E9}"/>
                </a:ext>
              </a:extLst>
            </xdr14:cNvPr>
            <xdr14:cNvContentPartPr/>
          </xdr14:nvContentPartPr>
          <xdr14:nvPr macro=""/>
          <xdr14:xfrm>
            <a:off x="4638960" y="6757766"/>
            <a:ext cx="533880" cy="436320"/>
          </xdr14:xfrm>
        </xdr:contentPart>
      </mc:Choice>
      <mc:Fallback xmlns="">
        <xdr:pic>
          <xdr:nvPicPr>
            <xdr:cNvPr id="52" name="잉크 51">
              <a:extLst>
                <a:ext uri="{FF2B5EF4-FFF2-40B4-BE49-F238E27FC236}">
                  <a16:creationId xmlns:a16="http://schemas.microsoft.com/office/drawing/2014/main" id="{B3896CD5-A65F-187D-1E0C-9262EE2526E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632840" y="6751646"/>
              <a:ext cx="54612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598331</xdr:colOff>
      <xdr:row>33</xdr:row>
      <xdr:rowOff>208595</xdr:rowOff>
    </xdr:from>
    <xdr:to>
      <xdr:col>3</xdr:col>
      <xdr:colOff>182717</xdr:colOff>
      <xdr:row>35</xdr:row>
      <xdr:rowOff>69806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9" name="잉크 58">
              <a:extLst>
                <a:ext uri="{FF2B5EF4-FFF2-40B4-BE49-F238E27FC236}">
                  <a16:creationId xmlns:a16="http://schemas.microsoft.com/office/drawing/2014/main" id="{7A640F69-D705-D3F9-E03C-493A49610740}"/>
                </a:ext>
              </a:extLst>
            </xdr14:cNvPr>
            <xdr14:cNvContentPartPr/>
          </xdr14:nvContentPartPr>
          <xdr14:nvPr macro=""/>
          <xdr14:xfrm>
            <a:off x="1922760" y="7393166"/>
            <a:ext cx="246600" cy="296640"/>
          </xdr14:xfrm>
        </xdr:contentPart>
      </mc:Choice>
      <mc:Fallback xmlns="">
        <xdr:pic>
          <xdr:nvPicPr>
            <xdr:cNvPr id="59" name="잉크 58">
              <a:extLst>
                <a:ext uri="{FF2B5EF4-FFF2-40B4-BE49-F238E27FC236}">
                  <a16:creationId xmlns:a16="http://schemas.microsoft.com/office/drawing/2014/main" id="{7A640F69-D705-D3F9-E03C-493A4961074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16640" y="7387046"/>
              <a:ext cx="25884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634900</xdr:colOff>
      <xdr:row>31</xdr:row>
      <xdr:rowOff>200503</xdr:rowOff>
    </xdr:from>
    <xdr:to>
      <xdr:col>8</xdr:col>
      <xdr:colOff>226486</xdr:colOff>
      <xdr:row>32</xdr:row>
      <xdr:rowOff>81789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2" name="잉크 61">
              <a:extLst>
                <a:ext uri="{FF2B5EF4-FFF2-40B4-BE49-F238E27FC236}">
                  <a16:creationId xmlns:a16="http://schemas.microsoft.com/office/drawing/2014/main" id="{6EF54C4B-45DA-2598-5564-3F8E1EA5DB05}"/>
                </a:ext>
              </a:extLst>
            </xdr14:cNvPr>
            <xdr14:cNvContentPartPr/>
          </xdr14:nvContentPartPr>
          <xdr14:nvPr macro=""/>
          <xdr14:xfrm>
            <a:off x="5270400" y="6949646"/>
            <a:ext cx="253800" cy="99000"/>
          </xdr14:xfrm>
        </xdr:contentPart>
      </mc:Choice>
      <mc:Fallback xmlns="">
        <xdr:pic>
          <xdr:nvPicPr>
            <xdr:cNvPr id="62" name="잉크 61">
              <a:extLst>
                <a:ext uri="{FF2B5EF4-FFF2-40B4-BE49-F238E27FC236}">
                  <a16:creationId xmlns:a16="http://schemas.microsoft.com/office/drawing/2014/main" id="{6EF54C4B-45DA-2598-5564-3F8E1EA5DB0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264280" y="6943526"/>
              <a:ext cx="26604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144766</xdr:colOff>
      <xdr:row>30</xdr:row>
      <xdr:rowOff>63617</xdr:rowOff>
    </xdr:from>
    <xdr:to>
      <xdr:col>8</xdr:col>
      <xdr:colOff>308566</xdr:colOff>
      <xdr:row>30</xdr:row>
      <xdr:rowOff>145337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072" name="잉크 3071">
              <a:extLst>
                <a:ext uri="{FF2B5EF4-FFF2-40B4-BE49-F238E27FC236}">
                  <a16:creationId xmlns:a16="http://schemas.microsoft.com/office/drawing/2014/main" id="{A6B1AB29-3E96-A86B-F517-6100654C34F6}"/>
                </a:ext>
              </a:extLst>
            </xdr14:cNvPr>
            <xdr14:cNvContentPartPr/>
          </xdr14:nvContentPartPr>
          <xdr14:nvPr macro=""/>
          <xdr14:xfrm>
            <a:off x="5442480" y="6595046"/>
            <a:ext cx="163800" cy="81720"/>
          </xdr14:xfrm>
        </xdr:contentPart>
      </mc:Choice>
      <mc:Fallback xmlns="">
        <xdr:pic>
          <xdr:nvPicPr>
            <xdr:cNvPr id="3072" name="잉크 3071">
              <a:extLst>
                <a:ext uri="{FF2B5EF4-FFF2-40B4-BE49-F238E27FC236}">
                  <a16:creationId xmlns:a16="http://schemas.microsoft.com/office/drawing/2014/main" id="{A6B1AB29-3E96-A86B-F517-6100654C34F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436360" y="6588926"/>
              <a:ext cx="1760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162766</xdr:colOff>
      <xdr:row>30</xdr:row>
      <xdr:rowOff>59297</xdr:rowOff>
    </xdr:from>
    <xdr:to>
      <xdr:col>8</xdr:col>
      <xdr:colOff>558406</xdr:colOff>
      <xdr:row>32</xdr:row>
      <xdr:rowOff>43269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080" name="잉크 3079">
              <a:extLst>
                <a:ext uri="{FF2B5EF4-FFF2-40B4-BE49-F238E27FC236}">
                  <a16:creationId xmlns:a16="http://schemas.microsoft.com/office/drawing/2014/main" id="{0287B4DB-894A-705C-AA9B-7B994ED8EC06}"/>
                </a:ext>
              </a:extLst>
            </xdr14:cNvPr>
            <xdr14:cNvContentPartPr/>
          </xdr14:nvContentPartPr>
          <xdr14:nvPr macro=""/>
          <xdr14:xfrm>
            <a:off x="5460480" y="6590726"/>
            <a:ext cx="395640" cy="419400"/>
          </xdr14:xfrm>
        </xdr:contentPart>
      </mc:Choice>
      <mc:Fallback xmlns="">
        <xdr:pic>
          <xdr:nvPicPr>
            <xdr:cNvPr id="3080" name="잉크 3079">
              <a:extLst>
                <a:ext uri="{FF2B5EF4-FFF2-40B4-BE49-F238E27FC236}">
                  <a16:creationId xmlns:a16="http://schemas.microsoft.com/office/drawing/2014/main" id="{0287B4DB-894A-705C-AA9B-7B994ED8EC0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454354" y="6584606"/>
              <a:ext cx="407891" cy="43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210657</xdr:colOff>
      <xdr:row>31</xdr:row>
      <xdr:rowOff>9343</xdr:rowOff>
    </xdr:from>
    <xdr:to>
      <xdr:col>10</xdr:col>
      <xdr:colOff>382737</xdr:colOff>
      <xdr:row>32</xdr:row>
      <xdr:rowOff>208509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081" name="잉크 3080">
              <a:extLst>
                <a:ext uri="{FF2B5EF4-FFF2-40B4-BE49-F238E27FC236}">
                  <a16:creationId xmlns:a16="http://schemas.microsoft.com/office/drawing/2014/main" id="{D42A2D2E-9E32-5262-6BC0-C78BD0C611EE}"/>
                </a:ext>
              </a:extLst>
            </xdr14:cNvPr>
            <xdr14:cNvContentPartPr/>
          </xdr14:nvContentPartPr>
          <xdr14:nvPr macro=""/>
          <xdr14:xfrm>
            <a:off x="6832800" y="6758486"/>
            <a:ext cx="172080" cy="416880"/>
          </xdr14:xfrm>
        </xdr:contentPart>
      </mc:Choice>
      <mc:Fallback xmlns="">
        <xdr:pic>
          <xdr:nvPicPr>
            <xdr:cNvPr id="3081" name="잉크 3080">
              <a:extLst>
                <a:ext uri="{FF2B5EF4-FFF2-40B4-BE49-F238E27FC236}">
                  <a16:creationId xmlns:a16="http://schemas.microsoft.com/office/drawing/2014/main" id="{D42A2D2E-9E32-5262-6BC0-C78BD0C611E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826680" y="6752366"/>
              <a:ext cx="18432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405526</xdr:colOff>
      <xdr:row>31</xdr:row>
      <xdr:rowOff>81759</xdr:rowOff>
    </xdr:from>
    <xdr:to>
      <xdr:col>10</xdr:col>
      <xdr:colOff>521588</xdr:colOff>
      <xdr:row>32</xdr:row>
      <xdr:rowOff>107293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083" name="잉크 3082">
              <a:extLst>
                <a:ext uri="{FF2B5EF4-FFF2-40B4-BE49-F238E27FC236}">
                  <a16:creationId xmlns:a16="http://schemas.microsoft.com/office/drawing/2014/main" id="{D2B0858A-D051-F0A0-FFEA-DB11A28720BD}"/>
                </a:ext>
              </a:extLst>
            </xdr14:cNvPr>
            <xdr14:cNvContentPartPr/>
          </xdr14:nvContentPartPr>
          <xdr14:nvPr macro=""/>
          <xdr14:xfrm rot="-815155">
            <a:off x="7027669" y="6830902"/>
            <a:ext cx="116062" cy="243248"/>
          </xdr14:xfrm>
        </xdr:contentPart>
      </mc:Choice>
      <mc:Fallback xmlns="">
        <xdr:pic>
          <xdr:nvPicPr>
            <xdr:cNvPr id="3083" name="잉크 3082">
              <a:extLst>
                <a:ext uri="{FF2B5EF4-FFF2-40B4-BE49-F238E27FC236}">
                  <a16:creationId xmlns:a16="http://schemas.microsoft.com/office/drawing/2014/main" id="{D2B0858A-D051-F0A0-FFEA-DB11A28720B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 rot="-815155">
              <a:off x="7021542" y="6824785"/>
              <a:ext cx="128317" cy="2554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498657</xdr:colOff>
      <xdr:row>31</xdr:row>
      <xdr:rowOff>45343</xdr:rowOff>
    </xdr:from>
    <xdr:to>
      <xdr:col>10</xdr:col>
      <xdr:colOff>636537</xdr:colOff>
      <xdr:row>31</xdr:row>
      <xdr:rowOff>54703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084" name="잉크 3083">
              <a:extLst>
                <a:ext uri="{FF2B5EF4-FFF2-40B4-BE49-F238E27FC236}">
                  <a16:creationId xmlns:a16="http://schemas.microsoft.com/office/drawing/2014/main" id="{5DB08B74-2C67-23CC-2D44-F683B4304CD6}"/>
                </a:ext>
              </a:extLst>
            </xdr14:cNvPr>
            <xdr14:cNvContentPartPr/>
          </xdr14:nvContentPartPr>
          <xdr14:nvPr macro=""/>
          <xdr14:xfrm>
            <a:off x="7120800" y="6794486"/>
            <a:ext cx="137880" cy="9360"/>
          </xdr14:xfrm>
        </xdr:contentPart>
      </mc:Choice>
      <mc:Fallback xmlns="">
        <xdr:pic>
          <xdr:nvPicPr>
            <xdr:cNvPr id="3084" name="잉크 3083">
              <a:extLst>
                <a:ext uri="{FF2B5EF4-FFF2-40B4-BE49-F238E27FC236}">
                  <a16:creationId xmlns:a16="http://schemas.microsoft.com/office/drawing/2014/main" id="{5DB08B74-2C67-23CC-2D44-F683B4304CD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114680" y="6788366"/>
              <a:ext cx="15012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589737</xdr:colOff>
      <xdr:row>31</xdr:row>
      <xdr:rowOff>7543</xdr:rowOff>
    </xdr:from>
    <xdr:to>
      <xdr:col>11</xdr:col>
      <xdr:colOff>492723</xdr:colOff>
      <xdr:row>32</xdr:row>
      <xdr:rowOff>145509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093" name="잉크 3092">
              <a:extLst>
                <a:ext uri="{FF2B5EF4-FFF2-40B4-BE49-F238E27FC236}">
                  <a16:creationId xmlns:a16="http://schemas.microsoft.com/office/drawing/2014/main" id="{B197763F-AF3F-A432-ED98-AEBE2CAC1DD4}"/>
                </a:ext>
              </a:extLst>
            </xdr14:cNvPr>
            <xdr14:cNvContentPartPr/>
          </xdr14:nvContentPartPr>
          <xdr14:nvPr macro=""/>
          <xdr14:xfrm>
            <a:off x="7211880" y="6756686"/>
            <a:ext cx="565200" cy="355680"/>
          </xdr14:xfrm>
        </xdr:contentPart>
      </mc:Choice>
      <mc:Fallback xmlns="">
        <xdr:pic>
          <xdr:nvPicPr>
            <xdr:cNvPr id="3093" name="잉크 3092">
              <a:extLst>
                <a:ext uri="{FF2B5EF4-FFF2-40B4-BE49-F238E27FC236}">
                  <a16:creationId xmlns:a16="http://schemas.microsoft.com/office/drawing/2014/main" id="{B197763F-AF3F-A432-ED98-AEBE2CAC1DD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205760" y="6750560"/>
              <a:ext cx="577440" cy="3679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589680</xdr:colOff>
      <xdr:row>33</xdr:row>
      <xdr:rowOff>126720</xdr:rowOff>
    </xdr:from>
    <xdr:to>
      <xdr:col>1</xdr:col>
      <xdr:colOff>327066</xdr:colOff>
      <xdr:row>35</xdr:row>
      <xdr:rowOff>27891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105" name="잉크 3104">
              <a:extLst>
                <a:ext uri="{FF2B5EF4-FFF2-40B4-BE49-F238E27FC236}">
                  <a16:creationId xmlns:a16="http://schemas.microsoft.com/office/drawing/2014/main" id="{10ED16C6-BD54-1D8C-61BA-880336DD152D}"/>
                </a:ext>
              </a:extLst>
            </xdr14:cNvPr>
            <xdr14:cNvContentPartPr/>
          </xdr14:nvContentPartPr>
          <xdr14:nvPr macro=""/>
          <xdr14:xfrm>
            <a:off x="589680" y="7311291"/>
            <a:ext cx="399600" cy="336600"/>
          </xdr14:xfrm>
        </xdr:contentPart>
      </mc:Choice>
      <mc:Fallback xmlns="">
        <xdr:pic>
          <xdr:nvPicPr>
            <xdr:cNvPr id="3105" name="잉크 3104">
              <a:extLst>
                <a:ext uri="{FF2B5EF4-FFF2-40B4-BE49-F238E27FC236}">
                  <a16:creationId xmlns:a16="http://schemas.microsoft.com/office/drawing/2014/main" id="{10ED16C6-BD54-1D8C-61BA-880336DD152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83560" y="7305171"/>
              <a:ext cx="411840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153906</xdr:colOff>
      <xdr:row>32</xdr:row>
      <xdr:rowOff>167674</xdr:rowOff>
    </xdr:from>
    <xdr:to>
      <xdr:col>1</xdr:col>
      <xdr:colOff>496266</xdr:colOff>
      <xdr:row>34</xdr:row>
      <xdr:rowOff>62005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108" name="잉크 3107">
              <a:extLst>
                <a:ext uri="{FF2B5EF4-FFF2-40B4-BE49-F238E27FC236}">
                  <a16:creationId xmlns:a16="http://schemas.microsoft.com/office/drawing/2014/main" id="{C3C79982-4374-B617-2102-7EB2F1E82175}"/>
                </a:ext>
              </a:extLst>
            </xdr14:cNvPr>
            <xdr14:cNvContentPartPr/>
          </xdr14:nvContentPartPr>
          <xdr14:nvPr macro=""/>
          <xdr14:xfrm>
            <a:off x="816120" y="7134531"/>
            <a:ext cx="342360" cy="329760"/>
          </xdr14:xfrm>
        </xdr:contentPart>
      </mc:Choice>
      <mc:Fallback xmlns="">
        <xdr:pic>
          <xdr:nvPicPr>
            <xdr:cNvPr id="3108" name="잉크 3107">
              <a:extLst>
                <a:ext uri="{FF2B5EF4-FFF2-40B4-BE49-F238E27FC236}">
                  <a16:creationId xmlns:a16="http://schemas.microsoft.com/office/drawing/2014/main" id="{C3C79982-4374-B617-2102-7EB2F1E8217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10000" y="7128411"/>
              <a:ext cx="35460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607691</xdr:colOff>
      <xdr:row>29</xdr:row>
      <xdr:rowOff>17297</xdr:rowOff>
    </xdr:from>
    <xdr:to>
      <xdr:col>3</xdr:col>
      <xdr:colOff>622997</xdr:colOff>
      <xdr:row>30</xdr:row>
      <xdr:rowOff>172542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118" name="잉크 3117">
              <a:extLst>
                <a:ext uri="{FF2B5EF4-FFF2-40B4-BE49-F238E27FC236}">
                  <a16:creationId xmlns:a16="http://schemas.microsoft.com/office/drawing/2014/main" id="{99303B71-D7AD-05CA-9914-48DD7667CA44}"/>
                </a:ext>
              </a:extLst>
            </xdr14:cNvPr>
            <xdr14:cNvContentPartPr/>
          </xdr14:nvContentPartPr>
          <xdr14:nvPr macro=""/>
          <xdr14:xfrm>
            <a:off x="1932120" y="6331011"/>
            <a:ext cx="677520" cy="372960"/>
          </xdr14:xfrm>
        </xdr:contentPart>
      </mc:Choice>
      <mc:Fallback xmlns="">
        <xdr:pic>
          <xdr:nvPicPr>
            <xdr:cNvPr id="3118" name="잉크 3117">
              <a:extLst>
                <a:ext uri="{FF2B5EF4-FFF2-40B4-BE49-F238E27FC236}">
                  <a16:creationId xmlns:a16="http://schemas.microsoft.com/office/drawing/2014/main" id="{99303B71-D7AD-05CA-9914-48DD7667CA4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926000" y="6324891"/>
              <a:ext cx="68976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526006</xdr:colOff>
      <xdr:row>39</xdr:row>
      <xdr:rowOff>185914</xdr:rowOff>
    </xdr:from>
    <xdr:to>
      <xdr:col>10</xdr:col>
      <xdr:colOff>379497</xdr:colOff>
      <xdr:row>42</xdr:row>
      <xdr:rowOff>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134" name="잉크 3133">
              <a:extLst>
                <a:ext uri="{FF2B5EF4-FFF2-40B4-BE49-F238E27FC236}">
                  <a16:creationId xmlns:a16="http://schemas.microsoft.com/office/drawing/2014/main" id="{08F181CF-F914-B588-08D4-D2F03BD9D3E2}"/>
                </a:ext>
              </a:extLst>
            </xdr14:cNvPr>
            <xdr14:cNvContentPartPr/>
          </xdr14:nvContentPartPr>
          <xdr14:nvPr macro=""/>
          <xdr14:xfrm>
            <a:off x="5823720" y="8676771"/>
            <a:ext cx="1177920" cy="467280"/>
          </xdr14:xfrm>
        </xdr:contentPart>
      </mc:Choice>
      <mc:Fallback xmlns="">
        <xdr:pic>
          <xdr:nvPicPr>
            <xdr:cNvPr id="3134" name="잉크 3133">
              <a:extLst>
                <a:ext uri="{FF2B5EF4-FFF2-40B4-BE49-F238E27FC236}">
                  <a16:creationId xmlns:a16="http://schemas.microsoft.com/office/drawing/2014/main" id="{08F181CF-F914-B588-08D4-D2F03BD9D3E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817600" y="8670651"/>
              <a:ext cx="1190160" cy="47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27197</xdr:colOff>
      <xdr:row>37</xdr:row>
      <xdr:rowOff>126702</xdr:rowOff>
    </xdr:from>
    <xdr:to>
      <xdr:col>3</xdr:col>
      <xdr:colOff>444797</xdr:colOff>
      <xdr:row>39</xdr:row>
      <xdr:rowOff>19594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137" name="잉크 3136">
              <a:extLst>
                <a:ext uri="{FF2B5EF4-FFF2-40B4-BE49-F238E27FC236}">
                  <a16:creationId xmlns:a16="http://schemas.microsoft.com/office/drawing/2014/main" id="{7A22E0F5-C82C-8492-2B63-04266A1D49FA}"/>
                </a:ext>
              </a:extLst>
            </xdr14:cNvPr>
            <xdr14:cNvContentPartPr/>
          </xdr14:nvContentPartPr>
          <xdr14:nvPr macro=""/>
          <xdr14:xfrm>
            <a:off x="2013840" y="8182131"/>
            <a:ext cx="417600" cy="328320"/>
          </xdr14:xfrm>
        </xdr:contentPart>
      </mc:Choice>
      <mc:Fallback xmlns="">
        <xdr:pic>
          <xdr:nvPicPr>
            <xdr:cNvPr id="3137" name="잉크 3136">
              <a:extLst>
                <a:ext uri="{FF2B5EF4-FFF2-40B4-BE49-F238E27FC236}">
                  <a16:creationId xmlns:a16="http://schemas.microsoft.com/office/drawing/2014/main" id="{7A22E0F5-C82C-8492-2B63-04266A1D49F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007720" y="8176011"/>
              <a:ext cx="429840" cy="34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279231</xdr:colOff>
      <xdr:row>46</xdr:row>
      <xdr:rowOff>69874</xdr:rowOff>
    </xdr:from>
    <xdr:to>
      <xdr:col>10</xdr:col>
      <xdr:colOff>203817</xdr:colOff>
      <xdr:row>49</xdr:row>
      <xdr:rowOff>154371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144" name="잉크 3143">
              <a:extLst>
                <a:ext uri="{FF2B5EF4-FFF2-40B4-BE49-F238E27FC236}">
                  <a16:creationId xmlns:a16="http://schemas.microsoft.com/office/drawing/2014/main" id="{495BE3CF-BAFC-EA46-BFB4-B5E305DD29FC}"/>
                </a:ext>
              </a:extLst>
            </xdr14:cNvPr>
            <xdr14:cNvContentPartPr/>
          </xdr14:nvContentPartPr>
          <xdr14:nvPr macro=""/>
          <xdr14:xfrm>
            <a:off x="6239160" y="10084731"/>
            <a:ext cx="586800" cy="737640"/>
          </xdr14:xfrm>
        </xdr:contentPart>
      </mc:Choice>
      <mc:Fallback xmlns="">
        <xdr:pic>
          <xdr:nvPicPr>
            <xdr:cNvPr id="3144" name="잉크 3143">
              <a:extLst>
                <a:ext uri="{FF2B5EF4-FFF2-40B4-BE49-F238E27FC236}">
                  <a16:creationId xmlns:a16="http://schemas.microsoft.com/office/drawing/2014/main" id="{495BE3CF-BAFC-EA46-BFB4-B5E305DD29FC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233040" y="10078611"/>
              <a:ext cx="599040" cy="74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137577</xdr:colOff>
      <xdr:row>46</xdr:row>
      <xdr:rowOff>154114</xdr:rowOff>
    </xdr:from>
    <xdr:to>
      <xdr:col>10</xdr:col>
      <xdr:colOff>173217</xdr:colOff>
      <xdr:row>48</xdr:row>
      <xdr:rowOff>154645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145" name="잉크 3144">
              <a:extLst>
                <a:ext uri="{FF2B5EF4-FFF2-40B4-BE49-F238E27FC236}">
                  <a16:creationId xmlns:a16="http://schemas.microsoft.com/office/drawing/2014/main" id="{70E0EDAC-D2F9-42CF-70DA-C5B61769B491}"/>
                </a:ext>
              </a:extLst>
            </xdr14:cNvPr>
            <xdr14:cNvContentPartPr/>
          </xdr14:nvContentPartPr>
          <xdr14:nvPr macro=""/>
          <xdr14:xfrm>
            <a:off x="6759720" y="10168971"/>
            <a:ext cx="35640" cy="435960"/>
          </xdr14:xfrm>
        </xdr:contentPart>
      </mc:Choice>
      <mc:Fallback xmlns="">
        <xdr:pic>
          <xdr:nvPicPr>
            <xdr:cNvPr id="3145" name="잉크 3144">
              <a:extLst>
                <a:ext uri="{FF2B5EF4-FFF2-40B4-BE49-F238E27FC236}">
                  <a16:creationId xmlns:a16="http://schemas.microsoft.com/office/drawing/2014/main" id="{70E0EDAC-D2F9-42CF-70DA-C5B61769B49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753600" y="10162851"/>
              <a:ext cx="47880" cy="44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263217</xdr:colOff>
      <xdr:row>48</xdr:row>
      <xdr:rowOff>71125</xdr:rowOff>
    </xdr:from>
    <xdr:to>
      <xdr:col>10</xdr:col>
      <xdr:colOff>420537</xdr:colOff>
      <xdr:row>48</xdr:row>
      <xdr:rowOff>105685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146" name="잉크 3145">
              <a:extLst>
                <a:ext uri="{FF2B5EF4-FFF2-40B4-BE49-F238E27FC236}">
                  <a16:creationId xmlns:a16="http://schemas.microsoft.com/office/drawing/2014/main" id="{986FEEB9-A1E3-D543-5BBA-EBCEA9886DFF}"/>
                </a:ext>
              </a:extLst>
            </xdr14:cNvPr>
            <xdr14:cNvContentPartPr/>
          </xdr14:nvContentPartPr>
          <xdr14:nvPr macro=""/>
          <xdr14:xfrm>
            <a:off x="6885360" y="10521411"/>
            <a:ext cx="157320" cy="34560"/>
          </xdr14:xfrm>
        </xdr:contentPart>
      </mc:Choice>
      <mc:Fallback xmlns="">
        <xdr:pic>
          <xdr:nvPicPr>
            <xdr:cNvPr id="3146" name="잉크 3145">
              <a:extLst>
                <a:ext uri="{FF2B5EF4-FFF2-40B4-BE49-F238E27FC236}">
                  <a16:creationId xmlns:a16="http://schemas.microsoft.com/office/drawing/2014/main" id="{986FEEB9-A1E3-D543-5BBA-EBCEA9886DF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6879240" y="10515291"/>
              <a:ext cx="16956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414777</xdr:colOff>
      <xdr:row>46</xdr:row>
      <xdr:rowOff>9034</xdr:rowOff>
    </xdr:from>
    <xdr:to>
      <xdr:col>11</xdr:col>
      <xdr:colOff>356643</xdr:colOff>
      <xdr:row>48</xdr:row>
      <xdr:rowOff>99925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153" name="잉크 3152">
              <a:extLst>
                <a:ext uri="{FF2B5EF4-FFF2-40B4-BE49-F238E27FC236}">
                  <a16:creationId xmlns:a16="http://schemas.microsoft.com/office/drawing/2014/main" id="{3BBAB631-BF45-7DDC-A45D-0A9C1ED01DFF}"/>
                </a:ext>
              </a:extLst>
            </xdr14:cNvPr>
            <xdr14:cNvContentPartPr/>
          </xdr14:nvContentPartPr>
          <xdr14:nvPr macro=""/>
          <xdr14:xfrm>
            <a:off x="7036920" y="10023891"/>
            <a:ext cx="604080" cy="526320"/>
          </xdr14:xfrm>
        </xdr:contentPart>
      </mc:Choice>
      <mc:Fallback xmlns="">
        <xdr:pic>
          <xdr:nvPicPr>
            <xdr:cNvPr id="3153" name="잉크 3152">
              <a:extLst>
                <a:ext uri="{FF2B5EF4-FFF2-40B4-BE49-F238E27FC236}">
                  <a16:creationId xmlns:a16="http://schemas.microsoft.com/office/drawing/2014/main" id="{3BBAB631-BF45-7DDC-A45D-0A9C1ED01DFF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7030800" y="10017771"/>
              <a:ext cx="616320" cy="53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377477</xdr:colOff>
      <xdr:row>43</xdr:row>
      <xdr:rowOff>97132</xdr:rowOff>
    </xdr:from>
    <xdr:to>
      <xdr:col>3</xdr:col>
      <xdr:colOff>592397</xdr:colOff>
      <xdr:row>45</xdr:row>
      <xdr:rowOff>142303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154" name="잉크 3153">
              <a:extLst>
                <a:ext uri="{FF2B5EF4-FFF2-40B4-BE49-F238E27FC236}">
                  <a16:creationId xmlns:a16="http://schemas.microsoft.com/office/drawing/2014/main" id="{831CB6A0-A785-2692-097D-616569C54E4C}"/>
                </a:ext>
              </a:extLst>
            </xdr14:cNvPr>
            <xdr14:cNvContentPartPr/>
          </xdr14:nvContentPartPr>
          <xdr14:nvPr macro=""/>
          <xdr14:xfrm>
            <a:off x="2364120" y="9458846"/>
            <a:ext cx="214920" cy="480600"/>
          </xdr14:xfrm>
        </xdr:contentPart>
      </mc:Choice>
      <mc:Fallback xmlns="">
        <xdr:pic>
          <xdr:nvPicPr>
            <xdr:cNvPr id="3154" name="잉크 3153">
              <a:extLst>
                <a:ext uri="{FF2B5EF4-FFF2-40B4-BE49-F238E27FC236}">
                  <a16:creationId xmlns:a16="http://schemas.microsoft.com/office/drawing/2014/main" id="{831CB6A0-A785-2692-097D-616569C54E4C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358000" y="9452726"/>
              <a:ext cx="227160" cy="49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616157</xdr:colOff>
      <xdr:row>42</xdr:row>
      <xdr:rowOff>209366</xdr:rowOff>
    </xdr:from>
    <xdr:to>
      <xdr:col>4</xdr:col>
      <xdr:colOff>216743</xdr:colOff>
      <xdr:row>45</xdr:row>
      <xdr:rowOff>25303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155" name="잉크 3154">
              <a:extLst>
                <a:ext uri="{FF2B5EF4-FFF2-40B4-BE49-F238E27FC236}">
                  <a16:creationId xmlns:a16="http://schemas.microsoft.com/office/drawing/2014/main" id="{5C0093A1-CB59-9D03-610E-6143A78185CB}"/>
                </a:ext>
              </a:extLst>
            </xdr14:cNvPr>
            <xdr14:cNvContentPartPr/>
          </xdr14:nvContentPartPr>
          <xdr14:nvPr macro=""/>
          <xdr14:xfrm>
            <a:off x="2602800" y="9353366"/>
            <a:ext cx="262800" cy="469080"/>
          </xdr14:xfrm>
        </xdr:contentPart>
      </mc:Choice>
      <mc:Fallback xmlns="">
        <xdr:pic>
          <xdr:nvPicPr>
            <xdr:cNvPr id="3155" name="잉크 3154">
              <a:extLst>
                <a:ext uri="{FF2B5EF4-FFF2-40B4-BE49-F238E27FC236}">
                  <a16:creationId xmlns:a16="http://schemas.microsoft.com/office/drawing/2014/main" id="{5C0093A1-CB59-9D03-610E-6143A78185CB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596680" y="9347246"/>
              <a:ext cx="275040" cy="48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516177</xdr:colOff>
      <xdr:row>28</xdr:row>
      <xdr:rowOff>208642</xdr:rowOff>
    </xdr:from>
    <xdr:to>
      <xdr:col>24</xdr:col>
      <xdr:colOff>568252</xdr:colOff>
      <xdr:row>51</xdr:row>
      <xdr:rowOff>72570</xdr:rowOff>
    </xdr:to>
    <xdr:pic>
      <xdr:nvPicPr>
        <xdr:cNvPr id="3157" name="그림 3156">
          <a:extLst>
            <a:ext uri="{FF2B5EF4-FFF2-40B4-BE49-F238E27FC236}">
              <a16:creationId xmlns:a16="http://schemas.microsoft.com/office/drawing/2014/main" id="{9428FF37-4518-9F7E-26F2-102B109F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462748" y="6304642"/>
          <a:ext cx="7998647" cy="48713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382589</xdr:colOff>
      <xdr:row>15</xdr:row>
      <xdr:rowOff>204788</xdr:rowOff>
    </xdr:from>
    <xdr:to>
      <xdr:col>11</xdr:col>
      <xdr:colOff>161163</xdr:colOff>
      <xdr:row>36</xdr:row>
      <xdr:rowOff>15875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1C9983-CF3E-AAD9-06A6-47A4E6366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6652" y="3419476"/>
          <a:ext cx="3731449" cy="43116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390060</xdr:colOff>
      <xdr:row>15</xdr:row>
      <xdr:rowOff>182376</xdr:rowOff>
    </xdr:from>
    <xdr:to>
      <xdr:col>11</xdr:col>
      <xdr:colOff>168634</xdr:colOff>
      <xdr:row>35</xdr:row>
      <xdr:rowOff>210110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CBDF929-A660-4655-9773-2B00EB51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7119" y="3432082"/>
          <a:ext cx="3723044" cy="436067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7:04.3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654 51 23209,'-654'-50'0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7:07.4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24575,'4'13'0,"2"30"0,0 20 0,-2 13 0,-1 2 0,-1 17 0,-1-3 0,0 9 0,-1 0 0,0-13 0,-1 0 0,1-11 0,0-14 0,0-18-8191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7:09.5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 23755,'454'0'0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7:18.0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20 233 24575,'-1'-25'0,"-8"-42"0,0-5 0,9 70 0,0-1 0,0 1 0,0-1 0,0 1 0,0 0 0,0-1 0,1 1 0,-1 0 0,1-1 0,0 1 0,-1 0 0,1 0 0,0-1 0,1 1 0,-1 0 0,0 0 0,0 0 0,1 0 0,-1 1 0,1-1 0,0 0 0,0 1 0,-1-1 0,1 1 0,0-1 0,3 0 0,1-1 0,-1 1 0,1 0 0,0 1 0,0-1 0,0 1 0,0 0 0,1 1 0,-1-1 0,7 2 0,-9-1 0,0 0 0,0 0 0,0 0 0,0 1 0,0 0 0,-1 0 0,1 0 0,0 0 0,0 0 0,-1 1 0,1 0 0,-1 0 0,1 0 0,-1 0 0,0 0 0,0 1 0,0-1 0,4 6 0,-2-1 0,0 0 0,-1 0 0,0 0 0,-1 0 0,0 1 0,0 0 0,0 0 0,1 10 0,5 31 0,-2 1 0,-2 0 0,-2 0 0,-7 78 0,3-119 0,0 0 0,-1 0 0,0 0 0,-1 0 0,0 0 0,0 0 0,-1 0 0,0-1 0,0 0 0,-1 0 0,-6 9 0,-8 7 0,-2-1 0,-24 22 0,-16 18 0,58-59 0,-1 0 0,1 0 0,-1 0 0,1 0 0,-4 10 0,6-14 0,1 1 0,0 0 0,-1 0 0,1 0 0,0 0 0,-1 0 0,1 0 0,0 0 0,0 0 0,0 0 0,0 0 0,0 0 0,0 0 0,0 0 0,0 0 0,1 0 0,-1 0 0,0-1 0,0 1 0,1 0 0,-1 0 0,1 0 0,-1 0 0,1 0 0,-1-1 0,1 1 0,-1 0 0,1 0 0,0-1 0,-1 1 0,1 0 0,0-1 0,1 1 0,3 2 0,1 0 0,0-1 0,0 0 0,0 0 0,0 0 0,1-1 0,8 1 0,85 7 0,156-5 0,-172-5 0,34-1 0,-35-1 0,130 13 0,-213-10 0,60 11 0,-56-10 0,0 0 0,-1 0 0,1 0 0,-1 1 0,0-1 0,1 1 0,-1 0 0,0 0 0,0 1 0,0-1 0,0 0 0,3 4 0,-6-6 0,0 1 0,1-1 0,-1 1 0,1-1 0,-1 1 0,0-1 0,1 1 0,-1-1 0,0 1 0,0 0 0,1-1 0,-1 1 0,0-1 0,0 1 0,0 0 0,0-1 0,0 1 0,0 0 0,0-1 0,0 1 0,0 0 0,0-1 0,0 1 0,0-1 0,-1 1 0,1 0 0,0-1 0,0 1 0,-1 0 0,0 0 0,0 1 0,0-1 0,-1 0 0,1 0 0,0 0 0,-1 0 0,1 0 0,-1 0 0,1 0 0,-3 1 0,-4 0 0,0 1 0,1-1 0,-14 2 0,-11-2 0,0-1 0,0-1 0,-32-6 0,-14 1 0,21 3 0,-192-15 0,216 11-1365,33 6 1241,0 0 0,0 0 0,0 0-1,0 0 1,0 0 0,-1 0 0,1 0 0,0 0 0,0 0 0,0 0 0,0 0 0,0-1-1,0 1 1,0 0 0,-1 0 0,1-1-1117,0 1 1117,0 0 0,-1 0 0,1 0-1,0 0 1,0 0 0,0-1 0,0 1 0,0 0 0,0 0 0,0 0 0,0 0 0,0 0-1,0-1 1,0 1 0,0 0 0,0 0 0,0 0 0,1 0 0,-1 0 0,0 0-1,0 0 1,0-1 0,0 1 0,0 0 0,0 0 0,0 0-248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7:40.4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267 1211 24575,'-30'-53'0,"1"-2"0,-20-61 0,2-5 0,-33-135 0,70 219 0,3 16 0,-6-38 0,13 54 0,-1 0 0,1 0 0,-1 0 0,2 0 0,-1 1 0,0-1 0,1 0 0,0 0 0,0 0 0,0 0 0,1 1 0,0-1 0,2-5 0,2 3 0,-1 0 0,1 1 0,0 0 0,0 0 0,1 0 0,-1 1 0,1 0 0,1 0 0,-1 1 0,1 0 0,-1 0 0,1 1 0,0 0 0,1 0 0,13-2 0,11-2 0,0 2 0,56-3 0,-74 8 0,5-2 0,0 2 0,0 0 0,-1 1 0,21 4 0,-35-4 0,0 0 0,0 1 0,-1-1 0,1 1 0,-1 0 0,1 1 0,-1-1 0,1 1 0,3 3 0,-5-4 0,-1 1 0,0-1 0,0 0 0,0 1 0,0-1 0,0 1 0,-1 0 0,1-1 0,-1 1 0,0 0 0,0 0 0,0 0 0,0 0 0,0 0 0,0 6 0,-1-5 0,0 1 0,0-1 0,-1 0 0,1 0 0,-1 0 0,0 0 0,0 0 0,0 0 0,0 0 0,-1 0 0,0 0 0,0-1 0,0 1 0,0-1 0,-1 1 0,1-1 0,-1 0 0,-3 3 0,-5 5 0,0-1 0,-1 0 0,-22 13 0,-27 13-682,-93 40-1,95-51-6143</inkml:trace>
  <inkml:trace contextRef="#ctx0" brushRef="#br0" timeOffset="1967.24">670 380 24575,'0'0'0,"-1"0"0,0 0 0,1 0 0,-1 1 0,1-1 0,-1 0 0,1 1 0,-1-1 0,1 0 0,0 1 0,-1-1 0,1 0 0,-1 1 0,1-1 0,0 1 0,-1-1 0,1 1 0,0-1 0,-1 1 0,1-1 0,0 1 0,0-1 0,-1 1 0,1-1 0,0 1 0,0 0 0,-4 18 0,3-15 0,-5 50 0,2 102 0,4-131 0,0-15 0,1 0 0,1 1 0,0-1 0,0 0 0,1 0 0,0-1 0,1 1 0,0 0 0,1-1 0,0 0 0,9 13 0,8 7 0,47 51 0,-42-52 0,-17-16 0,2 1 0,0 0 0,0-1 0,1 0 0,1 0 0,24 15 0,-36-26 0,-1 0 0,1 0 0,-1 0 0,1-1 0,-1 1 0,1 0 0,0-1 0,-1 1 0,1-1 0,0 0 0,-1 0 0,1 1 0,0-1 0,-1 0 0,1 0 0,0-1 0,-1 1 0,1 0 0,0 0 0,-1-1 0,1 1 0,0-1 0,-1 0 0,1 1 0,-1-1 0,1 0 0,-1 0 0,1 0 0,-1 0 0,0 0 0,0 0 0,1 0 0,-1-1 0,0 1 0,0 0 0,0-1 0,1-1 0,1-3 0,1-1 0,-1 0 0,-1 0 0,1-1 0,-1 1 0,-1 0 0,2-10 0,-1 4 0,-1-1 0,0 0 0,-1 1 0,-1-1 0,0 0 0,-1 1 0,0-1 0,-1 1 0,-1 0 0,0 0 0,-9-21 0,2 14 0,0 0 0,-1 1 0,-1 1 0,-1 0 0,0 0 0,-24-21 0,-79-70-1365,84 79-5461</inkml:trace>
  <inkml:trace contextRef="#ctx0" brushRef="#br0" timeOffset="4339.92">847 304 24575,'30'-17'0,"40"-15"0,38-22 0,18-7 0,-5 2 0,-17 12 0,-27 13-8191</inkml:trace>
  <inkml:trace contextRef="#ctx0" brushRef="#br0" timeOffset="6603.04">1150 177 24575,'4'0'0,"10"0"0,7 9 0,5 6 0,-3 6 0,-5 8 0,3 20 0,2 2 0,1 1 0,-3 8 0,-1-6 0,-3-3 0,3-2 0,2-5 0,-1-5 0,-1-2 0,-4-6-8191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8:12.0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76 24575,'17'4'0,"32"-2"0,28-3 0,15-8 0,12-8 0,-11-1-8191</inkml:trace>
  <inkml:trace contextRef="#ctx0" brushRef="#br0" timeOffset="2829.57">76 403 24575,'0'0'0,"5"0"0,5 0 0,5-4 0,5-6 0,7-1 0,8 1 0,11 3 0,1 2 0,-2 2 0,-10 2-8191</inkml:trace>
  <inkml:trace contextRef="#ctx0" brushRef="#br0" timeOffset="4699.3">26 51 24575,'0'4'0,"0"10"0,0 12 0,0 22 0,5 11 0,1 22 0,-1 6 0,4-4 0,-1-7 0,4-8 0,-1-11 0,-2-7 0,-3-3 0,-2-6 0,-1-9-8191</inkml:trace>
  <inkml:trace contextRef="#ctx0" brushRef="#br0" timeOffset="6679.03">606 1 24575,'0'4'0,"0"6"0,0 13 0,0 21 0,0 11 0,0 1 0,5-1 0,0 3 0,0 1 0,4 7 0,4 17 0,0 0 0,2 3 0,-2-14-8191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8:42.8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0 274 24575,'5'0'0,"5"0"0,9-4 0,24-19 0,12-9 0,2-4 0,-5 4 0,-7 8 0,6 3 0,3 2 0,9-1 0,25-1 0,0-2 0,-14 4-8191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8:45.0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455 0 23404,'-454'226'0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8:49.7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1 238 24575,'0'0'0,"1"-1"0,-1 1 0,1 0 0,-1-1 0,1 1 0,-1 0 0,1-1 0,-1 1 0,1 0 0,-1 0 0,1 0 0,-1-1 0,1 1 0,-1 0 0,1 0 0,0 0 0,-1 0 0,1 0 0,-1 0 0,1 0 0,-1 0 0,1 0 0,0 0 0,-1 1 0,1-1 0,-1 0 0,1 0 0,-1 0 0,1 1 0,-1-1 0,1 0 0,-1 1 0,1-1 0,-1 0 0,1 1 0,15 19 0,-2 7 0,-1 1 0,-1 0 0,-1 1 0,6 31 0,-8-31 0,125 403 0,-123-391 0,-2 1 0,4 43 0,0 1 0,-13-85-2,0 1-1,0-1 0,1 0 0,-1 0 1,0 0-1,1 0 0,-1 0 1,1 0-1,-1 0 0,1 0 0,-1 0 1,1 0-1,0 0 0,-1 0 1,3 2-1,-3-3 7,0 0-1,1 0 1,-1 0 0,1 0 0,-1 0 0,1 0 0,-1 0 0,1 0-1,-1 0 1,0 0 0,1 0 0,-1 0 0,1 0 0,-1 0 0,1 0-1,-1 0 1,0 0 0,1 0 0,-1-1 0,0 1 0,1 0-1,-1 0 1,1-1 0,-1 1 0,0 0 0,1 0 0,-1-1 0,4-3-243,-1 0 1,0 0 0,0 0-1,-1 0 1,4-7 0,12-27-6588</inkml:trace>
  <inkml:trace contextRef="#ctx0" brushRef="#br0" timeOffset="1187.93">178 491 24575,'-4'-4'0,"24"-7"0,34-4 0,38-13 0,4-2-8191</inkml:trace>
  <inkml:trace contextRef="#ctx0" brushRef="#br0" timeOffset="3053.64">682 894 24575,'-3'-5'0,"-1"0"0,1 0 0,0-1 0,0 1 0,0-1 0,1 0 0,0 1 0,0-1 0,-2-11 0,-1-3 0,-5-18 0,1 0 0,-5-69 0,6-79 0,1 12 0,3 139 0,-2 0 0,-16-52 0,8 35 0,13 48 0,0 0 0,0-1 0,0 1 0,1-1 0,-1 1 0,1-1 0,1-6 0,-1 10 0,0 0 0,0 1 0,0-1 0,1 0 0,-1 1 0,0-1 0,0 0 0,1 1 0,-1-1 0,1 1 0,-1-1 0,0 1 0,1-1 0,-1 1 0,1-1 0,-1 1 0,1-1 0,-1 1 0,1-1 0,1 1 0,-1-1 0,0 1 0,1 0 0,-1 0 0,0 0 0,0 0 0,1 0 0,-1 0 0,0 0 0,0 0 0,1 0 0,-1 1 0,0-1 0,0 0 0,1 1 0,0 0 0,5 2 0,0 1 0,-1 0 0,1 0 0,-1 1 0,0 0 0,0 0 0,-1 0 0,1 1 0,-1-1 0,0 1 0,4 8 0,8 13 0,18 41 0,-19-36 0,24 49 0,44 80 0,136 206-1365,-189-316-5461</inkml:trace>
  <inkml:trace contextRef="#ctx0" brushRef="#br0" timeOffset="4888.56">657 591 24575,'0'-9'0,"0"-10"0,4-3 0,6 2 0,10 5 0,5 5 0,7-4 0,8-1 0,-4 3-8191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9:05.4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 1158 24575,'0'-586'0,"0"528"0,3 0 0,2-1 0,3 2 0,3-1 0,1 1 0,22-55 0,-32 106 0,0-1 0,1 1 0,0 0 0,0 0 0,0 0 0,1 0 0,0 0 0,0 1 0,0 0 0,1 0 0,0 0 0,0 0 0,0 1 0,1 0 0,-1 0 0,1 0 0,0 1 0,0 0 0,0 0 0,0 0 0,1 1 0,-1 0 0,1 0 0,0 1 0,-1-1 0,1 1 0,11 1 0,-6 0 0,0 1 0,0 1 0,-1 0 0,1 1 0,0 0 0,-1 1 0,0 0 0,0 1 0,0 0 0,16 10 0,-20-10 0,1 0 0,-2 0 0,1 1 0,0 0 0,-1 0 0,0 0 0,0 1 0,-1 0 0,0 0 0,0 1 0,-1-1 0,0 1 0,0 0 0,-1 0 0,4 11 0,-7-17 0,1-1 0,-1 1 0,1-1 0,-1 1 0,0-1 0,0 1 0,0 0 0,0-1 0,0 1 0,0-1 0,0 1 0,-1 0 0,1-1 0,-1 1 0,1-1 0,-1 1 0,1-1 0,-1 1 0,0-1 0,0 0 0,1 1 0,-1-1 0,0 0 0,0 1 0,-1-1 0,1 0 0,0 0 0,0 0 0,0 0 0,-1 0 0,1 0 0,-3 1 0,-3 0 0,-1 1 0,1-1 0,-1 0 0,0 0 0,-12 0 0,-270 8-960,274-10 555,-75-1-6421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9:07.1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321 338 24424,'0'13'0,"0"1"0,-1-1 0,0 0 0,0 0 0,0 0 0,-1 0 0,1-1 0,-2 1 0,1-1 0,0 0 0,-1 0 0,0 0 0,0 0 0,-1-1 0,1 0 0,-1-1 0,0 0 0,0 0 0,-1 0 0,1-1 0,-1 0 0,0-1 0,0 0 0,0 0 0,0-1 0,-1 0 0,1-1 0,-1 0 0,0-1 0,0 0 0,0-1 0,0 0 0,0-1 0,0 0 0,0 0 0,0-2 0,-1 1 0,1-2 0,0 1 0,-1-2 0,1 1 0,0-2 0,0 1 0,-1-2 0,1 0 0,0 0 0,0-1 0,0 0 0,0-1 0,0 0 0,1-1 0,-1 0 0,1-1 0,-1 0 0,1-1 0,0 0 0,0 0 0,1-1 0,-1 0 0,1-1 0,-1 0 0,1 0 0,1 0 0,-1-1 0,1 0 0,-1-1 0,2 0 0,-1 0 0,0 0 0,1 0 0,0-1 0,0 1 0,0-1 0,1 0 0,0 0 0,0 0 0,0 0 0,1-1 0,0 1 0,0 0 0,0 0 0,1 0 0,0-1 0,0 1 0,0 0 0,1 1 0,0-1 0,0 0 0,0 1 0,1 0 0,0 0 0,-1 0 0,2 1 0,-1 0 0,1 0 0,-1 0 0,1 1 0,1 0 0,-1 1 0,1-1 0,-1 2 0,1-1 0,0 1 0,0 1 0,1-1 0,-1 2 0,1-1 0,-1 2 0,1-1 0,0 2 0,0-1 0,0 1 0,0 1 0,0 0 0,1 1 0,-1 0 0,0 1 0,0 0 0,1 1 0,-1 0 0,0 1 0,1 0 0,-1 1 0,0 0 0,0 1 0,0 0 0,0 1 0,0 1 0,0-1 0,0 2 0,0-1 0,-1 2 0,1-1 0,-1 2 0,0-1 0,0 1 0,0 1 0,0-1 0,-1 2 0,1-1 0,-1 1 0,0 0 0,0 1 0,-1 0 0,1 0 0,-1 0 0,0 1 0,0 0 0,-1 0 0,0 0 0,1 1 0,-2 0 0,1-1 0,-1 1 0,0 0 0,0 1 0,0-1 0,-1 0 0,0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9:09.0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24575,'9'0'0,"7"0"0,13 0 0,7 4 0,5 1 0,9 1 0,4-2 0,2-1 0,-5-1 0,-10-1-8191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49:12.3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76 180 24575,'4'4'0,"6"19"0,1 10 0,-1 3 0,1 5 0,0 11 0,2 7 0,2-3 0,0-3 0,1-5 0,2-7 0,-2-2 0,-8 1 0,-5-2 0,-8-4 0,-2 2 0,-1-6-8191</inkml:trace>
  <inkml:trace contextRef="#ctx0" brushRef="#br0" timeOffset="2680.36">0 80 24575,'0'4'0,"4"2"0,6-5 0,14-6 0,12-8 0,3-5 0,0 1 0,-3 2 0,-2 5 0,0 3 0,9 3 0,0 3 0,-3 1 0,-3 0 0,-4 1 0,-8 0-8191</inkml:trace>
  <inkml:trace contextRef="#ctx0" brushRef="#br0" timeOffset="3784.05">453 987 24575,'0'-4'0,"0"-6"0,0-6 0,9 1 0,6 2 0,10 3 0,5 4 0,6-1 0,5-1 0,5-6 0,-2-1 0,0 1 0,-2 0 0,-9 2-8191</inkml:trace>
  <inkml:trace contextRef="#ctx0" brushRef="#br0" timeOffset="6013.1">1235 130 24575,'-8'-5'0,"1"0"0,-1 0 0,0 1 0,0 0 0,-1 0 0,1 1 0,-1 0 0,1 0 0,-18-2 0,1-1 0,14 4 0,-3-3 0,-1 2 0,0 0 0,-21-1 0,31 4 0,0 0 0,0 0 0,1 0 0,-1 1 0,0 0 0,0 0 0,1 0 0,-1 1 0,1-1 0,-1 1 0,1 0 0,0 1 0,0-1 0,0 1 0,-5 3 0,0 3 0,0 0 0,0 1 0,1 0 0,1 0 0,0 1 0,0 0 0,1 0 0,-5 13 0,-4 12 0,-13 52 0,21-60 0,1-1 0,1 1 0,1 0 0,2 1 0,2 45 0,1-59 0,0 0 0,1 0 0,1 0 0,1-1 0,0 1 0,0-1 0,2 0 0,-1 0 0,2-1 0,0 0 0,1 0 0,10 14 0,-13-21 0,0-1 0,1 1 0,-1-1 0,1 0 0,0-1 0,1 1 0,-1-1 0,1-1 0,0 1 0,11 4 0,3-2 0,0-1 0,30 4 0,-26-5 0,39 11 0,-9 2 0,1-2 0,0-3 0,99 9 0,-149-21 0,-1 0 0,1 0 0,0 0 0,0-1 0,-1 1 0,1-1 0,8-3 0,-12 3 0,0 0 0,0 0 0,1 0 0,-1-1 0,0 1 0,0-1 0,0 1 0,-1-1 0,1 0 0,0 1 0,-1-1 0,1 0 0,-1 0 0,1 0 0,-1 0 0,0-1 0,0 1 0,0 0 0,1-4 0,0-3-80,0 1 0,-1-1-1,0 1 1,-1-1 0,0 0-1,0 1 1,-1-1 0,0 0-1,0 1 1,-1-1 0,0 1 0,-1-1-1,0 1 1,0 0 0,-1 0-1,-8-14 1,-7-6-6746</inkml:trace>
  <inkml:trace contextRef="#ctx0" brushRef="#br0" timeOffset="8972.52">1083 559 24575,'12'-5'0,"1"0"0,-1 2 0,1-1 0,0 2 0,0-1 0,26 1 0,21-5 0,-18-2 0,-22 4 0,1 1 0,0 1 0,0 1 0,24 0 0,-39 2 0,-1 0 0,1 1 0,-1 0 0,1 0 0,-1 0 0,0 1 0,1 0 0,-1 0 0,0 0 0,0 1 0,-1-1 0,1 1 0,0 0 0,-1 1 0,0-1 0,1 1 0,-1 0 0,-1 0 0,1 0 0,5 8 0,-4-1-136,1 0-1,-2 0 1,0 1-1,0 0 1,-1-1-1,0 1 1,-1 0-1,-1 0 0,1 22 1,-1 12-6690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1:20.8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428 1 24575,'-9'0'0,"0"1"0,1 0 0,-1 0 0,1 1 0,-1 0 0,1 1 0,-15 6 0,3 1 0,-32 22 0,21-11 0,0 2 0,2 1 0,-45 46 0,62-56 0,0-1 0,1 2 0,1-1 0,0 1 0,1 1 0,0 0 0,2 0 0,0 1 0,0 0 0,-3 18 0,8-23 0,1 0 0,0 0 0,1 0 0,1 0 0,0 0 0,0-1 0,1 1 0,1 0 0,0-1 0,0 1 0,1-1 0,1 0 0,0 0 0,0-1 0,1 1 0,0-1 0,10 12 0,4 2 0,0-1 0,1 0 0,1-2 0,1 0 0,38 25 0,-26-23 0,1-1 0,1-2 0,1-1 0,0-2 0,1-2 0,1-1 0,1-2 0,0-2 0,79 9 0,-94-18 0,0 0 0,-1-2 0,1-1 0,-1-1 0,0-1 0,0-1 0,0-1 0,0-1 0,-1-2 0,0 0 0,-1-2 0,40-23 0,-59 31 0,1 0 0,-1 0 0,0 0 0,0 0 0,0-1 0,-1 1 0,1-1 0,-1 0 0,0 0 0,0 0 0,-1-1 0,1 1 0,3-9 0,-5 9 0,-1 1 0,1 0 0,-1-1 0,0 1 0,0 0 0,0-1 0,0 1 0,-1 0 0,1-1 0,-1 1 0,0 0 0,0 0 0,0-1 0,0 1 0,-1 0 0,1 0 0,-1 0 0,0 0 0,0 1 0,-3-6 0,-8-6 0,-1 0 0,0 0 0,-1 1 0,0 1 0,-1 1 0,-1 0 0,1 1 0,-2 0 0,1 2 0,-33-12 0,46 19-44,-1-1 0,0 1 0,0 0 0,0 0 0,0 0 0,0 1 0,0-1 0,0 1 0,0 1 0,0-1 0,0 1 0,0-1 0,0 2 0,0-1 0,0 0 0,0 1 0,1 0 0,-1 0-1,1 0 1,-1 1 0,1 0 0,0-1 0,0 2 0,0-1 0,0 0 0,1 1 0,-1-1 0,1 1 0,0 0 0,-4 6 0,-13 26-6782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1:29.9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0 366 24575,'1'-20'0,"1"-1"0,0 1 0,1-1 0,1 1 0,1 0 0,1 1 0,1-1 0,1 1 0,0 1 0,1-1 0,1 1 0,1 1 0,1 0 0,18-21 0,-24 32 0,0 0 0,1 1 0,-1 0 0,1 0 0,0 1 0,1 0 0,-1 0 0,1 1 0,-1 0 0,1 0 0,0 1 0,0 0 0,0 0 0,9 0 0,-4 0 0,0 2 0,-1-1 0,1 2 0,0-1 0,0 2 0,-1 0 0,1 0 0,16 7 0,-22-7 0,0 1 0,-1 0 0,1 0 0,-1 1 0,0 0 0,0 0 0,0 0 0,0 1 0,-1 0 0,0 0 0,0 0 0,0 1 0,5 8 0,-5-6 0,-1 1 0,1 0 0,-1 0 0,-1 0 0,0 1 0,0-1 0,-1 1 0,0-1 0,0 11 0,-1 2 0,-2 0 0,0-1 0,-1 1 0,-1-1 0,0 1 0,-2-1 0,-1 0 0,-13 32 0,-20 33 0,-4-2 0,-61 91 0,96-163 0,5-7 0,0 1 0,0-1 0,0 0 0,-1 0 0,0 0 0,0 0 0,0-1 0,-1 0 0,0 0 0,0 0 0,-8 5 0,12-9 0,1 1 0,0-1 0,0 0 0,-1 0 0,1 0 0,0 0 0,-1 0 0,1 1 0,0-1 0,0 0 0,-1 0 0,1 0 0,0 0 0,-1 0 0,1 0 0,0 0 0,-1 0 0,1 0 0,0 0 0,-1 0 0,1 0 0,0 0 0,-1-1 0,1 1 0,0 0 0,0 0 0,-1 0 0,1 0 0,0 0 0,-1-1 0,1 1 0,0 0 0,0 0 0,-1 0 0,1-1 0,0 1 0,0 0 0,0 0 0,-1-1 0,1 1 0,0 0 0,0-1 0,0 1 0,0 0 0,0-1 0,0 1 0,0 0 0,0 0 0,-1-1 0,1 1 0,0 0 0,0-1 0,0 1 0,0 0 0,1-1 0,-1 0 0,6-20 0,0 11 0,1 0 0,0 0 0,0 1 0,1 0 0,0 0 0,0 1 0,1 0 0,13-9 0,85-51 0,-97 62 0,151-89 0,-148 87 0,1 1 0,1 0 0,-1 1 0,1 1 0,0 0 0,0 1 0,18-2 0,-10 3 0,0 1 0,0 1 0,1 1 0,27 3 0,-44-2 0,0 0 0,0 1 0,0 0 0,0 0 0,-1 1 0,1-1 0,-1 1 0,1 1 0,-1-1 0,0 1 0,10 8 0,-13-9 0,-1-1 0,1 1 0,0 0 0,-1 0 0,0 0 0,0 0 0,0 0 0,0 1 0,0-1 0,-1 1 0,1-1 0,-1 1 0,0-1 0,0 1 0,0 0 0,-1 0 0,1-1 0,-1 1 0,0 0 0,0 0 0,0 0 0,0-1 0,-2 7 0,-3 5 14,0 0-1,-1-1 0,0 0 0,-1 0 1,-1-1-1,0 0 0,0 0 1,-15 15-1,-3 0-508,0 0 0,-35 26 0,-2-4-6331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3:01.4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0 104 24575,'5'0'0,"5"0"0,5 0 0,5 0 0,7 0 0,8 0 0,10 0 0,7 0 0,3-9 0,0-3 0,-5-3 0,-10 1-8191</inkml:trace>
  <inkml:trace contextRef="#ctx0" brushRef="#br0" timeOffset="1229.79">152 254 24575,'-2'122'0,"5"135"0,10-151 0,-5-46 0,-3-18-341,2 0 0,2-1-1,14 42 1,-18-69-6485</inkml:trace>
  <inkml:trace contextRef="#ctx0" brushRef="#br0" timeOffset="1981.81">202 758 24575,'4'-8'0,"11"-4"0,6 1 0,8-6 0,9-5 0,1 2 0,-2-1 0,6 4 0,0 0 0,-2 4 0,-1 3 0,-7 4-8191</inkml:trace>
  <inkml:trace contextRef="#ctx0" brushRef="#br0" timeOffset="9294.64">706 128 24575,'9'-5'0,"0"-1"0,0-1 0,-1 1 0,0-1 0,-1-1 0,14-15 0,-15 15 0,0 1 0,0 0 0,1 1 0,0 0 0,0 0 0,1 0 0,-1 1 0,12-6 0,-17 10 0,-1 1 0,1-1 0,0 1 0,0-1 0,0 1 0,-1 0 0,1 0 0,0 0 0,0 0 0,0 0 0,-1 0 0,1 0 0,0 1 0,0-1 0,0 1 0,-1-1 0,1 1 0,0-1 0,-1 1 0,1 0 0,-1 0 0,1 0 0,-1 0 0,1 0 0,-1 1 0,0-1 0,1 0 0,-1 0 0,0 1 0,0-1 0,0 1 0,1 2 0,4 5 0,-1 1 0,0 0 0,0 1 0,3 10 0,-5-11 0,3 9 0,0 1 0,-2 1 0,0-1 0,1 32 0,-4 84 0,-2-81 0,0-30 0,0 13 0,2 0 0,1-1 0,9 50 0,-4-57 0,-1-11 0,-2 1 0,0 0 0,-1 0 0,-1 0 0,-1 0 0,-3 39 0,1-54 0,0 0 0,0 0 0,-1 0 0,0 0 0,0 0 0,0 0 0,-1 0 0,0-1 0,0 1 0,0-1 0,0 0 0,0 0 0,-1 0 0,0-1 0,-4 5 0,-6 2 0,-1-1 0,1 0 0,-22 8 0,22-10 0,0 0 0,1 1 0,-15 10 0,27-18 0,1 0 0,0 1 0,0-1 0,-1 0 0,1 0 0,0 0 0,-1 1 0,1-1 0,0 0 0,0 0 0,-1 1 0,1-1 0,0 0 0,0 1 0,-1-1 0,1 0 0,0 1 0,0-1 0,0 0 0,0 1 0,0-1 0,0 0 0,0 1 0,-1-1 0,1 0 0,0 1 0,0-1 0,0 1 0,0-1 0,1 0 0,-1 1 0,0-1 0,0 0 0,0 1 0,0 0 0,14 6 0,22-3 0,-23-3 0,0-1 0,0-1 0,-1 0 0,1-1 0,0 0 0,0-1 0,-1-1 0,0 0 0,0 0 0,0-1 0,0-1 0,-1 0 0,17-12 0,-4 1 0,-6 4 0,-1 0 0,-1-1 0,20-21 0,-24 22-273,1 0 0,0 0 0,1 1 0,24-15 0,-2 4-6553</inkml:trace>
  <inkml:trace contextRef="#ctx0" brushRef="#br0" timeOffset="14674.7">1840 104 24575,'-46'-1'0,"19"0"0,1 1 0,-53 7 0,74-6 0,0 0 0,-1 1 0,1 0 0,1 0 0,-1 0 0,0 1 0,0 0 0,1 0 0,-1 0 0,1 0 0,0 0 0,0 1 0,0 0 0,1 0 0,-1 0 0,1 0 0,0 1 0,0-1 0,1 1 0,-1 0 0,1-1 0,0 1 0,0 1 0,1-1 0,-3 10 0,0 10 0,1 0 0,1 0 0,1 0 0,3 31 0,-1-41 0,-1 81 0,6 66 0,-3-139 0,2 0 0,1-1 0,11 28 0,5 20 0,-20-62 0,2 9 0,0-1 0,1 1 0,1-1 0,16 30 0,-21-43 0,1-1 0,-1 1 0,1-1 0,0 1 0,0-1 0,0 0 0,0 1 0,0-1 0,1 0 0,-1-1 0,1 1 0,-1 0 0,1-1 0,0 1 0,-1-1 0,1 0 0,0 0 0,0 0 0,0 0 0,0-1 0,0 1 0,0-1 0,0 1 0,0-1 0,0 0 0,0 0 0,0-1 0,0 1 0,0-1 0,0 1 0,0-1 0,0 0 0,0 0 0,4-2 0,0-1 9,-1 1 1,0-1-1,0 0 0,-1 0 0,1 0 1,-1-1-1,1 0 0,-2 0 0,1-1 0,0 1 1,-1-1-1,4-7 0,1-3-380,-1-1-1,0 0 1,7-25 0,-1-3-6455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3:50.2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1298 24575,'0'-625'0,"2"585"0,3 1 0,1-1 0,12-43 0,0 1 0,5-55 0,-22 133 0,-1 1 0,1 0 0,0-1 0,0 1 0,0 0 0,0 0 0,1 0 0,-1 0 0,1 0 0,0 0 0,0 0 0,0 1 0,0-1 0,0 1 0,1-1 0,-1 1 0,1 0 0,-1 0 0,4-2 0,-1 1 0,0 1 0,1 0 0,-1 1 0,1-1 0,-1 1 0,1 0 0,-1 0 0,1 1 0,0 0 0,9 0 0,-2 2 0,-1 0 0,0 0 0,0 1 0,-1 1 0,1 0 0,-1 1 0,1 0 0,-1 1 0,-1 0 0,1 0 0,-1 1 0,0 1 0,10 9 0,8 10 0,-1 0 0,44 61 0,-56-68 0,-1 0 0,-1 1 0,18 41 0,-27-52 0,-1 0 0,1 0 0,-2 1 0,1-1 0,-1 1 0,-1 0 0,0-1 0,-1 1 0,0 0 0,0 0 0,-3 11 0,3-20 0,-1 1 0,0 0 0,0 0 0,0-1 0,0 1 0,0-1 0,-1 1 0,1-1 0,-1 1 0,0-1 0,0 0 0,0 0 0,0 0 0,0 0 0,0 0 0,0 0 0,-1 0 0,1-1 0,-1 1 0,1-1 0,-1 0 0,1 0 0,-1 0 0,-3 1 0,-7 1 0,0 0 0,0-1 0,-27 0 0,28-1 0,-76 2 0,-88-9 0,166 5-227,-1 0-1,1-1 1,0 0-1,0-1 1,-10-4-1,-4-4-6598</inkml:trace>
  <inkml:trace contextRef="#ctx0" brushRef="#br0" timeOffset="2363.06">782 466 24575,'1'24'0,"2"-1"0,0 1 0,2-1 0,8 26 0,-5-23 0,-2 0 0,5 48 0,-9-54 0,1 0 0,0 0 0,2 0 0,9 25 0,35 74 0,-8-24 0,-39-91 0,0 0 0,0 0 0,0 0 0,0 0 0,1 0 0,0-1 0,0 1 0,0-1 0,0 0 0,0 0 0,1 0 0,-1 0 0,8 3 0,-10-5 0,1 0 0,-1-1 0,1 1 0,0-1 0,-1 1 0,1-1 0,-1 0 0,1 1 0,0-1 0,-1 0 0,1 0 0,-1 0 0,1 0 0,0-1 0,-1 1 0,4-1 0,-3 0 0,0 0 0,-1 0 0,1 0 0,0 0 0,-1-1 0,1 1 0,-1-1 0,1 1 0,-1-1 0,1 1 0,-1-1 0,0 0 0,0 0 0,0 1 0,0-1 0,1-3 0,2-9 0,0 1 0,-1-1 0,-1 0 0,0 0 0,-1 0 0,0 0 0,-2-18 0,0 11 0,2 0 0,4-30 0,-2 37 0,10-53 0,-2 0 0,2-82 0,-12 119 0,0 14 0,-1 0 0,-2-22 0,2 34 0,-1-1 0,0 1 0,0-1 0,-1 1 0,1-1 0,-1 1 0,0 0 0,0 0 0,0 0 0,0 0 0,-1 0 0,-5-6 0,-8-5 0,1 1 0,-2 1 0,-18-12 0,27 19 0,0 2 0,0-1 0,0 1 0,-1 0 0,0 1 0,1 0 0,-1 0 0,-1 1 0,-11-2 0,19 4 0,0 0 0,-1 0 0,1 0 0,0 0 0,-1 1 0,1-1 0,0 1 0,-1-1 0,1 1 0,0 0 0,0 0 0,0 0 0,0 0 0,0 0 0,0 1 0,0-1 0,0 1 0,-2 1 0,1 0 0,0 1 0,1 0 0,-1-1 0,1 1 0,0 0 0,0 0 0,0 0 0,1 0 0,-2 5 0,-1 8 0,1 1 0,0-1 0,0 32 0,3-49 0,1 84-1365,1-48-5461</inkml:trace>
  <inkml:trace contextRef="#ctx0" brushRef="#br0" timeOffset="3790.18">1211 492 24575,'5'-5'0,"2"0"0,-1 0 0,0 0 0,1 1 0,0 0 0,0 1 0,0-1 0,0 1 0,1 1 0,-1-1 0,1 1 0,0 0 0,9 0 0,15-1 0,62 2 0,-70 1 0,229 2-1365,-222-2-5461</inkml:trace>
  <inkml:trace contextRef="#ctx0" brushRef="#br0" timeOffset="5158.96">1412 416 24575,'0'9'0,"0"24"0,0 10 0,0 7 0,0 0 0,0-2 0,0 1 0,0-4 0,0-5 0,4-9 0,2-2 0,-1-2 0,-1 0 0,-1 7 0,-1 7 0,3 1 0,2-8-8191</inkml:trace>
  <inkml:trace contextRef="#ctx0" brushRef="#br0" timeOffset="6450.89">1941 1298 24575,'4'0'0,"6"0"0,5 0 0,5 0 0,16 0 0,6-5 0,0-4 0,-7-3-8191</inkml:trace>
  <inkml:trace contextRef="#ctx0" brushRef="#br0" timeOffset="9008.94">2369 1248 24575,'0'-60'0,"-3"-184"0,-21 0 0,7 104 0,9 64 0,-9-14 0,4 35 0,13 52 0,-1-1 0,1 0 0,-1 0 0,1 0 0,0 0 0,1-1 0,-1 1 0,2-5 0,-2 8 0,0 1 0,0-1 0,1 0 0,-1 0 0,1 0 0,-1 1 0,0-1 0,1 0 0,0 0 0,-1 1 0,1-1 0,-1 0 0,1 1 0,0-1 0,-1 1 0,1-1 0,0 1 0,-1-1 0,1 1 0,0-1 0,0 1 0,0 0 0,0 0 0,-1-1 0,1 1 0,0 0 0,0 0 0,0 0 0,0 0 0,0 0 0,-1 0 0,1 0 0,0 0 0,0 0 0,0 0 0,0 0 0,0 1 0,-1-1 0,1 0 0,0 1 0,1 0 0,3 2 0,-1 0 0,1 0 0,-1 0 0,0 1 0,0-1 0,-1 1 0,1 0 0,-1 0 0,0 1 0,0-1 0,0 1 0,0-1 0,2 9 0,-4-12 0,19 40 0,16 50 0,-6-14 0,30 80 0,-51-128 0,-1 1 0,-2-1 0,5 50 0,-9-38 0,8 73 0,-10-114 0,0 0 0,1 0 0,-1 0 0,0 0 0,0 0 0,0 0 0,0 0 0,0 0 0,0 0 0,0 0 0,0 0 0,1 0 0,-1 0 0,0 0 0,0 0 0,0 0 0,0 0 0,0 0 0,0 0 0,0 0 0,1 0 0,-1 0 0,0 0 0,0 0 0,0 0 0,0 0 0,0 0 0,0 0 0,0 0 0,1 0 0,0-19 0,3-542 0,-6 290 0,2 261 0,0 1 0,1 0 0,0-1 0,1 1 0,0 0 0,0 0 0,5-13 0,-6 20 0,0 0 0,0 1 0,0-1 0,0 0 0,0 0 0,0 1 0,0-1 0,1 0 0,-1 1 0,1-1 0,-1 1 0,1 0 0,-1-1 0,1 1 0,0 0 0,0 0 0,-1 0 0,1 0 0,0 1 0,0-1 0,0 0 0,0 1 0,0-1 0,0 1 0,0 0 0,0 0 0,0 0 0,0 0 0,1 0 0,-1 0 0,0 0 0,0 1 0,0-1 0,0 1 0,0-1 0,0 1 0,-1 0 0,1 0 0,3 1 0,1 2 0,1 0 0,-1 1 0,-1-1 0,1 1 0,-1 0 0,1 1 0,-1-1 0,-1 1 0,1 0 0,-1 0 0,0 1 0,-1-1 0,1 1 0,-1 0 0,2 8 0,5 12 0,-3 0 0,9 46 0,-7 33 0,-8-80 0,1 0 0,1 1 0,12 44 0,-10-59 0,0 0 0,0 0 0,13 17 0,3 11 0,-11-17 0,-1 1 0,-1 0 0,-2 0 0,0 1 0,-2 0 0,0 0 0,-2 0 0,-1 37 0,10 165-141,-6-161-1083,-2-23-5602</inkml:trace>
  <inkml:trace contextRef="#ctx0" brushRef="#br0" timeOffset="10796.07">3049 1196 24575,'0'-26'0,"-2"-1"0,0 1 0,-2 0 0,-8-27 0,-7-39 0,3 0 0,4-1 0,5-1 0,4-103 0,4-210 0,-1 405 0,0-4 0,0-1 0,1 1 0,-1 0 0,1 0 0,2-6 0,-3 11 0,0 0 0,1 0 0,-1 0 0,0 0 0,1 0 0,-1 1 0,1-1 0,-1 0 0,1 0 0,-1 1 0,1-1 0,-1 0 0,1 0 0,0 1 0,0-1 0,-1 1 0,1-1 0,0 1 0,0-1 0,-1 1 0,1-1 0,0 1 0,0 0 0,0-1 0,0 1 0,0 0 0,0 0 0,0 0 0,0-1 0,-1 1 0,1 0 0,0 0 0,0 1 0,0-1 0,0 0 0,0 0 0,0 0 0,0 1 0,0-1 0,0 0 0,-1 1 0,2 0 0,3 1 0,0 1 0,0 0 0,0 0 0,-1 1 0,1-1 0,-1 1 0,0 0 0,0 0 0,0 1 0,-1-1 0,1 1 0,-1 0 0,0 0 0,-1 0 0,3 6 0,4 10 0,-1 0 0,7 35 0,97 402 0,-98-400 0,8 83 0,-14-97 0,-6-37 0,0 1 0,0 0 0,-1 0 0,0 0 0,-1 1 0,0-1 0,0 0 0,-2 12 0,-5-5-1365,-3-7-5461</inkml:trace>
  <inkml:trace contextRef="#ctx0" brushRef="#br0" timeOffset="11835.97">2973 592 24575,'0'-4'0,"5"-2"0,5 0 0,5 2 0,10 1 0,3 1 0,-2 1-8191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4:44.1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1 808 24575,'1'-1'0,"0"1"0,0-1 0,1 1 0,-1-1 0,0 1 0,0-1 0,0 0 0,1 1 0,-1-1 0,0 0 0,0 0 0,0 0 0,0 0 0,-1 0 0,1 0 0,0 0 0,0 0 0,-1 0 0,2-3 0,11-23 0,-9 13 0,0 0 0,-2 0 0,1-1 0,-2 1 0,0-1 0,-1-20 0,0 19 0,0 0 0,1-1 0,1 1 0,6-27 0,65-180 0,-67 199 0,0 2 0,12-28 0,-16 45 0,1-1 0,-1 1 0,1 0 0,1 0 0,-1 0 0,1 0 0,-1 1 0,1 0 0,0-1 0,7-3 0,-11 7 0,1 0 0,0 0 0,0 0 0,0 1 0,1-1 0,-1 0 0,0 1 0,0-1 0,0 1 0,0 0 0,1-1 0,-1 1 0,0 0 0,0-1 0,1 1 0,-1 0 0,0 0 0,0 0 0,1 0 0,-1 0 0,0 1 0,0-1 0,1 0 0,-1 0 0,0 1 0,0-1 0,0 1 0,0-1 0,1 1 0,-1 0 0,0-1 0,0 1 0,0 0 0,0 0 0,0 0 0,-1 0 0,1-1 0,0 1 0,0 0 0,0 1 0,-1-1 0,2 1 0,1 5 0,0-1 0,0 1 0,-1 0 0,0 0 0,0 0 0,1 9 0,3 36 0,-2 1 0,-5 91 0,-1 6 0,2-145 0,1-1 0,-1 0 0,1 1 0,0-1 0,0 0 0,0 0 0,0 0 0,1 1 0,2 4 0,-3-8 0,0 0 0,-1 0 0,1 0 0,0 0 0,0 0 0,0 0 0,0-1 0,0 1 0,0 0 0,0 0 0,0-1 0,0 1 0,0-1 0,0 1 0,1-1 0,-1 1 0,0-1 0,0 1 0,1-1 0,-1 0 0,0 0 0,0 0 0,1 0 0,-1 0 0,0 0 0,0 0 0,1 0 0,-1-1 0,0 1 0,0 0 0,1-1 0,-1 1 0,0-1 0,2 0 0,2-2 0,1 0 0,-1 0 0,0-1 0,0 1 0,0-1 0,-1 0 0,1-1 0,-1 1 0,6-9 0,3-6 0,14-26 0,-23 39 0,19-41 0,20-55 0,1-5 0,-40 100 0,-1 0 0,1 0 0,1 0 0,-1 0 0,11-10 0,-14 16 0,0 0 0,-1 0 0,1 0 0,0 1 0,0-1 0,0 0 0,0 1 0,0-1 0,0 1 0,0-1 0,0 1 0,1 0 0,-1-1 0,0 1 0,0 0 0,0 0 0,0 0 0,0 0 0,2 0 0,-2 0 0,0 1 0,1-1 0,-1 1 0,0 0 0,0 0 0,1-1 0,-1 1 0,0 0 0,0 0 0,0 0 0,0 0 0,0 0 0,0 0 0,0 1 0,-1-1 0,1 0 0,0 0 0,-1 1 0,2 1 0,4 14 0,0 0 0,0 1 0,-2-1 0,0 1 0,1 19 0,2 93 0,-8 121-1365,1-221-5461</inkml:trace>
  <inkml:trace contextRef="#ctx0" brushRef="#br0" timeOffset="1296.47">1159 0 24575,'0'69'0,"-3"189"0,-1-176 0,-18 89 0,10-100-91,-33 158-1183,37-198-5552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5:38.0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308 2048 24575,'-1'-13'0,"0"0"0,-1 0 0,0 0 0,-5-15 0,-1-1 0,-90-334 0,65 266 0,-46-121 0,63 177 0,3-1 0,1-1 0,1 1 0,-4-49 0,8 17 0,5-118 0,6-62 0,-4 249 0,1 1 0,-1-1 0,0 0 0,1 1 0,0-1 0,0 1 0,1 0 0,-1-1 0,1 1 0,0 0 0,0 0 0,0 0 0,1 0 0,-1 0 0,1 0 0,3-3 0,-1 2 0,0 1 0,1-1 0,0 1 0,-1 1 0,1-1 0,0 1 0,1 0 0,-1 0 0,13-3 0,-2 2 0,0 1 0,0 0 0,0 2 0,0 0 0,0 1 0,1 0 0,31 6 0,-42-5 0,0 0 0,-1 1 0,1 0 0,-1 0 0,1 1 0,-1 0 0,0 0 0,0 0 0,6 5 0,-8-5 0,-1 0 0,1 1 0,-1-1 0,0 1 0,0 0 0,0-1 0,-1 1 0,1 1 0,-1-1 0,0 0 0,0 0 0,-1 1 0,1-1 0,0 6 0,4 27 0,-2 0 0,-2 0 0,-1 1 0,-6 48 0,4-60 0,-1 6-273,-1 1 0,-2-1 0,-1-1 0,-12 40 0,1-28-6553</inkml:trace>
  <inkml:trace contextRef="#ctx0" brushRef="#br0" timeOffset="1223.3">635 637 24575,'1'0'0,"0"1"0,0-1 0,-1 1 0,1-1 0,0 1 0,-1-1 0,1 1 0,0-1 0,-1 1 0,1 0 0,0-1 0,-1 1 0,1 0 0,-1 0 0,0-1 0,1 1 0,-1 0 0,1 1 0,9 22 0,-7-15 0,21 53 0,-15-37 0,1 0 0,1 0 0,26 43 0,-36-67 0,-1 0 0,1-1 0,-1 1 0,1 0 0,-1 0 0,1-1 0,0 1 0,-1 0 0,1-1 0,0 1 0,0 0 0,-1-1 0,1 1 0,0-1 0,0 1 0,0-1 0,0 0 0,0 1 0,0-1 0,1 0 0,-2 0 0,1 0 0,0 0 0,-1 0 0,1-1 0,-1 1 0,1 0 0,-1-1 0,1 1 0,-1-1 0,1 1 0,-1 0 0,1-1 0,-1 1 0,1-1 0,-1 1 0,0-1 0,1 0 0,-1 1 0,0-1 0,1 1 0,-1-1 0,0 0 0,2-7 0,0 1 0,0 0 0,1-14 0,-3 19 0,6-81 0,-9-121 0,0 76 0,2-4 0,1 145-110,0-2 151,0 0-1,0-1 1,1 1 0,0-1-1,4 12 1,-5-21-77,0 1 0,1-1 1,-1 1-1,1-1 0,0 1 1,-1-1-1,1 0 0,0 1 1,0-1-1,0 0 0,0 0 1,0 1-1,0-1 0,0 0 0,0 0 1,1 0-1,-1 0 0,0 0 1,1-1-1,-1 1 0,0 0 1,1 0-1,-1-1 0,1 1 1,-1-1-1,1 0 0,0 1 1,-1-1-1,1 0 0,-1 0 1,1 0-1,-1 0 0,1 0 0,0 0 1,-1-1-1,1 1 0,-1 0 1,1-1-1,-1 1 0,1-1 1,1 0-1,21-10-6790</inkml:trace>
  <inkml:trace contextRef="#ctx0" brushRef="#br0" timeOffset="3318.08">711 385 24575,'45'-1'0,"55"-11"0,-18 2 0,-79 10 0,0 0 0,0 0 0,1 0 0,-1 0 0,0 0 0,0 1 0,0-1 0,0 1 0,0 0 0,0 0 0,0 0 0,0 0 0,0 1 0,0-1 0,0 1 0,3 2 0,-2 0 0,-1-1 0,0 0 0,0 1 0,0-1 0,-1 1 0,1 0 0,-1 0 0,0 0 0,0 0 0,2 6 0,0 9 0,1-1 0,-2 1 0,-1-1 0,1 28 0,-3-46 0,2 98 0,9 91 0,-5-149 0,-2 0 0,-2 0 0,-1 0 0,-9 68 0,7-102 0,0 0 0,0 0 0,-1 0 0,0 0 0,0-1 0,-4 8 0,6-12 0,-1 1 0,-1 0 0,1-1 0,0 0 0,0 1 0,0-1 0,-1 0 0,1 1 0,-1-1 0,1 0 0,-1 0 0,1 0 0,-1 0 0,0 0 0,0-1 0,1 1 0,-1 0 0,0-1 0,0 0 0,0 1 0,1-1 0,-1 0 0,-4 0 0,0 0 0,0-1 0,0 0 0,0 0 0,0-1 0,0 0 0,0 0 0,0 0 0,-9-6 0,-44-31 0,48 31 0,-19-14 0,1-1 0,2-1 0,0-1 0,-24-31 0,39 42 0,1 0 0,1-2 0,0 1 0,1-1 0,1-1 0,1 1 0,0-1 0,1-1 0,1 1 0,-4-22 0,5 6-1365,2 5-5461</inkml:trace>
  <inkml:trace contextRef="#ctx0" brushRef="#br0" timeOffset="4730.83">1089 310 24575,'5'0'0,"13"0"0,9 0 0,8-9 0,6-11 0,1-6 0,-2-4 0,-4 0 0,-4 4 0,1 3 0,13 1 0,6-9 0,-1 1 0,-4-3 0,-12 4-8191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5:43.7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 0 24575,'-2'3'0,"0"0"0,0 0 0,1 0 0,-1 0 0,1 0 0,0 0 0,0 0 0,0 1 0,1-1 0,-1 0 0,1 1 0,0-1 0,0 7 0,-1 3 0,-5 93 0,10 121 0,25 106 0,-12-154 0,-12-110 0,0-6 0,17 90 0,-18-138 0,-4-15 0,0 0 0,0 0 0,0 0 0,1 0 0,-1 0 0,0 0 0,0 0 0,0 0 0,0 0 0,0 0 0,0 0 0,0 0 0,0 0 0,0 1 0,0-1 0,0 0 0,0 0 0,0 0 0,0 0 0,0 0 0,0 0 0,0 0 0,0 0 0,1 0 0,-1 0 0,0 0 0,0 0 0,0 0 0,0 0 0,0 0 0,0 0 0,0 0 0,0 0 0,0 0 0,0 0 0,0 0 0,0 0 0,1 0 0,-1 0 0,0 0 0,0 0 0,0 0 0,0 0 0,0 0 0,0 0 0,0 0 0,0 0 0,0 0 0,0 0 0,0 0 0,0 0 0,0 0 0,1 0 0,-1-1 0,0 1 0,0 0 0,0 0 0,0 0 0,0 0 0,0 0 0,0 0 0,4-21 0,1-163-362,-6 148-641,1-14-5823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5:44.6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80 24575,'4'4'0,"6"2"0,10-1 0,5-5 0,8-11 0,2-8 0,8-1 0,9 3 0,10 4 0,-3 5 0,-6 3 0,-13 3-8191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09:55:55.8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283 1462 24575,'0'-11'0,"-1"0"0,-1 0 0,0 0 0,-6-16 0,1 3 0,-13-43 0,-3 2 0,-48-94 0,42 99 0,3-1 0,2-2 0,-16-64 0,29 66 0,2-1 0,3 1 0,3-1 0,5-79 0,-1 127 0,0-1 0,1 1 0,0-1 0,1 1 0,1 0 0,8-19 0,-10 27 0,1 1 0,0-1 0,1 1 0,-1 0 0,1-1 0,0 2 0,0-1 0,1 0 0,-1 1 0,1 0 0,0 0 0,0 0 0,1 1 0,-1 0 0,1 0 0,-1 0 0,9-2 0,-10 3 0,1 0 0,-1 1 0,1 0 0,0 0 0,-1 0 0,1 1 0,0-1 0,0 1 0,0 0 0,-1 1 0,1-1 0,0 1 0,0 0 0,5 2 0,-7-2 0,0 1 0,0-1 0,-1 1 0,1 0 0,0 0 0,-1 0 0,1 0 0,-1 1 0,0-1 0,1 1 0,-1-1 0,0 1 0,-1 0 0,1 0 0,0 0 0,-1 0 0,0 0 0,0 0 0,0 0 0,0 0 0,1 5 0,0 4 0,0-1 0,-1 1 0,-1 0 0,1-1 0,-2 1 0,0 0 0,0-1 0,-1 1 0,0-1 0,-1 1 0,-8 18 0,-3 3 0,-2-1 0,-29 43 0,27-47 0,13-20 0,0 1 0,0 0 0,1 0 0,-3 10 0,6-17 0,0 1 0,1 0 0,-1-1 0,1 1 0,0 0 0,-1 0 0,1-1 0,1 1 0,-1 0 0,0 0 0,1 0 0,-1-1 0,1 1 0,0 0 0,0-1 0,0 1 0,0-1 0,2 5 0,1-2 0,0-1 0,0 0 0,0 1 0,0-1 0,1-1 0,0 1 0,-1-1 0,11 6 0,45 18 0,-48-22 0,31 11 0,83 17 0,-51-15 0,-53-11-124,-1 0 0,0 2 0,-1 0 0,1 1 0,-2 1 0,0 1-1,0 1 1,-1 1 0,-1 0 0,24 25 0,-17-10-6702</inkml:trace>
  <inkml:trace contextRef="#ctx0" brushRef="#br0" timeOffset="938.97">688 0 24575,'0'4'0,"1"0"0,0 0 0,0 0 0,0 0 0,1 0 0,0 0 0,-1 0 0,5 5 0,4 12 0,44 103 0,14 37 0,74 163 0,-116-268 0,57 144 0,5 9 0,-70-175 0,-11-26-16,-3-10 47,-2-12-1411,-3-11-5446</inkml:trace>
  <inkml:trace contextRef="#ctx0" brushRef="#br0" timeOffset="3777.94">839 50 24575,'106'-1'0,"119"3"0,-218-2 0,0 1 0,1 0 0,-1 0 0,0 0 0,0 1 0,0 0 0,0 1 0,9 3 0,-13-3 0,1-1 0,-1 0 0,1 1 0,-1 0 0,0-1 0,0 1 0,0 1 0,0-1 0,-1 0 0,1 1 0,-1-1 0,0 1 0,0 0 0,0 0 0,0-1 0,0 6 0,1 0 0,-1 0 0,0 0 0,0 0 0,-1 1 0,-1-1 0,0 0 0,0 1 0,0-1 0,-1 0 0,-1 0 0,0 1 0,0-1 0,0 0 0,-1-1 0,-5 12 0,-7 8 0,-1-1 0,0-1 0,-27 31 0,-6 10 0,-68 112 0,-63 91 0,177-265 0,-8 11 0,-1 0 0,0 0 0,-1-1 0,-1-1 0,-20 17 0,33-30 0,0 0 0,0 0 0,0 0 0,0-1 0,-1 1 0,1 0 0,0-1 0,0 1 0,-1-1 0,1 1 0,-1-1 0,1 1 0,0-1 0,-1 0 0,1 0 0,-1 0 0,1 0 0,-1 0 0,-1 0 0,3-1 0,-1 1 0,0 0 0,1-1 0,-1 1 0,0-1 0,1 0 0,-1 1 0,0-1 0,1 0 0,-1 1 0,1-1 0,-1 0 0,1 1 0,0-1 0,-1 0 0,1 0 0,0 0 0,-1 1 0,1-1 0,0 0 0,0 0 0,0-1 0,-1-4 0,1 1 0,0 0 0,1 0 0,-1-1 0,1 1 0,0 0 0,0 0 0,3-7 0,-1 5 0,1 1 0,-1-1 0,1 1 0,0 0 0,1 0 0,0 0 0,0 1 0,0 0 0,0 0 0,1 0 0,8-6 0,7-2 0,1 1 0,26-10 0,3-3 0,227-127 0,-268 147 0,1 0 0,-1 1 0,1 0 0,-1 1 0,1 0 0,0 1 0,0 0 0,16 0 0,-8 2 0,1 1 0,-1 1 0,37 9 0,-20-4 0,-12-2 0,-1 0 0,39 15 0,-56-18 0,1 1 0,-1 0 0,0 1 0,0 0 0,0 0 0,-1 0 0,1 0 0,-1 1 0,0 0 0,-1 0 0,1 0 0,-1 1 0,7 11 0,-6-7 0,0 0 0,-1 1 0,-1-1 0,0 1 0,0 0 0,-1 0 0,1 13 0,-3 79 0,0-97 0,0-1 0,0 1 0,-1 0 0,0-1 0,-1 1 0,1 0 0,-1-1 0,0 1 0,0-1 0,-1 0 0,0 0 0,0 0 0,0 0 0,0 0 0,-1-1 0,1 1 0,-1-1 0,0 0 0,-1 0 0,1-1 0,-1 1 0,0-1 0,-6 4 0,-2 0 0,0-1 0,-23 7 0,27-11 0,1 1 0,0 0 0,0 0 0,0 1 0,0 0 0,1 0 0,-1 1 0,1 0 0,0 0 0,-7 8 0,-38 44-1365,28-34-5461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10:03:10.4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362 1141 24575,'-1'-1'0,"-1"1"0,1-1 0,0 0 0,0 0 0,0 0 0,-1 0 0,1-1 0,0 1 0,1 0 0,-1 0 0,0 0 0,0-1 0,0 1 0,1-1 0,-1 1 0,1 0 0,-1-1 0,1-1 0,-3-3 0,-86-154 0,42 80 0,17 26 0,-88-171 0,107 198 0,1 0 0,1-1 0,1-1 0,1 1 0,2-1 0,-3-48 0,17-187 0,-9 257 0,1 0 0,0 0 0,0 0 0,0 1 0,1-1 0,0 1 0,6-13 0,-8 18 0,1 0 0,0 0 0,0-1 0,0 1 0,0 0 0,0 0 0,0 0 0,0 0 0,0 0 0,0 0 0,1 1 0,-1-1 0,0 0 0,1 1 0,-1-1 0,3 0 0,-2 0 0,0 1 0,0 0 0,0 0 0,1 0 0,-1 1 0,0-1 0,0 0 0,0 1 0,0-1 0,0 1 0,0 0 0,0 0 0,0-1 0,3 3 0,3 2 0,-1 0 0,0 1 0,0 0 0,0 0 0,-1 0 0,0 1 0,0 0 0,-1 0 0,1 0 0,6 14 0,3 10 0,17 47 0,-29-70 0,16 40 0,-3 1 0,-3 0 0,-1 1 0,-2 0 0,-3 1 0,-2 0 0,-1 61 0,-10 202 0,7-303 0,-1-7 0,0 0 0,1 0 0,-1 0 0,-1 0 0,1 0 0,0 0 0,-1 0 0,0 0 0,0-1 0,0 1 0,-1 0 0,-3 7 0,5-11 0,0 0 0,0 0 0,0 0 0,0 0 0,0 0 0,0 0 0,-1 1 0,1-1 0,0 0 0,0 0 0,0 0 0,0 0 0,0 0 0,0 0 0,-1 0 0,1 0 0,0 0 0,0 0 0,0 0 0,0 0 0,-1 0 0,1 0 0,0 0 0,0 0 0,0 0 0,0 0 0,0 0 0,-1 0 0,1 0 0,0 0 0,0 0 0,0 0 0,0 0 0,0-1 0,0 1 0,-1 0 0,1 0 0,0 0 0,0 0 0,0 0 0,0 0 0,0 0 0,0 0 0,0-1 0,0 1 0,0 0 0,-1 0 0,1 0 0,0 0 0,0 0 0,0-1 0,0 1 0,0 0 0,-4-10 0,0-1 0,1 1 0,0-1 0,0 0 0,1 0 0,1 0 0,-1-17 0,0 6 0,-8-90 0,9-203 0,1 312 0,0 0 0,0 1 0,1-1 0,-1 0 0,1 0 0,-1 1 0,1-1 0,0 1 0,0-1 0,0 1 0,1-1 0,-1 1 0,3-4 0,-3 6 0,0-1 0,0 0 0,0 0 0,0 1 0,0-1 0,1 1 0,-1-1 0,0 1 0,0-1 0,1 1 0,-1 0 0,0-1 0,0 1 0,1 0 0,-1 0 0,0 0 0,1 0 0,-1 0 0,0 0 0,1 1 0,-1-1 0,0 0 0,0 1 0,1-1 0,-1 1 0,0-1 0,0 1 0,0 0 0,1 0 0,7 4 0,0 0 0,-1 1 0,0 0 0,0 1 0,0 0 0,-1 0 0,0 0 0,0 1 0,-1 0 0,0 0 0,0 1 0,6 14 0,3 10 0,-2 0 0,12 44 0,-11-31 0,29 76 0,-18-55 0,-2 1 0,22 125 0,-44-189 0,4 57 0,-5-57 0,0 0 0,-1 0 0,1 0 0,-1 0 0,0 0 0,0-1 0,0 1 0,0 0 0,-1 0 0,0-1 0,1 1 0,-5 5 0,4-7 0,1-1 0,-1 0 0,1 0 0,-1 0 0,0 0 0,1 0 0,-1 0 0,0 0 0,0 0 0,1-1 0,-1 1 0,0-1 0,0 1 0,0-1 0,0 0 0,0 0 0,0 1 0,0-1 0,0-1 0,0 1 0,1 0 0,-1 0 0,0-1 0,0 1 0,0-1 0,0 0 0,0 0 0,1 1 0,-1-1 0,0 0 0,-1-2 0,-4-1 0,0 0 0,1 0 0,-1-1 0,1 0 0,0-1 0,-8-8 0,7 4-227,1 1-1,0-1 1,0 0-1,1 0 1,-7-19-1,0-8-6598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10:03:13.4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2 603 24575,'-1'-154'0,"2"-176"0,-1 318 0,1 0 0,0 1 0,0-1 0,1 0 0,1 1 0,5-16 0,-8 26 0,0 0 0,1 0 0,-1 0 0,0 0 0,1 0 0,-1 0 0,1 0 0,-1 0 0,1 0 0,0 0 0,0 0 0,-1 0 0,1 0 0,0 1 0,0-1 0,0 0 0,0 1 0,0-1 0,0 0 0,0 1 0,0-1 0,0 1 0,0-1 0,0 1 0,0 0 0,0-1 0,0 1 0,0 0 0,0 0 0,1 0 0,-1 0 0,0 0 0,0 0 0,0 0 0,0 0 0,0 1 0,1-1 0,-1 0 0,0 1 0,0-1 0,0 0 0,2 2 0,1 1 0,0 0 0,0 1 0,0-1 0,0 1 0,0 0 0,-1 0 0,6 8 0,10 22 0,-1 0 0,17 44 0,1 2 0,82 193 0,-103-230 0,-2 2 0,-2-1 0,-2 2 0,4 69 0,-10 102 0,-2-87 0,-1-118 0,0 0 0,1 0 0,1 0 0,6 23 0,-8-33 0,1 0 0,-1 0 0,1 0 0,0 0 0,-1 0 0,1 0 0,0 0 0,0-1 0,0 1 0,1 0 0,-1-1 0,0 1 0,1-1 0,-1 1 0,1-1 0,-1 0 0,1 1 0,0-1 0,-1 0 0,1 0 0,0 0 0,0 0 0,0-1 0,0 1 0,0 0 0,0-1 0,0 0 0,0 1 0,0-1 0,0 0 0,0 0 0,0 0 0,0 0 0,0 0 0,0 0 0,4-2 0,0-1 0,0 0 0,0 0 0,0 0 0,0-1 0,-1 0 0,0-1 0,1 1 0,-1-1 0,-1 0 0,1 0 0,6-10 0,-5 7 0,146-183-1365,-108 138-5461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n8HHMt3xdFA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youtube.com/shorts/LaXDV8MCuNU" TargetMode="External"/><Relationship Id="rId1" Type="http://schemas.openxmlformats.org/officeDocument/2006/relationships/hyperlink" Target="https://www.youtube.com/shorts/IrxgPaWpYJE" TargetMode="External"/><Relationship Id="rId6" Type="http://schemas.openxmlformats.org/officeDocument/2006/relationships/hyperlink" Target="https://www.sbiztoday.kr/news/articleView.html?idxno=12809" TargetMode="External"/><Relationship Id="rId5" Type="http://schemas.openxmlformats.org/officeDocument/2006/relationships/hyperlink" Target="https://www.rocketcitynow.com/article/news/local/robocafe-brings-automatic-coffee-making-robot-huntsville-ai/525-9e8e98ae-c37f-4d67-8875-5c3f3cc0cb52" TargetMode="External"/><Relationship Id="rId4" Type="http://schemas.openxmlformats.org/officeDocument/2006/relationships/hyperlink" Target="https://fity.club/lists/suggestions/articulated-robo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Q-UeYEpwXXU" TargetMode="External"/><Relationship Id="rId3" Type="http://schemas.openxmlformats.org/officeDocument/2006/relationships/hyperlink" Target="https://community.robotshop.com/tutorials/show/robot-arm-torque-tutorial?utm_source=chatgpt.com" TargetMode="External"/><Relationship Id="rId7" Type="http://schemas.openxmlformats.org/officeDocument/2006/relationships/hyperlink" Target="https://www.youtube.com/watch?v=n8HHMt3xdFA" TargetMode="External"/><Relationship Id="rId2" Type="http://schemas.openxmlformats.org/officeDocument/2006/relationships/hyperlink" Target="https://www.youtube.com/watch?v=yhdL4jz74WM" TargetMode="External"/><Relationship Id="rId1" Type="http://schemas.openxmlformats.org/officeDocument/2006/relationships/hyperlink" Target="https://www.youtube.com/watch?v=nWLDvBrn2no" TargetMode="External"/><Relationship Id="rId6" Type="http://schemas.openxmlformats.org/officeDocument/2006/relationships/hyperlink" Target="https://hackaday.io/project/181875-open6x-robot-arm/details" TargetMode="External"/><Relationship Id="rId5" Type="http://schemas.openxmlformats.org/officeDocument/2006/relationships/hyperlink" Target="https://github.com/jk87/Open6X/tree/main" TargetMode="External"/><Relationship Id="rId4" Type="http://schemas.openxmlformats.org/officeDocument/2006/relationships/hyperlink" Target="https://www.youtube.com/watch?v=AIsVlgopqJc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odatabase.com/servo/towerpro/sg90" TargetMode="External"/><Relationship Id="rId2" Type="http://schemas.openxmlformats.org/officeDocument/2006/relationships/hyperlink" Target="https://www.instructables.com/AS5600-Magnetic-Angle-Encoder/" TargetMode="External"/><Relationship Id="rId1" Type="http://schemas.openxmlformats.org/officeDocument/2006/relationships/hyperlink" Target="https://www.thingiverse.com/thing:616239" TargetMode="External"/><Relationship Id="rId4" Type="http://schemas.openxmlformats.org/officeDocument/2006/relationships/hyperlink" Target="https://servodatabase.com/servo/towerpro/sg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14FE-F2F8-4D9E-9BD2-CCFC9B617E07}">
  <dimension ref="A1:O120"/>
  <sheetViews>
    <sheetView topLeftCell="A34" zoomScale="63" workbookViewId="0">
      <selection activeCell="N85" sqref="N85"/>
    </sheetView>
  </sheetViews>
  <sheetFormatPr defaultRowHeight="17" x14ac:dyDescent="0.45"/>
  <sheetData>
    <row r="1" spans="1:15" x14ac:dyDescent="0.45">
      <c r="A1" t="s">
        <v>48</v>
      </c>
    </row>
    <row r="3" spans="1:15" x14ac:dyDescent="0.45">
      <c r="A3" t="s">
        <v>0</v>
      </c>
    </row>
    <row r="4" spans="1:15" x14ac:dyDescent="0.45">
      <c r="A4" t="s">
        <v>1</v>
      </c>
    </row>
    <row r="5" spans="1:15" x14ac:dyDescent="0.45">
      <c r="A5" t="s">
        <v>2</v>
      </c>
    </row>
    <row r="6" spans="1:15" x14ac:dyDescent="0.45">
      <c r="A6" t="s">
        <v>3</v>
      </c>
    </row>
    <row r="8" spans="1:15" x14ac:dyDescent="0.45">
      <c r="A8" t="s">
        <v>36</v>
      </c>
      <c r="B8" t="s">
        <v>38</v>
      </c>
      <c r="L8" t="s">
        <v>37</v>
      </c>
      <c r="M8" t="s">
        <v>39</v>
      </c>
      <c r="O8" t="s">
        <v>44</v>
      </c>
    </row>
    <row r="9" spans="1:15" x14ac:dyDescent="0.45">
      <c r="A9" t="s">
        <v>6</v>
      </c>
      <c r="L9" t="s">
        <v>40</v>
      </c>
    </row>
    <row r="10" spans="1:15" x14ac:dyDescent="0.45">
      <c r="A10" t="s">
        <v>7</v>
      </c>
      <c r="L10" t="s">
        <v>41</v>
      </c>
    </row>
    <row r="11" spans="1:15" x14ac:dyDescent="0.45">
      <c r="A11" t="s">
        <v>33</v>
      </c>
      <c r="L11" t="s">
        <v>42</v>
      </c>
    </row>
    <row r="12" spans="1:15" x14ac:dyDescent="0.45">
      <c r="A12" t="s">
        <v>35</v>
      </c>
      <c r="L12" t="s">
        <v>43</v>
      </c>
    </row>
    <row r="15" spans="1:15" x14ac:dyDescent="0.45">
      <c r="A15" t="s">
        <v>8</v>
      </c>
    </row>
    <row r="17" spans="1:9" x14ac:dyDescent="0.45">
      <c r="A17" t="s">
        <v>9</v>
      </c>
    </row>
    <row r="18" spans="1:9" x14ac:dyDescent="0.45">
      <c r="A18" s="5" t="s">
        <v>10</v>
      </c>
      <c r="I18" t="s">
        <v>16</v>
      </c>
    </row>
    <row r="28" spans="1:9" x14ac:dyDescent="0.45">
      <c r="A28" s="2"/>
    </row>
    <row r="29" spans="1:9" x14ac:dyDescent="0.45">
      <c r="A29" s="3" t="s">
        <v>11</v>
      </c>
      <c r="I29" t="s">
        <v>17</v>
      </c>
    </row>
    <row r="30" spans="1:9" x14ac:dyDescent="0.45">
      <c r="A30" s="3" t="s">
        <v>12</v>
      </c>
      <c r="I30" t="s">
        <v>18</v>
      </c>
    </row>
    <row r="31" spans="1:9" x14ac:dyDescent="0.45">
      <c r="A31" s="3"/>
    </row>
    <row r="33" spans="1:9" x14ac:dyDescent="0.45">
      <c r="A33" t="s">
        <v>13</v>
      </c>
    </row>
    <row r="34" spans="1:9" x14ac:dyDescent="0.45">
      <c r="I34" t="s">
        <v>19</v>
      </c>
    </row>
    <row r="36" spans="1:9" x14ac:dyDescent="0.45">
      <c r="A36" s="2"/>
    </row>
    <row r="39" spans="1:9" x14ac:dyDescent="0.45">
      <c r="A39" s="2"/>
    </row>
    <row r="40" spans="1:9" x14ac:dyDescent="0.45">
      <c r="A40" s="3"/>
    </row>
    <row r="41" spans="1:9" x14ac:dyDescent="0.45">
      <c r="A41" s="3"/>
    </row>
    <row r="42" spans="1:9" x14ac:dyDescent="0.45">
      <c r="A42" s="3"/>
    </row>
    <row r="43" spans="1:9" x14ac:dyDescent="0.45">
      <c r="A43" s="3"/>
    </row>
    <row r="44" spans="1:9" x14ac:dyDescent="0.45">
      <c r="A44" s="3"/>
    </row>
    <row r="45" spans="1:9" x14ac:dyDescent="0.45">
      <c r="A45" s="4" t="s">
        <v>14</v>
      </c>
      <c r="I45" t="s">
        <v>20</v>
      </c>
    </row>
    <row r="46" spans="1:9" x14ac:dyDescent="0.45">
      <c r="A46" t="s">
        <v>15</v>
      </c>
      <c r="I46" t="s">
        <v>21</v>
      </c>
    </row>
    <row r="47" spans="1:9" x14ac:dyDescent="0.45">
      <c r="A47" s="2"/>
    </row>
    <row r="48" spans="1:9" x14ac:dyDescent="0.45">
      <c r="A48" s="3"/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t="s">
        <v>25</v>
      </c>
    </row>
    <row r="53" spans="1:1" x14ac:dyDescent="0.45">
      <c r="A53" t="s">
        <v>31</v>
      </c>
    </row>
    <row r="54" spans="1:1" x14ac:dyDescent="0.45">
      <c r="A54" t="s">
        <v>32</v>
      </c>
    </row>
    <row r="70" spans="1:8" x14ac:dyDescent="0.45">
      <c r="A70" s="1" t="s">
        <v>22</v>
      </c>
      <c r="F70" s="1"/>
      <c r="H70" s="1" t="s">
        <v>23</v>
      </c>
    </row>
    <row r="80" spans="1:8" x14ac:dyDescent="0.45">
      <c r="F80" t="s">
        <v>27</v>
      </c>
    </row>
    <row r="87" spans="1:1" x14ac:dyDescent="0.45">
      <c r="A87" s="1" t="s">
        <v>24</v>
      </c>
    </row>
    <row r="104" spans="1:7" x14ac:dyDescent="0.45">
      <c r="A104" s="1" t="s">
        <v>29</v>
      </c>
      <c r="G104" s="1" t="s">
        <v>28</v>
      </c>
    </row>
    <row r="120" spans="1:1" x14ac:dyDescent="0.45">
      <c r="A120" s="1" t="s">
        <v>30</v>
      </c>
    </row>
  </sheetData>
  <phoneticPr fontId="1" type="noConversion"/>
  <hyperlinks>
    <hyperlink ref="A70" r:id="rId1" display="https://www.youtube.com/shorts/IrxgPaWpYJE" xr:uid="{29A5D974-074D-4845-B143-929067FE07E4}"/>
    <hyperlink ref="H70" r:id="rId2" xr:uid="{18A378B1-E035-4776-9441-98743B448C35}"/>
    <hyperlink ref="A87" r:id="rId3" display="https://www.youtube.com/watch?v=n8HHMt3xdFA" xr:uid="{DB3659D3-97C0-4A5B-B29D-76B3B3C10B5E}"/>
    <hyperlink ref="G104" r:id="rId4" display="https://fity.club/lists/suggestions/articulated-robot/" xr:uid="{70DF7265-790F-4F77-8ED4-9D02EA3AC22D}"/>
    <hyperlink ref="A104" r:id="rId5" display="https://www.rocketcitynow.com/article/news/local/robocafe-brings-automatic-coffee-making-robot-huntsville-ai/525-9e8e98ae-c37f-4d67-8875-5c3f3cc0cb52" xr:uid="{F1D5DA16-FBCD-4B60-A111-03A43661D907}"/>
    <hyperlink ref="A120" r:id="rId6" display="https://www.sbiztoday.kr/news/articleView.html?idxno=12809" xr:uid="{BC19412A-2F6A-4472-80DA-468E8348FAD3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0550-ECB5-4D33-80C2-81ECEE03289C}">
  <dimension ref="A1:K8"/>
  <sheetViews>
    <sheetView zoomScale="70" zoomScaleNormal="70" workbookViewId="0">
      <selection activeCell="Q1" sqref="Q1"/>
    </sheetView>
  </sheetViews>
  <sheetFormatPr defaultRowHeight="17" x14ac:dyDescent="0.45"/>
  <sheetData>
    <row r="1" spans="1:11" x14ac:dyDescent="0.45">
      <c r="A1" t="s">
        <v>4</v>
      </c>
    </row>
    <row r="2" spans="1:11" x14ac:dyDescent="0.45">
      <c r="A2" s="1" t="s">
        <v>98</v>
      </c>
      <c r="F2" t="s">
        <v>97</v>
      </c>
      <c r="K2" s="1" t="s">
        <v>99</v>
      </c>
    </row>
    <row r="3" spans="1:11" x14ac:dyDescent="0.45">
      <c r="A3" s="1" t="s">
        <v>26</v>
      </c>
      <c r="F3" t="s">
        <v>34</v>
      </c>
      <c r="K3" s="1" t="s">
        <v>100</v>
      </c>
    </row>
    <row r="4" spans="1:11" x14ac:dyDescent="0.45">
      <c r="A4" s="1" t="s">
        <v>5</v>
      </c>
    </row>
    <row r="5" spans="1:11" x14ac:dyDescent="0.45">
      <c r="A5" s="1" t="s">
        <v>45</v>
      </c>
    </row>
    <row r="6" spans="1:11" x14ac:dyDescent="0.45">
      <c r="A6" s="1" t="s">
        <v>47</v>
      </c>
    </row>
    <row r="7" spans="1:11" x14ac:dyDescent="0.45">
      <c r="A7" s="1" t="s">
        <v>96</v>
      </c>
    </row>
    <row r="8" spans="1:11" x14ac:dyDescent="0.45">
      <c r="A8" t="s">
        <v>46</v>
      </c>
    </row>
  </sheetData>
  <phoneticPr fontId="1" type="noConversion"/>
  <hyperlinks>
    <hyperlink ref="A3" r:id="rId1" display="https://www.youtube.com/watch?v=nWLDvBrn2no" xr:uid="{3D4BEF5C-CB98-49B1-9C8F-0B5F656EBE59}"/>
    <hyperlink ref="A4" r:id="rId2" display="https://www.youtube.com/watch?v=yhdL4jz74WM" xr:uid="{ACDB7EB1-25D7-4A13-9427-A131D000D7D5}"/>
    <hyperlink ref="A5" r:id="rId3" display="https://community.robotshop.com/tutorials/show/robot-arm-torque-tutorial?utm_source=chatgpt.com" xr:uid="{FDF3BC67-A9F4-4D1E-8A63-62388D90A3F5}"/>
    <hyperlink ref="A6" r:id="rId4" display="https://www.youtube.com/watch?v=AIsVlgopqJc" xr:uid="{2C38E2F5-1277-450E-85D2-DC292BC2C6F6}"/>
    <hyperlink ref="A7" r:id="rId5" display="https://github.com/jk87/Open6X/tree/main" xr:uid="{A782E089-7DF0-4316-9E26-1A24A53C8576}"/>
    <hyperlink ref="A2" r:id="rId6" xr:uid="{EF5909F0-6161-454C-8E62-EC05EAF7CC80}"/>
    <hyperlink ref="K2" r:id="rId7" display="https://www.youtube.com/watch?v=n8HHMt3xdFA" xr:uid="{1896AD69-45B3-4F18-BF11-DBD0DEB1F71E}"/>
    <hyperlink ref="K3" r:id="rId8" display="https://www.youtube.com/watch?v=Q-UeYEpwXXU" xr:uid="{3ABA263C-0D19-4783-86E3-DF3F326E4D2D}"/>
  </hyperlink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C6EA-BFC1-4137-940D-9DEE4C98650D}">
  <dimension ref="A1:P32"/>
  <sheetViews>
    <sheetView topLeftCell="A7" zoomScale="85" workbookViewId="0">
      <selection activeCell="C1" sqref="C1"/>
    </sheetView>
  </sheetViews>
  <sheetFormatPr defaultRowHeight="17" x14ac:dyDescent="0.45"/>
  <sheetData>
    <row r="1" spans="1:16" x14ac:dyDescent="0.45">
      <c r="A1" t="s">
        <v>50</v>
      </c>
    </row>
    <row r="3" spans="1:16" x14ac:dyDescent="0.45">
      <c r="A3" t="s">
        <v>49</v>
      </c>
    </row>
    <row r="4" spans="1:16" x14ac:dyDescent="0.45">
      <c r="C4" t="s">
        <v>88</v>
      </c>
      <c r="H4" t="s">
        <v>67</v>
      </c>
      <c r="I4" t="s">
        <v>68</v>
      </c>
      <c r="J4" t="s">
        <v>85</v>
      </c>
      <c r="K4" t="s">
        <v>69</v>
      </c>
      <c r="L4" t="s">
        <v>66</v>
      </c>
      <c r="O4" t="s">
        <v>92</v>
      </c>
    </row>
    <row r="5" spans="1:16" x14ac:dyDescent="0.45">
      <c r="A5" t="s">
        <v>58</v>
      </c>
      <c r="C5">
        <v>0.1</v>
      </c>
      <c r="F5" t="s">
        <v>55</v>
      </c>
      <c r="H5">
        <f>0</f>
        <v>0</v>
      </c>
      <c r="I5">
        <f>(($C$30+$C$19*($C$6/2)^2+$C$31+$C$20*(($C$7+$C$8)/2)^2))*$J5</f>
        <v>1.1450000000000002E-2</v>
      </c>
      <c r="J5">
        <v>5</v>
      </c>
      <c r="K5">
        <f>($H5+$I5)*$L5</f>
        <v>2.2900000000000004E-2</v>
      </c>
      <c r="L5">
        <v>2</v>
      </c>
      <c r="O5">
        <f>$D18*($C$5/2)+(($C$5+$C$6/2)*$D$19)+($C$5+$C$6+($C$7+$C$8)/2)*$D$20</f>
        <v>0.80850000000000022</v>
      </c>
      <c r="P5">
        <f>($C$29+$C$18*($C$5/2)^2+$C$30+$C$19*($C$5+$C$6/2)^2+$C$31+$C$20*(($C$5+$C$7+$C$8)/2)^2)*$J5</f>
        <v>4.0300000000000002E-2</v>
      </c>
    </row>
    <row r="6" spans="1:16" x14ac:dyDescent="0.45">
      <c r="A6" t="s">
        <v>59</v>
      </c>
      <c r="C6">
        <v>0.15</v>
      </c>
      <c r="F6" t="s">
        <v>56</v>
      </c>
      <c r="H6">
        <f>($C$6/2*$D$19)+($C$6+($C$7+$C$8)/2)*$D$20</f>
        <v>0.44100000000000006</v>
      </c>
      <c r="I6">
        <f>($C$30+$C$19*($C$6/2)^2+$C$31+$C$20*(($C$6+($C$7+$C$8)/2))^2)*$J6</f>
        <v>4.5199999999999997E-2</v>
      </c>
      <c r="J6">
        <v>5</v>
      </c>
      <c r="K6">
        <f t="shared" ref="K6:K7" si="0">($H6+$I6)*$L6</f>
        <v>0.97240000000000015</v>
      </c>
      <c r="L6">
        <v>2</v>
      </c>
    </row>
    <row r="7" spans="1:16" x14ac:dyDescent="0.45">
      <c r="A7" t="s">
        <v>60</v>
      </c>
      <c r="C7">
        <v>0.15</v>
      </c>
      <c r="F7" t="s">
        <v>57</v>
      </c>
      <c r="H7">
        <f>($C$7+$C$8)/2*$D$20</f>
        <v>0.11025000000000003</v>
      </c>
      <c r="I7">
        <f>($C$31+$C$20*(($C$7+$C$8)/2)^2)*$J7</f>
        <v>5.7250000000000009E-3</v>
      </c>
      <c r="J7">
        <v>5</v>
      </c>
      <c r="K7">
        <f t="shared" si="0"/>
        <v>0.23195000000000005</v>
      </c>
      <c r="L7">
        <v>2</v>
      </c>
    </row>
    <row r="8" spans="1:16" x14ac:dyDescent="0.45">
      <c r="A8" t="s">
        <v>70</v>
      </c>
      <c r="C8">
        <v>0</v>
      </c>
    </row>
    <row r="9" spans="1:16" x14ac:dyDescent="0.45">
      <c r="C9" t="s">
        <v>89</v>
      </c>
      <c r="D9" t="s">
        <v>64</v>
      </c>
      <c r="F9" t="s">
        <v>95</v>
      </c>
    </row>
    <row r="10" spans="1:16" x14ac:dyDescent="0.45">
      <c r="A10" t="s">
        <v>52</v>
      </c>
      <c r="C10">
        <v>7.0000000000000007E-2</v>
      </c>
      <c r="D10">
        <f t="shared" ref="D10:D16" si="1">$C10*9.8</f>
        <v>0.68600000000000017</v>
      </c>
      <c r="F10" t="s">
        <v>75</v>
      </c>
      <c r="M10" t="s">
        <v>91</v>
      </c>
    </row>
    <row r="11" spans="1:16" x14ac:dyDescent="0.45">
      <c r="A11" t="s">
        <v>51</v>
      </c>
      <c r="C11">
        <v>7.0000000000000007E-2</v>
      </c>
      <c r="D11">
        <f t="shared" si="1"/>
        <v>0.68600000000000017</v>
      </c>
      <c r="F11" t="s">
        <v>90</v>
      </c>
    </row>
    <row r="12" spans="1:16" x14ac:dyDescent="0.45">
      <c r="A12" t="s">
        <v>53</v>
      </c>
      <c r="C12">
        <v>7.0000000000000007E-2</v>
      </c>
      <c r="D12">
        <f t="shared" si="1"/>
        <v>0.68600000000000017</v>
      </c>
      <c r="F12" t="s">
        <v>86</v>
      </c>
    </row>
    <row r="13" spans="1:16" x14ac:dyDescent="0.45">
      <c r="A13" t="s">
        <v>54</v>
      </c>
      <c r="C13">
        <v>0</v>
      </c>
      <c r="D13">
        <f t="shared" si="1"/>
        <v>0</v>
      </c>
      <c r="F13" t="s">
        <v>87</v>
      </c>
    </row>
    <row r="14" spans="1:16" x14ac:dyDescent="0.45">
      <c r="A14" t="s">
        <v>61</v>
      </c>
      <c r="C14">
        <v>0.08</v>
      </c>
      <c r="D14">
        <f t="shared" si="1"/>
        <v>0.78400000000000003</v>
      </c>
    </row>
    <row r="15" spans="1:16" x14ac:dyDescent="0.45">
      <c r="A15" t="s">
        <v>62</v>
      </c>
      <c r="C15">
        <v>0.08</v>
      </c>
      <c r="D15">
        <f t="shared" si="1"/>
        <v>0.78400000000000003</v>
      </c>
      <c r="F15" t="s">
        <v>84</v>
      </c>
    </row>
    <row r="16" spans="1:16" x14ac:dyDescent="0.45">
      <c r="A16" t="s">
        <v>63</v>
      </c>
      <c r="C16">
        <v>0.08</v>
      </c>
      <c r="D16">
        <f t="shared" si="1"/>
        <v>0.78400000000000003</v>
      </c>
    </row>
    <row r="18" spans="1:4" x14ac:dyDescent="0.45">
      <c r="A18" t="s">
        <v>71</v>
      </c>
      <c r="C18">
        <f>$C14+$C10</f>
        <v>0.15000000000000002</v>
      </c>
      <c r="D18">
        <f t="shared" ref="D18:D21" si="2">$C18*9.8</f>
        <v>1.4700000000000004</v>
      </c>
    </row>
    <row r="19" spans="1:4" x14ac:dyDescent="0.45">
      <c r="A19" t="s">
        <v>72</v>
      </c>
      <c r="C19">
        <f>$C11+$C15</f>
        <v>0.15000000000000002</v>
      </c>
      <c r="D19">
        <f t="shared" si="2"/>
        <v>1.4700000000000004</v>
      </c>
    </row>
    <row r="20" spans="1:4" x14ac:dyDescent="0.45">
      <c r="A20" t="s">
        <v>73</v>
      </c>
      <c r="C20">
        <f>$C12+$C16</f>
        <v>0.15000000000000002</v>
      </c>
      <c r="D20">
        <f t="shared" si="2"/>
        <v>1.4700000000000004</v>
      </c>
    </row>
    <row r="21" spans="1:4" x14ac:dyDescent="0.45">
      <c r="A21" t="s">
        <v>74</v>
      </c>
      <c r="C21">
        <f>$C13</f>
        <v>0</v>
      </c>
      <c r="D21">
        <f t="shared" si="2"/>
        <v>0</v>
      </c>
    </row>
    <row r="23" spans="1:4" x14ac:dyDescent="0.45">
      <c r="C23" t="s">
        <v>88</v>
      </c>
    </row>
    <row r="24" spans="1:4" x14ac:dyDescent="0.45">
      <c r="A24" t="s">
        <v>81</v>
      </c>
      <c r="C24">
        <v>0.04</v>
      </c>
    </row>
    <row r="25" spans="1:4" x14ac:dyDescent="0.45">
      <c r="A25" t="s">
        <v>82</v>
      </c>
      <c r="C25">
        <v>0.04</v>
      </c>
    </row>
    <row r="26" spans="1:4" x14ac:dyDescent="0.45">
      <c r="A26" t="s">
        <v>83</v>
      </c>
      <c r="C26">
        <v>0.04</v>
      </c>
    </row>
    <row r="27" spans="1:4" x14ac:dyDescent="0.45">
      <c r="A27" t="s">
        <v>76</v>
      </c>
      <c r="C27">
        <v>0</v>
      </c>
    </row>
    <row r="29" spans="1:4" x14ac:dyDescent="0.45">
      <c r="A29" t="s">
        <v>77</v>
      </c>
      <c r="C29">
        <f>(1/12)*$C18*($C24^2+$C5^2)</f>
        <v>1.4500000000000003E-4</v>
      </c>
    </row>
    <row r="30" spans="1:4" x14ac:dyDescent="0.45">
      <c r="A30" t="s">
        <v>78</v>
      </c>
      <c r="C30">
        <f>(1/12)*$C19*($C25^2+$C6^2)</f>
        <v>3.0125000000000003E-4</v>
      </c>
    </row>
    <row r="31" spans="1:4" x14ac:dyDescent="0.45">
      <c r="A31" t="s">
        <v>79</v>
      </c>
      <c r="C31">
        <f>(1/12)*$C20*($C26^2+$C7^2)</f>
        <v>3.0125000000000003E-4</v>
      </c>
    </row>
    <row r="32" spans="1:4" x14ac:dyDescent="0.45">
      <c r="A32" t="s">
        <v>80</v>
      </c>
      <c r="C32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8147-14C8-4042-AAC1-48C45A4C8479}">
  <dimension ref="A1:P32"/>
  <sheetViews>
    <sheetView tabSelected="1" zoomScale="85" workbookViewId="0"/>
  </sheetViews>
  <sheetFormatPr defaultRowHeight="17" x14ac:dyDescent="0.45"/>
  <sheetData>
    <row r="1" spans="1:16" x14ac:dyDescent="0.45">
      <c r="A1" t="s">
        <v>50</v>
      </c>
    </row>
    <row r="3" spans="1:16" x14ac:dyDescent="0.45">
      <c r="A3" t="s">
        <v>49</v>
      </c>
    </row>
    <row r="4" spans="1:16" x14ac:dyDescent="0.45">
      <c r="C4" t="s">
        <v>88</v>
      </c>
      <c r="D4" t="s">
        <v>94</v>
      </c>
      <c r="H4" t="s">
        <v>67</v>
      </c>
      <c r="I4" t="s">
        <v>68</v>
      </c>
      <c r="J4" t="s">
        <v>85</v>
      </c>
      <c r="K4" t="s">
        <v>69</v>
      </c>
      <c r="L4" t="s">
        <v>66</v>
      </c>
      <c r="O4" t="s">
        <v>92</v>
      </c>
    </row>
    <row r="5" spans="1:16" x14ac:dyDescent="0.45">
      <c r="A5" t="s">
        <v>58</v>
      </c>
      <c r="C5">
        <f>$D5*(1/1000)</f>
        <v>0.09</v>
      </c>
      <c r="D5">
        <v>90</v>
      </c>
      <c r="F5" t="s">
        <v>55</v>
      </c>
      <c r="H5">
        <f>0</f>
        <v>0</v>
      </c>
      <c r="I5">
        <f>(($C$30+$C$19*($C$6/2)^2+$C$31+$C$20*(($C$7+$C$8)/2)^2))*$J5</f>
        <v>625.01</v>
      </c>
      <c r="J5">
        <v>5</v>
      </c>
      <c r="K5">
        <f>($H5+$I5)*$L5</f>
        <v>1250.02</v>
      </c>
      <c r="L5">
        <v>2</v>
      </c>
      <c r="O5">
        <f>$D18*($C$5/2)+(($C$5+$C$6/2)*$D$19)+($C$5+$C$6+($C$7+$C$8)/2)*$D$20</f>
        <v>0.34545000000000015</v>
      </c>
      <c r="P5">
        <f>($C$29+$C$18*($C$5/2)^2+$C$30+$C$19*($C$5+$C$6/2)^2+$C$31+$C$20*(($C$5+$C$7+$C$8)/2)^2)*$J5</f>
        <v>1250.0316</v>
      </c>
    </row>
    <row r="6" spans="1:16" x14ac:dyDescent="0.45">
      <c r="A6" t="s">
        <v>59</v>
      </c>
      <c r="C6">
        <f t="shared" ref="C6:C8" si="0">$D6*(1/1000)</f>
        <v>0.2</v>
      </c>
      <c r="D6">
        <v>200</v>
      </c>
      <c r="F6" t="s">
        <v>56</v>
      </c>
      <c r="H6">
        <f>($C$6/2*$D$19)+($C$6+($C$7+$C$8)/2)*$D$20</f>
        <v>0.14700000000000005</v>
      </c>
      <c r="I6">
        <f>($C$30+$C$19*($C$6/2)^2+$C$31+$C$20*(($C$6+($C$7+$C$8)/2))^2)*$J6</f>
        <v>625.01</v>
      </c>
      <c r="J6">
        <v>5</v>
      </c>
      <c r="K6">
        <f t="shared" ref="K6:K7" si="1">($H6+$I6)*$L6</f>
        <v>1250.3140000000001</v>
      </c>
      <c r="L6">
        <v>2</v>
      </c>
    </row>
    <row r="7" spans="1:16" x14ac:dyDescent="0.45">
      <c r="A7" t="s">
        <v>60</v>
      </c>
      <c r="C7">
        <f>$D7*(1/1000)</f>
        <v>0</v>
      </c>
      <c r="D7">
        <v>0</v>
      </c>
      <c r="F7" t="s">
        <v>57</v>
      </c>
      <c r="H7">
        <f>($C$7+$C$8)/2*$D$20</f>
        <v>0</v>
      </c>
      <c r="I7">
        <f>($C$31+$C$20*(($C$7+$C$8)/2)^2)*$J7</f>
        <v>0</v>
      </c>
      <c r="J7">
        <v>9</v>
      </c>
      <c r="K7">
        <f t="shared" si="1"/>
        <v>0</v>
      </c>
      <c r="L7">
        <v>0</v>
      </c>
    </row>
    <row r="8" spans="1:16" x14ac:dyDescent="0.45">
      <c r="A8" t="s">
        <v>70</v>
      </c>
      <c r="C8">
        <f t="shared" si="0"/>
        <v>0</v>
      </c>
      <c r="D8">
        <v>0</v>
      </c>
    </row>
    <row r="9" spans="1:16" x14ac:dyDescent="0.45">
      <c r="C9" t="s">
        <v>89</v>
      </c>
      <c r="D9" t="s">
        <v>64</v>
      </c>
      <c r="F9" t="s">
        <v>65</v>
      </c>
    </row>
    <row r="10" spans="1:16" x14ac:dyDescent="0.45">
      <c r="A10" t="s">
        <v>52</v>
      </c>
      <c r="C10">
        <v>7.0000000000000007E-2</v>
      </c>
      <c r="D10">
        <f t="shared" ref="D10:D16" si="2">$C10*9.8</f>
        <v>0.68600000000000017</v>
      </c>
      <c r="F10" t="s">
        <v>75</v>
      </c>
      <c r="M10" t="s">
        <v>91</v>
      </c>
    </row>
    <row r="11" spans="1:16" x14ac:dyDescent="0.45">
      <c r="A11" t="s">
        <v>51</v>
      </c>
      <c r="C11">
        <v>7.0000000000000007E-2</v>
      </c>
      <c r="D11">
        <f t="shared" si="2"/>
        <v>0.68600000000000017</v>
      </c>
      <c r="F11" t="s">
        <v>90</v>
      </c>
    </row>
    <row r="12" spans="1:16" x14ac:dyDescent="0.45">
      <c r="A12" t="s">
        <v>53</v>
      </c>
      <c r="C12">
        <v>0</v>
      </c>
      <c r="D12">
        <f t="shared" si="2"/>
        <v>0</v>
      </c>
      <c r="F12" t="s">
        <v>93</v>
      </c>
    </row>
    <row r="13" spans="1:16" x14ac:dyDescent="0.45">
      <c r="A13" t="s">
        <v>54</v>
      </c>
      <c r="C13">
        <v>0</v>
      </c>
      <c r="D13">
        <f t="shared" si="2"/>
        <v>0</v>
      </c>
      <c r="F13" t="s">
        <v>87</v>
      </c>
    </row>
    <row r="14" spans="1:16" x14ac:dyDescent="0.45">
      <c r="A14" t="s">
        <v>61</v>
      </c>
      <c r="C14">
        <v>0.08</v>
      </c>
      <c r="D14">
        <f t="shared" si="2"/>
        <v>0.78400000000000003</v>
      </c>
    </row>
    <row r="15" spans="1:16" x14ac:dyDescent="0.45">
      <c r="A15" t="s">
        <v>62</v>
      </c>
      <c r="C15">
        <v>0.08</v>
      </c>
      <c r="D15">
        <f t="shared" si="2"/>
        <v>0.78400000000000003</v>
      </c>
      <c r="F15" t="s">
        <v>84</v>
      </c>
    </row>
    <row r="16" spans="1:16" x14ac:dyDescent="0.45">
      <c r="A16" t="s">
        <v>63</v>
      </c>
      <c r="C16">
        <v>0</v>
      </c>
      <c r="D16">
        <f t="shared" si="2"/>
        <v>0</v>
      </c>
    </row>
    <row r="18" spans="1:4" x14ac:dyDescent="0.45">
      <c r="A18" t="s">
        <v>71</v>
      </c>
      <c r="C18">
        <f>$C14+$C10</f>
        <v>0.15000000000000002</v>
      </c>
      <c r="D18">
        <f t="shared" ref="D18:D21" si="3">$C18*9.8</f>
        <v>1.4700000000000004</v>
      </c>
    </row>
    <row r="19" spans="1:4" x14ac:dyDescent="0.45">
      <c r="A19" t="s">
        <v>72</v>
      </c>
      <c r="C19">
        <f>$C11+$C15</f>
        <v>0.15000000000000002</v>
      </c>
      <c r="D19">
        <f t="shared" si="3"/>
        <v>1.4700000000000004</v>
      </c>
    </row>
    <row r="20" spans="1:4" x14ac:dyDescent="0.45">
      <c r="A20" t="s">
        <v>73</v>
      </c>
      <c r="C20">
        <f>$C12+$C16</f>
        <v>0</v>
      </c>
      <c r="D20">
        <f t="shared" si="3"/>
        <v>0</v>
      </c>
    </row>
    <row r="21" spans="1:4" x14ac:dyDescent="0.45">
      <c r="A21" t="s">
        <v>74</v>
      </c>
      <c r="C21">
        <f>$C13</f>
        <v>0</v>
      </c>
      <c r="D21">
        <f t="shared" si="3"/>
        <v>0</v>
      </c>
    </row>
    <row r="23" spans="1:4" x14ac:dyDescent="0.45">
      <c r="C23" t="s">
        <v>88</v>
      </c>
    </row>
    <row r="24" spans="1:4" x14ac:dyDescent="0.45">
      <c r="A24" t="s">
        <v>81</v>
      </c>
      <c r="C24">
        <v>100</v>
      </c>
    </row>
    <row r="25" spans="1:4" x14ac:dyDescent="0.45">
      <c r="A25" t="s">
        <v>82</v>
      </c>
      <c r="C25">
        <v>100</v>
      </c>
    </row>
    <row r="26" spans="1:4" x14ac:dyDescent="0.45">
      <c r="A26" t="s">
        <v>83</v>
      </c>
      <c r="C26">
        <v>0</v>
      </c>
    </row>
    <row r="27" spans="1:4" x14ac:dyDescent="0.45">
      <c r="A27" t="s">
        <v>76</v>
      </c>
      <c r="C27">
        <v>0</v>
      </c>
    </row>
    <row r="29" spans="1:4" x14ac:dyDescent="0.45">
      <c r="A29" t="s">
        <v>77</v>
      </c>
      <c r="C29">
        <f>(1/12)*$C18*($C24^2+$C5^2)</f>
        <v>125.00010125</v>
      </c>
    </row>
    <row r="30" spans="1:4" x14ac:dyDescent="0.45">
      <c r="A30" t="s">
        <v>78</v>
      </c>
      <c r="C30">
        <f>(1/12)*$C19*($C25^2+$C6^2)</f>
        <v>125.00050000000002</v>
      </c>
    </row>
    <row r="31" spans="1:4" x14ac:dyDescent="0.45">
      <c r="A31" t="s">
        <v>79</v>
      </c>
      <c r="C31">
        <v>0</v>
      </c>
    </row>
    <row r="32" spans="1:4" x14ac:dyDescent="0.45">
      <c r="A32" t="s">
        <v>80</v>
      </c>
      <c r="C32"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A0E5-B35F-4583-9A22-F610F0C8F5E2}">
  <dimension ref="A1:G41"/>
  <sheetViews>
    <sheetView zoomScale="67" zoomScaleNormal="70" workbookViewId="0">
      <selection activeCell="J31" sqref="J31"/>
    </sheetView>
  </sheetViews>
  <sheetFormatPr defaultRowHeight="17" x14ac:dyDescent="0.45"/>
  <sheetData>
    <row r="1" spans="1:7" x14ac:dyDescent="0.45">
      <c r="A1" t="s">
        <v>101</v>
      </c>
      <c r="D1">
        <f>+벤치마킹!V44</f>
        <v>0</v>
      </c>
    </row>
    <row r="2" spans="1:7" x14ac:dyDescent="0.45">
      <c r="A2" s="1" t="s">
        <v>102</v>
      </c>
    </row>
    <row r="3" spans="1:7" x14ac:dyDescent="0.45">
      <c r="A3" s="1" t="s">
        <v>106</v>
      </c>
      <c r="G3" t="s">
        <v>107</v>
      </c>
    </row>
    <row r="4" spans="1:7" x14ac:dyDescent="0.45">
      <c r="A4" t="s">
        <v>103</v>
      </c>
    </row>
    <row r="5" spans="1:7" x14ac:dyDescent="0.45">
      <c r="A5" s="1" t="s">
        <v>104</v>
      </c>
    </row>
    <row r="7" spans="1:7" x14ac:dyDescent="0.45">
      <c r="A7" t="s">
        <v>105</v>
      </c>
    </row>
    <row r="8" spans="1:7" x14ac:dyDescent="0.45">
      <c r="A8" s="1" t="s">
        <v>106</v>
      </c>
    </row>
    <row r="39" spans="1:1" x14ac:dyDescent="0.45">
      <c r="A39" t="s">
        <v>108</v>
      </c>
    </row>
    <row r="40" spans="1:1" x14ac:dyDescent="0.45">
      <c r="A40" t="s">
        <v>109</v>
      </c>
    </row>
    <row r="41" spans="1:1" x14ac:dyDescent="0.45">
      <c r="A41" t="s">
        <v>110</v>
      </c>
    </row>
  </sheetData>
  <phoneticPr fontId="1" type="noConversion"/>
  <hyperlinks>
    <hyperlink ref="A2" r:id="rId1" display="https://www.thingiverse.com/thing:616239" xr:uid="{5B8FE96F-A6ED-411B-BE9B-2685DD66A1E2}"/>
    <hyperlink ref="A5" r:id="rId2" display="https://www.instructables.com/AS5600-Magnetic-Angle-Encoder/" xr:uid="{2CF0D30A-1EF9-4842-9252-692C30EF8253}"/>
    <hyperlink ref="A8" r:id="rId3" location="google_vignette" display="https://servodatabase.com/servo/towerpro/sg90 - google_vignette" xr:uid="{76B294E5-0A81-4F56-853D-FDD390954732}"/>
    <hyperlink ref="A3" r:id="rId4" location="google_vignette" display="https://servodatabase.com/servo/towerpro/sg90 - google_vignette" xr:uid="{FD7C9DC6-EC7A-4D76-8C43-6713100CD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아이디어</vt:lpstr>
      <vt:lpstr>벤치마킹</vt:lpstr>
      <vt:lpstr>계산기 원본</vt:lpstr>
      <vt:lpstr>계산기</vt:lpstr>
      <vt:lpstr>프로토타입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율겸 김</dc:creator>
  <cp:lastModifiedBy>율겸 김</cp:lastModifiedBy>
  <dcterms:created xsi:type="dcterms:W3CDTF">2026-02-01T11:10:12Z</dcterms:created>
  <dcterms:modified xsi:type="dcterms:W3CDTF">2026-05-14T08:57:29Z</dcterms:modified>
</cp:coreProperties>
</file>