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4"/>
  </bookViews>
  <sheets>
    <sheet name="movepiece" sheetId="2" r:id="rId1"/>
    <sheet name="weight" sheetId="1" r:id="rId2"/>
    <sheet name="weight (全国赛)" sheetId="3" r:id="rId3"/>
    <sheet name="weight(五羊杯）" sheetId="4" r:id="rId4"/>
    <sheet name="Theory" sheetId="5" r:id="rId5"/>
  </sheets>
  <calcPr calcId="144525"/>
</workbook>
</file>

<file path=xl/sharedStrings.xml><?xml version="1.0" encoding="utf-8"?>
<sst xmlns="http://schemas.openxmlformats.org/spreadsheetml/2006/main" count="62" uniqueCount="44">
  <si>
    <t>Red</t>
  </si>
  <si>
    <t>Black</t>
  </si>
  <si>
    <t>Red + black</t>
  </si>
  <si>
    <t>开局</t>
  </si>
  <si>
    <t>残局</t>
  </si>
  <si>
    <t>马的机动性</t>
  </si>
  <si>
    <t>每个棋子妨碍马的机动性</t>
  </si>
  <si>
    <t>象的机动性</t>
  </si>
  <si>
    <t>每个棋子妨碍象的机动性</t>
  </si>
  <si>
    <t>炮的攻击性</t>
  </si>
  <si>
    <t>每个棋子增加炮的攻击性</t>
  </si>
  <si>
    <t>过河兵</t>
  </si>
  <si>
    <t>将</t>
  </si>
  <si>
    <t>马</t>
  </si>
  <si>
    <t>仕</t>
  </si>
  <si>
    <t>象</t>
  </si>
  <si>
    <t>攻击力</t>
  </si>
  <si>
    <t>机动性</t>
  </si>
  <si>
    <t>覆盖范围</t>
  </si>
  <si>
    <t>其它</t>
  </si>
  <si>
    <t>车</t>
  </si>
  <si>
    <t>经常处于满格17</t>
  </si>
  <si>
    <t>炮</t>
  </si>
  <si>
    <t>取决于位置和同一行列的棋子数量和远近，满格15</t>
  </si>
  <si>
    <t>17+</t>
  </si>
  <si>
    <t>取决于位置和絆马腿。满格8，加权5.6</t>
  </si>
  <si>
    <t>取决于位置和絆马腿，满格8,实际在3.5左右。</t>
  </si>
  <si>
    <t>攻击线路曲折，可以绕过仕象将军</t>
  </si>
  <si>
    <t>兵</t>
  </si>
  <si>
    <t>过河前1。过河后满格3,加权2.6。</t>
  </si>
  <si>
    <t>过河前1。过河后满格3,加权2.6。运动速度3。</t>
  </si>
  <si>
    <t>小于46，加权23</t>
  </si>
  <si>
    <t>2~4。加权2.7，还有针对对方将帅的特殊攻击力</t>
  </si>
  <si>
    <t>2~4。加权2.7</t>
  </si>
  <si>
    <t>1~4。加权1.6</t>
  </si>
  <si>
    <t>缺仕怕车</t>
  </si>
  <si>
    <t>2，4。加权2.3</t>
  </si>
  <si>
    <t>缺相怕炮</t>
  </si>
  <si>
    <t>basic</t>
  </si>
  <si>
    <t>Pawn</t>
  </si>
  <si>
    <t>Knight</t>
  </si>
  <si>
    <t>Bishop</t>
  </si>
  <si>
    <t>Guard</t>
  </si>
  <si>
    <t>Bishop
Guard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</si>
</sst>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_ 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3" fillId="9" borderId="15" applyNumberFormat="0" applyAlignment="0" applyProtection="0">
      <alignment vertical="center"/>
    </xf>
    <xf numFmtId="0" fontId="5" fillId="9" borderId="10" applyNumberFormat="0" applyAlignment="0" applyProtection="0">
      <alignment vertical="center"/>
    </xf>
    <xf numFmtId="0" fontId="2" fillId="4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7" fontId="0" fillId="0" borderId="2" xfId="0" applyNumberFormat="1" applyFill="1" applyBorder="1">
      <alignment vertical="center"/>
    </xf>
    <xf numFmtId="177" fontId="0" fillId="0" borderId="3" xfId="0" applyNumberFormat="1" applyFill="1" applyBorder="1">
      <alignment vertical="center"/>
    </xf>
    <xf numFmtId="177" fontId="0" fillId="0" borderId="4" xfId="0" applyNumberFormat="1" applyFill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0"/>
  <sheetViews>
    <sheetView topLeftCell="E4" workbookViewId="0">
      <selection activeCell="Q4" sqref="Q4"/>
    </sheetView>
  </sheetViews>
  <sheetFormatPr defaultColWidth="9" defaultRowHeight="13.5"/>
  <cols>
    <col min="1" max="1" width="23.375" style="30" customWidth="1"/>
    <col min="2" max="2" width="46.375" style="30" customWidth="1"/>
    <col min="3" max="3" width="25.5" style="30" customWidth="1"/>
    <col min="4" max="4" width="15.25" style="30" customWidth="1"/>
    <col min="5" max="5" width="12.625" style="30"/>
    <col min="6" max="6" width="9.375" style="30"/>
    <col min="7" max="7" width="9" style="30"/>
    <col min="8" max="8" width="12.625" style="30"/>
    <col min="9" max="9" width="9" style="30"/>
    <col min="10" max="10" width="12.625" style="30"/>
    <col min="11" max="16384" width="9" style="30"/>
  </cols>
  <sheetData>
    <row r="1" spans="3:11">
      <c r="C1" s="30">
        <v>1</v>
      </c>
      <c r="D1" s="30">
        <v>2</v>
      </c>
      <c r="E1" s="30">
        <v>3</v>
      </c>
      <c r="F1" s="30">
        <v>4</v>
      </c>
      <c r="G1" s="30">
        <v>5</v>
      </c>
      <c r="H1" s="30">
        <v>6</v>
      </c>
      <c r="I1" s="30">
        <v>7</v>
      </c>
      <c r="J1" s="30">
        <v>8</v>
      </c>
      <c r="K1" s="30">
        <v>9</v>
      </c>
    </row>
    <row r="2" spans="1:23">
      <c r="A2" s="31" t="s">
        <v>0</v>
      </c>
      <c r="B2" s="30">
        <v>1</v>
      </c>
      <c r="C2" s="30">
        <v>690</v>
      </c>
      <c r="D2" s="30">
        <v>546</v>
      </c>
      <c r="E2" s="30">
        <v>247</v>
      </c>
      <c r="F2" s="30">
        <v>215</v>
      </c>
      <c r="G2" s="30">
        <v>42</v>
      </c>
      <c r="H2" s="30">
        <v>111</v>
      </c>
      <c r="I2" s="30">
        <v>250</v>
      </c>
      <c r="J2" s="30">
        <v>626</v>
      </c>
      <c r="K2" s="30">
        <v>413</v>
      </c>
      <c r="N2" s="34">
        <v>10</v>
      </c>
      <c r="O2" s="34">
        <v>894</v>
      </c>
      <c r="P2" s="34">
        <v>1854</v>
      </c>
      <c r="Q2" s="34">
        <v>221</v>
      </c>
      <c r="R2" s="34">
        <v>369</v>
      </c>
      <c r="S2" s="34">
        <v>68</v>
      </c>
      <c r="T2" s="34">
        <v>637</v>
      </c>
      <c r="U2" s="34">
        <v>292</v>
      </c>
      <c r="V2" s="34">
        <v>1562</v>
      </c>
      <c r="W2" s="34">
        <v>612</v>
      </c>
    </row>
    <row r="3" spans="1:23">
      <c r="A3" s="31"/>
      <c r="B3" s="30">
        <v>2</v>
      </c>
      <c r="C3" s="30">
        <v>210</v>
      </c>
      <c r="D3" s="30">
        <v>303</v>
      </c>
      <c r="E3" s="30">
        <v>597</v>
      </c>
      <c r="F3" s="30">
        <v>382</v>
      </c>
      <c r="G3" s="30">
        <v>48</v>
      </c>
      <c r="H3" s="30">
        <v>320</v>
      </c>
      <c r="I3" s="30">
        <v>343</v>
      </c>
      <c r="J3" s="30">
        <v>429</v>
      </c>
      <c r="K3" s="30">
        <v>188</v>
      </c>
      <c r="N3" s="34">
        <v>9</v>
      </c>
      <c r="O3" s="34">
        <v>662</v>
      </c>
      <c r="P3" s="34">
        <v>498</v>
      </c>
      <c r="Q3" s="34">
        <v>944</v>
      </c>
      <c r="R3" s="34">
        <v>1008</v>
      </c>
      <c r="S3" s="34">
        <v>526</v>
      </c>
      <c r="T3" s="34">
        <v>1194</v>
      </c>
      <c r="U3" s="34">
        <v>657</v>
      </c>
      <c r="V3" s="34">
        <v>536</v>
      </c>
      <c r="W3" s="34">
        <v>672</v>
      </c>
    </row>
    <row r="4" spans="1:23">
      <c r="A4" s="31"/>
      <c r="B4" s="30">
        <v>3</v>
      </c>
      <c r="C4" s="30">
        <v>157</v>
      </c>
      <c r="D4" s="30">
        <v>651</v>
      </c>
      <c r="E4" s="30">
        <v>629</v>
      </c>
      <c r="F4" s="30">
        <v>234</v>
      </c>
      <c r="G4" s="30">
        <v>291</v>
      </c>
      <c r="H4" s="30">
        <v>184</v>
      </c>
      <c r="I4" s="30">
        <v>448</v>
      </c>
      <c r="J4" s="30">
        <v>289</v>
      </c>
      <c r="K4" s="30">
        <v>153</v>
      </c>
      <c r="N4" s="34">
        <v>8</v>
      </c>
      <c r="O4" s="34">
        <v>4232</v>
      </c>
      <c r="P4" s="34">
        <v>1295</v>
      </c>
      <c r="Q4" s="34">
        <v>5288</v>
      </c>
      <c r="R4" s="34">
        <v>2393</v>
      </c>
      <c r="S4" s="34">
        <v>3910</v>
      </c>
      <c r="T4" s="34">
        <v>1464</v>
      </c>
      <c r="U4" s="34">
        <v>6374</v>
      </c>
      <c r="V4" s="34">
        <v>1011</v>
      </c>
      <c r="W4" s="34">
        <v>1360</v>
      </c>
    </row>
    <row r="5" spans="1:23">
      <c r="A5" s="31"/>
      <c r="B5" s="30">
        <v>4</v>
      </c>
      <c r="C5" s="30">
        <v>782</v>
      </c>
      <c r="D5" s="30">
        <v>1498</v>
      </c>
      <c r="E5" s="30">
        <v>1906</v>
      </c>
      <c r="F5" s="30">
        <v>1495</v>
      </c>
      <c r="G5" s="30">
        <v>1360</v>
      </c>
      <c r="H5" s="30">
        <v>1536</v>
      </c>
      <c r="I5" s="30">
        <v>1718</v>
      </c>
      <c r="J5" s="30">
        <v>1401</v>
      </c>
      <c r="K5" s="30">
        <v>742</v>
      </c>
      <c r="N5" s="34">
        <v>7</v>
      </c>
      <c r="O5" s="34">
        <v>182</v>
      </c>
      <c r="P5" s="34">
        <v>736</v>
      </c>
      <c r="Q5" s="34">
        <v>558</v>
      </c>
      <c r="R5" s="34">
        <v>694</v>
      </c>
      <c r="S5" s="34">
        <v>1324</v>
      </c>
      <c r="T5" s="34">
        <v>812</v>
      </c>
      <c r="U5" s="34">
        <v>446</v>
      </c>
      <c r="V5" s="34">
        <v>532</v>
      </c>
      <c r="W5" s="34">
        <v>234</v>
      </c>
    </row>
    <row r="6" spans="1:23">
      <c r="A6" s="31"/>
      <c r="B6" s="30">
        <v>5</v>
      </c>
      <c r="C6" s="30">
        <v>411</v>
      </c>
      <c r="D6" s="30">
        <v>715</v>
      </c>
      <c r="E6" s="30">
        <v>192</v>
      </c>
      <c r="F6" s="30">
        <v>1115</v>
      </c>
      <c r="G6" s="30">
        <v>1210</v>
      </c>
      <c r="H6" s="30">
        <v>1169</v>
      </c>
      <c r="I6" s="30">
        <v>236</v>
      </c>
      <c r="J6" s="30">
        <v>377</v>
      </c>
      <c r="K6" s="30">
        <v>308</v>
      </c>
      <c r="N6" s="34">
        <v>6</v>
      </c>
      <c r="O6" s="34">
        <v>446</v>
      </c>
      <c r="P6" s="34">
        <v>1846</v>
      </c>
      <c r="Q6" s="34">
        <v>1110</v>
      </c>
      <c r="R6" s="34">
        <v>1932</v>
      </c>
      <c r="S6" s="34">
        <v>1081</v>
      </c>
      <c r="T6" s="34">
        <v>2044</v>
      </c>
      <c r="U6" s="34">
        <v>1362</v>
      </c>
      <c r="V6" s="34">
        <v>1560</v>
      </c>
      <c r="W6" s="34">
        <v>291</v>
      </c>
    </row>
    <row r="7" spans="1:23">
      <c r="A7" s="31"/>
      <c r="B7" s="30">
        <v>6</v>
      </c>
      <c r="C7" s="30">
        <v>446</v>
      </c>
      <c r="D7" s="30">
        <v>1846</v>
      </c>
      <c r="E7" s="30">
        <v>1110</v>
      </c>
      <c r="F7" s="30">
        <v>1932</v>
      </c>
      <c r="G7" s="30">
        <v>1081</v>
      </c>
      <c r="H7" s="30">
        <v>2044</v>
      </c>
      <c r="I7" s="30">
        <v>1362</v>
      </c>
      <c r="J7" s="30">
        <v>1560</v>
      </c>
      <c r="K7" s="30">
        <v>291</v>
      </c>
      <c r="N7" s="34">
        <v>5</v>
      </c>
      <c r="O7" s="34">
        <v>411</v>
      </c>
      <c r="P7" s="34">
        <v>715</v>
      </c>
      <c r="Q7" s="34">
        <v>192</v>
      </c>
      <c r="R7" s="34">
        <v>1115</v>
      </c>
      <c r="S7" s="34">
        <v>1210</v>
      </c>
      <c r="T7" s="34">
        <v>1169</v>
      </c>
      <c r="U7" s="34">
        <v>236</v>
      </c>
      <c r="V7" s="34">
        <v>377</v>
      </c>
      <c r="W7" s="34">
        <v>308</v>
      </c>
    </row>
    <row r="8" spans="1:23">
      <c r="A8" s="31"/>
      <c r="B8" s="30">
        <v>7</v>
      </c>
      <c r="C8" s="30">
        <v>182</v>
      </c>
      <c r="D8" s="30">
        <v>736</v>
      </c>
      <c r="E8" s="30">
        <v>558</v>
      </c>
      <c r="F8" s="30">
        <v>694</v>
      </c>
      <c r="G8" s="30">
        <v>1324</v>
      </c>
      <c r="H8" s="30">
        <v>812</v>
      </c>
      <c r="I8" s="30">
        <v>446</v>
      </c>
      <c r="J8" s="30">
        <v>532</v>
      </c>
      <c r="K8" s="30">
        <v>234</v>
      </c>
      <c r="N8" s="34">
        <v>4</v>
      </c>
      <c r="O8" s="34">
        <v>782</v>
      </c>
      <c r="P8" s="34">
        <v>1498</v>
      </c>
      <c r="Q8" s="34">
        <v>1906</v>
      </c>
      <c r="R8" s="34">
        <v>1495</v>
      </c>
      <c r="S8" s="34">
        <v>1360</v>
      </c>
      <c r="T8" s="34">
        <v>1536</v>
      </c>
      <c r="U8" s="34">
        <v>1718</v>
      </c>
      <c r="V8" s="34">
        <v>1401</v>
      </c>
      <c r="W8" s="34">
        <v>742</v>
      </c>
    </row>
    <row r="9" spans="1:23">
      <c r="A9" s="31"/>
      <c r="B9" s="30">
        <v>8</v>
      </c>
      <c r="C9" s="30">
        <v>4232</v>
      </c>
      <c r="D9" s="30">
        <v>1295</v>
      </c>
      <c r="E9" s="30">
        <v>5288</v>
      </c>
      <c r="F9" s="30">
        <v>2393</v>
      </c>
      <c r="G9" s="30">
        <v>3910</v>
      </c>
      <c r="H9" s="30">
        <v>1464</v>
      </c>
      <c r="I9" s="30">
        <v>6374</v>
      </c>
      <c r="J9" s="30">
        <v>1011</v>
      </c>
      <c r="K9" s="30">
        <v>1360</v>
      </c>
      <c r="N9" s="34">
        <v>3</v>
      </c>
      <c r="O9" s="34">
        <v>157</v>
      </c>
      <c r="P9" s="34">
        <v>651</v>
      </c>
      <c r="Q9" s="34">
        <v>629</v>
      </c>
      <c r="R9" s="34">
        <v>234</v>
      </c>
      <c r="S9" s="34">
        <v>291</v>
      </c>
      <c r="T9" s="34">
        <v>184</v>
      </c>
      <c r="U9" s="34">
        <v>448</v>
      </c>
      <c r="V9" s="34">
        <v>289</v>
      </c>
      <c r="W9" s="34">
        <v>153</v>
      </c>
    </row>
    <row r="10" spans="1:23">
      <c r="A10" s="31"/>
      <c r="B10" s="30">
        <v>9</v>
      </c>
      <c r="C10" s="30">
        <v>662</v>
      </c>
      <c r="D10" s="30">
        <v>498</v>
      </c>
      <c r="E10" s="30">
        <v>944</v>
      </c>
      <c r="F10" s="30">
        <v>1008</v>
      </c>
      <c r="G10" s="30">
        <v>526</v>
      </c>
      <c r="H10" s="30">
        <v>1194</v>
      </c>
      <c r="I10" s="30">
        <v>657</v>
      </c>
      <c r="J10" s="30">
        <v>536</v>
      </c>
      <c r="K10" s="30">
        <v>672</v>
      </c>
      <c r="N10" s="34">
        <v>2</v>
      </c>
      <c r="O10" s="34">
        <v>210</v>
      </c>
      <c r="P10" s="34">
        <v>303</v>
      </c>
      <c r="Q10" s="34">
        <v>597</v>
      </c>
      <c r="R10" s="34">
        <v>382</v>
      </c>
      <c r="S10" s="34">
        <v>48</v>
      </c>
      <c r="T10" s="34">
        <v>320</v>
      </c>
      <c r="U10" s="34">
        <v>343</v>
      </c>
      <c r="V10" s="34">
        <v>429</v>
      </c>
      <c r="W10" s="34">
        <v>188</v>
      </c>
    </row>
    <row r="11" spans="1:23">
      <c r="A11" s="31"/>
      <c r="B11" s="30">
        <v>10</v>
      </c>
      <c r="C11" s="30">
        <v>894</v>
      </c>
      <c r="D11" s="30">
        <v>1854</v>
      </c>
      <c r="E11" s="30">
        <v>221</v>
      </c>
      <c r="F11" s="30">
        <v>369</v>
      </c>
      <c r="G11" s="30">
        <v>68</v>
      </c>
      <c r="H11" s="30">
        <v>637</v>
      </c>
      <c r="I11" s="30">
        <v>292</v>
      </c>
      <c r="J11" s="30">
        <v>1562</v>
      </c>
      <c r="K11" s="30">
        <v>612</v>
      </c>
      <c r="N11" s="34">
        <v>1</v>
      </c>
      <c r="O11" s="34">
        <v>690</v>
      </c>
      <c r="P11" s="34">
        <v>546</v>
      </c>
      <c r="Q11" s="34">
        <v>247</v>
      </c>
      <c r="R11" s="34">
        <v>215</v>
      </c>
      <c r="S11" s="34">
        <v>42</v>
      </c>
      <c r="T11" s="34">
        <v>111</v>
      </c>
      <c r="U11" s="34">
        <v>250</v>
      </c>
      <c r="V11" s="34">
        <v>626</v>
      </c>
      <c r="W11" s="34">
        <v>413</v>
      </c>
    </row>
    <row r="13" spans="1:11">
      <c r="A13" s="31" t="s">
        <v>1</v>
      </c>
      <c r="B13" s="30">
        <v>1</v>
      </c>
      <c r="C13" s="30">
        <v>1190</v>
      </c>
      <c r="D13" s="30">
        <v>2363</v>
      </c>
      <c r="E13" s="30">
        <v>303</v>
      </c>
      <c r="F13" s="30">
        <v>629</v>
      </c>
      <c r="G13" s="30">
        <v>79</v>
      </c>
      <c r="H13" s="30">
        <v>512</v>
      </c>
      <c r="I13" s="30">
        <v>472</v>
      </c>
      <c r="J13" s="30">
        <v>2925</v>
      </c>
      <c r="K13" s="30">
        <v>973</v>
      </c>
    </row>
    <row r="14" spans="1:11">
      <c r="A14" s="31"/>
      <c r="B14" s="30">
        <v>2</v>
      </c>
      <c r="C14" s="30">
        <v>592</v>
      </c>
      <c r="D14" s="30">
        <v>711</v>
      </c>
      <c r="E14" s="30">
        <v>815</v>
      </c>
      <c r="F14" s="30">
        <v>1263</v>
      </c>
      <c r="G14" s="30">
        <v>359</v>
      </c>
      <c r="H14" s="30">
        <v>994</v>
      </c>
      <c r="I14" s="30">
        <v>944</v>
      </c>
      <c r="J14" s="30">
        <v>421</v>
      </c>
      <c r="K14" s="30">
        <v>720</v>
      </c>
    </row>
    <row r="15" spans="1:11">
      <c r="A15" s="31"/>
      <c r="B15" s="30">
        <v>3</v>
      </c>
      <c r="C15" s="30">
        <v>1982</v>
      </c>
      <c r="D15" s="30">
        <v>2291</v>
      </c>
      <c r="E15" s="30">
        <v>5911</v>
      </c>
      <c r="F15" s="30">
        <v>2008</v>
      </c>
      <c r="G15" s="30">
        <v>1096</v>
      </c>
      <c r="H15" s="30">
        <v>2236</v>
      </c>
      <c r="I15" s="30">
        <v>6213</v>
      </c>
      <c r="J15" s="30">
        <v>1881</v>
      </c>
      <c r="K15" s="30">
        <v>2208</v>
      </c>
    </row>
    <row r="16" spans="1:11">
      <c r="A16" s="31"/>
      <c r="B16" s="30">
        <v>4</v>
      </c>
      <c r="C16" s="30">
        <v>418</v>
      </c>
      <c r="D16" s="30">
        <v>911</v>
      </c>
      <c r="E16" s="30">
        <v>638</v>
      </c>
      <c r="F16" s="30">
        <v>832</v>
      </c>
      <c r="G16" s="30">
        <v>1363</v>
      </c>
      <c r="H16" s="30">
        <v>690</v>
      </c>
      <c r="I16" s="30">
        <v>523</v>
      </c>
      <c r="J16" s="30">
        <v>749</v>
      </c>
      <c r="K16" s="30">
        <v>224</v>
      </c>
    </row>
    <row r="17" spans="1:11">
      <c r="A17" s="31"/>
      <c r="B17" s="30">
        <v>5</v>
      </c>
      <c r="C17" s="30">
        <v>216</v>
      </c>
      <c r="D17" s="30">
        <v>1971</v>
      </c>
      <c r="E17" s="30">
        <v>1339</v>
      </c>
      <c r="F17" s="30">
        <v>1205</v>
      </c>
      <c r="G17" s="30">
        <v>1111</v>
      </c>
      <c r="H17" s="30">
        <v>1558</v>
      </c>
      <c r="I17" s="30">
        <v>1110</v>
      </c>
      <c r="J17" s="30">
        <v>1912</v>
      </c>
      <c r="K17" s="30">
        <v>290</v>
      </c>
    </row>
    <row r="18" spans="1:11">
      <c r="A18" s="31"/>
      <c r="B18" s="30">
        <v>6</v>
      </c>
      <c r="C18" s="30">
        <v>479</v>
      </c>
      <c r="D18" s="30">
        <v>535</v>
      </c>
      <c r="E18" s="30">
        <v>354</v>
      </c>
      <c r="F18" s="30">
        <v>1209</v>
      </c>
      <c r="G18" s="30">
        <v>1228</v>
      </c>
      <c r="H18" s="30">
        <v>906</v>
      </c>
      <c r="I18" s="30">
        <v>321</v>
      </c>
      <c r="J18" s="30">
        <v>587</v>
      </c>
      <c r="K18" s="30">
        <v>379</v>
      </c>
    </row>
    <row r="19" spans="1:11">
      <c r="A19" s="31"/>
      <c r="B19" s="30">
        <v>7</v>
      </c>
      <c r="C19" s="30">
        <v>1125</v>
      </c>
      <c r="D19" s="30">
        <v>1261</v>
      </c>
      <c r="E19" s="30">
        <v>1137</v>
      </c>
      <c r="F19" s="30">
        <v>1175</v>
      </c>
      <c r="G19" s="30">
        <v>1415</v>
      </c>
      <c r="H19" s="30">
        <v>1220</v>
      </c>
      <c r="I19" s="30">
        <v>1819</v>
      </c>
      <c r="J19" s="30">
        <v>1281</v>
      </c>
      <c r="K19" s="30">
        <v>908</v>
      </c>
    </row>
    <row r="20" spans="1:11">
      <c r="A20" s="31"/>
      <c r="B20" s="30">
        <v>8</v>
      </c>
      <c r="C20" s="30">
        <v>150</v>
      </c>
      <c r="D20" s="30">
        <v>390</v>
      </c>
      <c r="E20" s="30">
        <v>499</v>
      </c>
      <c r="F20" s="30">
        <v>213</v>
      </c>
      <c r="G20" s="30">
        <v>184</v>
      </c>
      <c r="H20" s="30">
        <v>183</v>
      </c>
      <c r="I20" s="30">
        <v>396</v>
      </c>
      <c r="J20" s="30">
        <v>434</v>
      </c>
      <c r="K20" s="30">
        <v>104</v>
      </c>
    </row>
    <row r="21" spans="1:11">
      <c r="A21" s="31"/>
      <c r="B21" s="30">
        <v>9</v>
      </c>
      <c r="C21" s="30">
        <v>210</v>
      </c>
      <c r="D21" s="30">
        <v>362</v>
      </c>
      <c r="E21" s="30">
        <v>456</v>
      </c>
      <c r="F21" s="30">
        <v>415</v>
      </c>
      <c r="G21" s="30">
        <v>71</v>
      </c>
      <c r="H21" s="30">
        <v>365</v>
      </c>
      <c r="I21" s="30">
        <v>386</v>
      </c>
      <c r="J21" s="30">
        <v>433</v>
      </c>
      <c r="K21" s="30">
        <v>177</v>
      </c>
    </row>
    <row r="22" spans="1:11">
      <c r="A22" s="31"/>
      <c r="B22" s="30">
        <v>10</v>
      </c>
      <c r="C22" s="30">
        <v>479</v>
      </c>
      <c r="D22" s="30">
        <v>462</v>
      </c>
      <c r="E22" s="30">
        <v>286</v>
      </c>
      <c r="F22" s="30">
        <v>104</v>
      </c>
      <c r="G22" s="30">
        <v>30</v>
      </c>
      <c r="H22" s="30">
        <v>77</v>
      </c>
      <c r="I22" s="30">
        <v>252</v>
      </c>
      <c r="J22" s="30">
        <v>552</v>
      </c>
      <c r="K22" s="30">
        <v>517</v>
      </c>
    </row>
    <row r="25" spans="1:23">
      <c r="A25" s="31" t="s">
        <v>2</v>
      </c>
      <c r="B25" s="30">
        <v>1</v>
      </c>
      <c r="C25" s="30">
        <f t="shared" ref="C25:K25" si="0">C2+C13</f>
        <v>1880</v>
      </c>
      <c r="D25" s="30">
        <f t="shared" si="0"/>
        <v>2909</v>
      </c>
      <c r="E25" s="30">
        <f t="shared" si="0"/>
        <v>550</v>
      </c>
      <c r="F25" s="32">
        <f t="shared" si="0"/>
        <v>844</v>
      </c>
      <c r="G25" s="32">
        <f t="shared" si="0"/>
        <v>121</v>
      </c>
      <c r="H25" s="32">
        <f t="shared" si="0"/>
        <v>623</v>
      </c>
      <c r="I25" s="30">
        <f t="shared" si="0"/>
        <v>722</v>
      </c>
      <c r="J25" s="30">
        <f t="shared" si="0"/>
        <v>3551</v>
      </c>
      <c r="K25" s="30">
        <f t="shared" si="0"/>
        <v>1386</v>
      </c>
      <c r="O25" s="30">
        <f t="shared" ref="O25:W25" si="1">C13+O2</f>
        <v>2084</v>
      </c>
      <c r="P25" s="30">
        <f t="shared" si="1"/>
        <v>4217</v>
      </c>
      <c r="Q25" s="30">
        <f t="shared" si="1"/>
        <v>524</v>
      </c>
      <c r="R25" s="30">
        <f t="shared" si="1"/>
        <v>998</v>
      </c>
      <c r="S25" s="30">
        <f t="shared" si="1"/>
        <v>147</v>
      </c>
      <c r="T25" s="30">
        <f t="shared" si="1"/>
        <v>1149</v>
      </c>
      <c r="U25" s="30">
        <f t="shared" si="1"/>
        <v>764</v>
      </c>
      <c r="V25" s="30">
        <f t="shared" si="1"/>
        <v>4487</v>
      </c>
      <c r="W25" s="30">
        <f t="shared" si="1"/>
        <v>1585</v>
      </c>
    </row>
    <row r="26" spans="1:23">
      <c r="A26" s="31"/>
      <c r="B26" s="30">
        <v>2</v>
      </c>
      <c r="C26" s="30">
        <f t="shared" ref="C26:K26" si="2">C3+C14</f>
        <v>802</v>
      </c>
      <c r="D26" s="30">
        <f t="shared" si="2"/>
        <v>1014</v>
      </c>
      <c r="E26" s="30">
        <f t="shared" si="2"/>
        <v>1412</v>
      </c>
      <c r="F26" s="32">
        <f t="shared" si="2"/>
        <v>1645</v>
      </c>
      <c r="G26" s="32">
        <f t="shared" si="2"/>
        <v>407</v>
      </c>
      <c r="H26" s="32">
        <f t="shared" si="2"/>
        <v>1314</v>
      </c>
      <c r="I26" s="30">
        <f t="shared" si="2"/>
        <v>1287</v>
      </c>
      <c r="J26" s="30">
        <f t="shared" si="2"/>
        <v>850</v>
      </c>
      <c r="K26" s="30">
        <f t="shared" si="2"/>
        <v>908</v>
      </c>
      <c r="O26" s="30">
        <f t="shared" ref="O26:W26" si="3">C14+O3</f>
        <v>1254</v>
      </c>
      <c r="P26" s="30">
        <f t="shared" si="3"/>
        <v>1209</v>
      </c>
      <c r="Q26" s="30">
        <f t="shared" si="3"/>
        <v>1759</v>
      </c>
      <c r="R26" s="30">
        <f t="shared" si="3"/>
        <v>2271</v>
      </c>
      <c r="S26" s="30">
        <f t="shared" si="3"/>
        <v>885</v>
      </c>
      <c r="T26" s="30">
        <f t="shared" si="3"/>
        <v>2188</v>
      </c>
      <c r="U26" s="30">
        <f t="shared" si="3"/>
        <v>1601</v>
      </c>
      <c r="V26" s="30">
        <f t="shared" si="3"/>
        <v>957</v>
      </c>
      <c r="W26" s="30">
        <f t="shared" si="3"/>
        <v>1392</v>
      </c>
    </row>
    <row r="27" spans="1:23">
      <c r="A27" s="31"/>
      <c r="B27" s="30">
        <v>3</v>
      </c>
      <c r="C27" s="30">
        <f t="shared" ref="C27:K27" si="4">C4+C15</f>
        <v>2139</v>
      </c>
      <c r="D27" s="30">
        <f t="shared" si="4"/>
        <v>2942</v>
      </c>
      <c r="E27" s="30">
        <f t="shared" si="4"/>
        <v>6540</v>
      </c>
      <c r="F27" s="32">
        <f t="shared" si="4"/>
        <v>2242</v>
      </c>
      <c r="G27" s="32">
        <f t="shared" si="4"/>
        <v>1387</v>
      </c>
      <c r="H27" s="32">
        <f t="shared" si="4"/>
        <v>2420</v>
      </c>
      <c r="I27" s="30">
        <f t="shared" si="4"/>
        <v>6661</v>
      </c>
      <c r="J27" s="30">
        <f t="shared" si="4"/>
        <v>2170</v>
      </c>
      <c r="K27" s="30">
        <f t="shared" si="4"/>
        <v>2361</v>
      </c>
      <c r="O27" s="30">
        <f t="shared" ref="O27:W27" si="5">C15+O4</f>
        <v>6214</v>
      </c>
      <c r="P27" s="30">
        <f t="shared" si="5"/>
        <v>3586</v>
      </c>
      <c r="Q27" s="30">
        <f t="shared" si="5"/>
        <v>11199</v>
      </c>
      <c r="R27" s="30">
        <f t="shared" si="5"/>
        <v>4401</v>
      </c>
      <c r="S27" s="30">
        <f t="shared" si="5"/>
        <v>5006</v>
      </c>
      <c r="T27" s="30">
        <f t="shared" si="5"/>
        <v>3700</v>
      </c>
      <c r="U27" s="30">
        <f t="shared" si="5"/>
        <v>12587</v>
      </c>
      <c r="V27" s="30">
        <f t="shared" si="5"/>
        <v>2892</v>
      </c>
      <c r="W27" s="30">
        <f t="shared" si="5"/>
        <v>3568</v>
      </c>
    </row>
    <row r="28" spans="1:23">
      <c r="A28" s="31"/>
      <c r="B28" s="30">
        <v>4</v>
      </c>
      <c r="C28" s="30">
        <f t="shared" ref="C28:K28" si="6">C5+C16</f>
        <v>1200</v>
      </c>
      <c r="D28" s="30">
        <f t="shared" si="6"/>
        <v>2409</v>
      </c>
      <c r="E28" s="30">
        <f t="shared" si="6"/>
        <v>2544</v>
      </c>
      <c r="F28" s="30">
        <f t="shared" si="6"/>
        <v>2327</v>
      </c>
      <c r="G28" s="30">
        <f t="shared" si="6"/>
        <v>2723</v>
      </c>
      <c r="H28" s="30">
        <f t="shared" si="6"/>
        <v>2226</v>
      </c>
      <c r="I28" s="30">
        <f t="shared" si="6"/>
        <v>2241</v>
      </c>
      <c r="J28" s="30">
        <f t="shared" si="6"/>
        <v>2150</v>
      </c>
      <c r="K28" s="30">
        <f t="shared" si="6"/>
        <v>966</v>
      </c>
      <c r="O28" s="30">
        <f t="shared" ref="O28:W28" si="7">C16+O5</f>
        <v>600</v>
      </c>
      <c r="P28" s="30">
        <f t="shared" si="7"/>
        <v>1647</v>
      </c>
      <c r="Q28" s="30">
        <f t="shared" si="7"/>
        <v>1196</v>
      </c>
      <c r="R28" s="30">
        <f t="shared" si="7"/>
        <v>1526</v>
      </c>
      <c r="S28" s="30">
        <f t="shared" si="7"/>
        <v>2687</v>
      </c>
      <c r="T28" s="30">
        <f t="shared" si="7"/>
        <v>1502</v>
      </c>
      <c r="U28" s="30">
        <f t="shared" si="7"/>
        <v>969</v>
      </c>
      <c r="V28" s="30">
        <f t="shared" si="7"/>
        <v>1281</v>
      </c>
      <c r="W28" s="30">
        <f t="shared" si="7"/>
        <v>458</v>
      </c>
    </row>
    <row r="29" spans="1:23">
      <c r="A29" s="31"/>
      <c r="B29" s="30">
        <v>5</v>
      </c>
      <c r="C29" s="30">
        <f t="shared" ref="C29:K29" si="8">C6+C17</f>
        <v>627</v>
      </c>
      <c r="D29" s="30">
        <f t="shared" si="8"/>
        <v>2686</v>
      </c>
      <c r="E29" s="30">
        <f t="shared" si="8"/>
        <v>1531</v>
      </c>
      <c r="F29" s="30">
        <f t="shared" si="8"/>
        <v>2320</v>
      </c>
      <c r="G29" s="30">
        <f t="shared" si="8"/>
        <v>2321</v>
      </c>
      <c r="H29" s="30">
        <f t="shared" si="8"/>
        <v>2727</v>
      </c>
      <c r="I29" s="30">
        <f t="shared" si="8"/>
        <v>1346</v>
      </c>
      <c r="J29" s="30">
        <f t="shared" si="8"/>
        <v>2289</v>
      </c>
      <c r="K29" s="30">
        <f t="shared" si="8"/>
        <v>598</v>
      </c>
      <c r="O29" s="30">
        <f t="shared" ref="O29:W29" si="9">C17+O6</f>
        <v>662</v>
      </c>
      <c r="P29" s="30">
        <f t="shared" si="9"/>
        <v>3817</v>
      </c>
      <c r="Q29" s="30">
        <f t="shared" si="9"/>
        <v>2449</v>
      </c>
      <c r="R29" s="30">
        <f t="shared" si="9"/>
        <v>3137</v>
      </c>
      <c r="S29" s="30">
        <f t="shared" si="9"/>
        <v>2192</v>
      </c>
      <c r="T29" s="30">
        <f t="shared" si="9"/>
        <v>3602</v>
      </c>
      <c r="U29" s="30">
        <f t="shared" si="9"/>
        <v>2472</v>
      </c>
      <c r="V29" s="30">
        <f t="shared" si="9"/>
        <v>3472</v>
      </c>
      <c r="W29" s="30">
        <f t="shared" si="9"/>
        <v>581</v>
      </c>
    </row>
    <row r="30" spans="1:23">
      <c r="A30" s="31"/>
      <c r="B30" s="30">
        <v>6</v>
      </c>
      <c r="C30" s="30">
        <f t="shared" ref="C30:K30" si="10">C7+C18</f>
        <v>925</v>
      </c>
      <c r="D30" s="30">
        <f t="shared" si="10"/>
        <v>2381</v>
      </c>
      <c r="E30" s="30">
        <f t="shared" si="10"/>
        <v>1464</v>
      </c>
      <c r="F30" s="30">
        <f t="shared" si="10"/>
        <v>3141</v>
      </c>
      <c r="G30" s="30">
        <f t="shared" si="10"/>
        <v>2309</v>
      </c>
      <c r="H30" s="30">
        <f t="shared" si="10"/>
        <v>2950</v>
      </c>
      <c r="I30" s="30">
        <f t="shared" si="10"/>
        <v>1683</v>
      </c>
      <c r="J30" s="30">
        <f t="shared" si="10"/>
        <v>2147</v>
      </c>
      <c r="K30" s="30">
        <f t="shared" si="10"/>
        <v>670</v>
      </c>
      <c r="O30" s="30">
        <f t="shared" ref="O30:W30" si="11">C18+O7</f>
        <v>890</v>
      </c>
      <c r="P30" s="30">
        <f t="shared" si="11"/>
        <v>1250</v>
      </c>
      <c r="Q30" s="30">
        <f t="shared" si="11"/>
        <v>546</v>
      </c>
      <c r="R30" s="30">
        <f t="shared" si="11"/>
        <v>2324</v>
      </c>
      <c r="S30" s="30">
        <f t="shared" si="11"/>
        <v>2438</v>
      </c>
      <c r="T30" s="30">
        <f t="shared" si="11"/>
        <v>2075</v>
      </c>
      <c r="U30" s="30">
        <f t="shared" si="11"/>
        <v>557</v>
      </c>
      <c r="V30" s="30">
        <f t="shared" si="11"/>
        <v>964</v>
      </c>
      <c r="W30" s="30">
        <f t="shared" si="11"/>
        <v>687</v>
      </c>
    </row>
    <row r="31" spans="1:23">
      <c r="A31" s="31"/>
      <c r="B31" s="30">
        <v>7</v>
      </c>
      <c r="C31" s="30">
        <f t="shared" ref="C31:K31" si="12">C8+C19</f>
        <v>1307</v>
      </c>
      <c r="D31" s="30">
        <f t="shared" si="12"/>
        <v>1997</v>
      </c>
      <c r="E31" s="30">
        <f t="shared" si="12"/>
        <v>1695</v>
      </c>
      <c r="F31" s="30">
        <f t="shared" si="12"/>
        <v>1869</v>
      </c>
      <c r="G31" s="30">
        <f t="shared" si="12"/>
        <v>2739</v>
      </c>
      <c r="H31" s="30">
        <f t="shared" si="12"/>
        <v>2032</v>
      </c>
      <c r="I31" s="30">
        <f t="shared" si="12"/>
        <v>2265</v>
      </c>
      <c r="J31" s="30">
        <f t="shared" si="12"/>
        <v>1813</v>
      </c>
      <c r="K31" s="30">
        <f t="shared" si="12"/>
        <v>1142</v>
      </c>
      <c r="O31" s="30">
        <f t="shared" ref="O31:W31" si="13">C19+O8</f>
        <v>1907</v>
      </c>
      <c r="P31" s="30">
        <f t="shared" si="13"/>
        <v>2759</v>
      </c>
      <c r="Q31" s="30">
        <f t="shared" si="13"/>
        <v>3043</v>
      </c>
      <c r="R31" s="30">
        <f t="shared" si="13"/>
        <v>2670</v>
      </c>
      <c r="S31" s="30">
        <f t="shared" si="13"/>
        <v>2775</v>
      </c>
      <c r="T31" s="30">
        <f t="shared" si="13"/>
        <v>2756</v>
      </c>
      <c r="U31" s="30">
        <f t="shared" si="13"/>
        <v>3537</v>
      </c>
      <c r="V31" s="30">
        <f t="shared" si="13"/>
        <v>2682</v>
      </c>
      <c r="W31" s="30">
        <f t="shared" si="13"/>
        <v>1650</v>
      </c>
    </row>
    <row r="32" spans="1:23">
      <c r="A32" s="31"/>
      <c r="B32" s="30">
        <v>8</v>
      </c>
      <c r="C32" s="30">
        <f t="shared" ref="C32:K32" si="14">C9+C20</f>
        <v>4382</v>
      </c>
      <c r="D32" s="30">
        <f t="shared" si="14"/>
        <v>1685</v>
      </c>
      <c r="E32" s="30">
        <f t="shared" si="14"/>
        <v>5787</v>
      </c>
      <c r="F32" s="32">
        <f t="shared" si="14"/>
        <v>2606</v>
      </c>
      <c r="G32" s="32">
        <f t="shared" si="14"/>
        <v>4094</v>
      </c>
      <c r="H32" s="32">
        <f t="shared" si="14"/>
        <v>1647</v>
      </c>
      <c r="I32" s="30">
        <f t="shared" si="14"/>
        <v>6770</v>
      </c>
      <c r="J32" s="30">
        <f t="shared" si="14"/>
        <v>1445</v>
      </c>
      <c r="K32" s="30">
        <f t="shared" si="14"/>
        <v>1464</v>
      </c>
      <c r="O32" s="30">
        <f t="shared" ref="O32:W32" si="15">C20+O9</f>
        <v>307</v>
      </c>
      <c r="P32" s="30">
        <f t="shared" si="15"/>
        <v>1041</v>
      </c>
      <c r="Q32" s="30">
        <f t="shared" si="15"/>
        <v>1128</v>
      </c>
      <c r="R32" s="30">
        <f t="shared" si="15"/>
        <v>447</v>
      </c>
      <c r="S32" s="30">
        <f t="shared" si="15"/>
        <v>475</v>
      </c>
      <c r="T32" s="30">
        <f t="shared" si="15"/>
        <v>367</v>
      </c>
      <c r="U32" s="30">
        <f t="shared" si="15"/>
        <v>844</v>
      </c>
      <c r="V32" s="30">
        <f t="shared" si="15"/>
        <v>723</v>
      </c>
      <c r="W32" s="30">
        <f t="shared" si="15"/>
        <v>257</v>
      </c>
    </row>
    <row r="33" spans="1:23">
      <c r="A33" s="31"/>
      <c r="B33" s="30">
        <v>9</v>
      </c>
      <c r="C33" s="30">
        <f t="shared" ref="C33:K33" si="16">C10+C21</f>
        <v>872</v>
      </c>
      <c r="D33" s="30">
        <f t="shared" si="16"/>
        <v>860</v>
      </c>
      <c r="E33" s="30">
        <f t="shared" si="16"/>
        <v>1400</v>
      </c>
      <c r="F33" s="32">
        <f t="shared" si="16"/>
        <v>1423</v>
      </c>
      <c r="G33" s="32">
        <f t="shared" si="16"/>
        <v>597</v>
      </c>
      <c r="H33" s="32">
        <f t="shared" si="16"/>
        <v>1559</v>
      </c>
      <c r="I33" s="30">
        <f t="shared" si="16"/>
        <v>1043</v>
      </c>
      <c r="J33" s="30">
        <f t="shared" si="16"/>
        <v>969</v>
      </c>
      <c r="K33" s="30">
        <f t="shared" si="16"/>
        <v>849</v>
      </c>
      <c r="O33" s="30">
        <f t="shared" ref="O33:W33" si="17">C21+O10</f>
        <v>420</v>
      </c>
      <c r="P33" s="30">
        <f t="shared" si="17"/>
        <v>665</v>
      </c>
      <c r="Q33" s="30">
        <f t="shared" si="17"/>
        <v>1053</v>
      </c>
      <c r="R33" s="30">
        <f t="shared" si="17"/>
        <v>797</v>
      </c>
      <c r="S33" s="30">
        <f t="shared" si="17"/>
        <v>119</v>
      </c>
      <c r="T33" s="30">
        <f t="shared" si="17"/>
        <v>685</v>
      </c>
      <c r="U33" s="30">
        <f t="shared" si="17"/>
        <v>729</v>
      </c>
      <c r="V33" s="30">
        <f t="shared" si="17"/>
        <v>862</v>
      </c>
      <c r="W33" s="30">
        <f t="shared" si="17"/>
        <v>365</v>
      </c>
    </row>
    <row r="34" spans="1:23">
      <c r="A34" s="31"/>
      <c r="B34" s="30">
        <v>10</v>
      </c>
      <c r="C34" s="30">
        <f t="shared" ref="C34:K34" si="18">C11+C22</f>
        <v>1373</v>
      </c>
      <c r="D34" s="30">
        <f t="shared" si="18"/>
        <v>2316</v>
      </c>
      <c r="E34" s="30">
        <f t="shared" si="18"/>
        <v>507</v>
      </c>
      <c r="F34" s="32">
        <f t="shared" si="18"/>
        <v>473</v>
      </c>
      <c r="G34" s="32">
        <f t="shared" si="18"/>
        <v>98</v>
      </c>
      <c r="H34" s="32">
        <f t="shared" si="18"/>
        <v>714</v>
      </c>
      <c r="I34" s="30">
        <f t="shared" si="18"/>
        <v>544</v>
      </c>
      <c r="J34" s="30">
        <f t="shared" si="18"/>
        <v>2114</v>
      </c>
      <c r="K34" s="30">
        <f t="shared" si="18"/>
        <v>1129</v>
      </c>
      <c r="O34" s="30">
        <f t="shared" ref="O34:W34" si="19">C22+O11</f>
        <v>1169</v>
      </c>
      <c r="P34" s="30">
        <f t="shared" si="19"/>
        <v>1008</v>
      </c>
      <c r="Q34" s="30">
        <f t="shared" si="19"/>
        <v>533</v>
      </c>
      <c r="R34" s="30">
        <f t="shared" si="19"/>
        <v>319</v>
      </c>
      <c r="S34" s="30">
        <f t="shared" si="19"/>
        <v>72</v>
      </c>
      <c r="T34" s="30">
        <f t="shared" si="19"/>
        <v>188</v>
      </c>
      <c r="U34" s="30">
        <f t="shared" si="19"/>
        <v>502</v>
      </c>
      <c r="V34" s="30">
        <f t="shared" si="19"/>
        <v>1178</v>
      </c>
      <c r="W34" s="30">
        <f t="shared" si="19"/>
        <v>930</v>
      </c>
    </row>
    <row r="36" spans="4:5">
      <c r="D36" s="30" t="s">
        <v>3</v>
      </c>
      <c r="E36" s="30" t="s">
        <v>4</v>
      </c>
    </row>
    <row r="37" spans="1:11">
      <c r="A37" s="30" t="s">
        <v>5</v>
      </c>
      <c r="B37" s="30">
        <v>8</v>
      </c>
      <c r="K37" s="30">
        <f>COMBIN(89,4)</f>
        <v>2441626</v>
      </c>
    </row>
    <row r="38" spans="1:19">
      <c r="A38" s="30" t="s">
        <v>6</v>
      </c>
      <c r="B38" s="33">
        <f>4/89*5.6/4</f>
        <v>0.0629213483146067</v>
      </c>
      <c r="D38" s="30">
        <f>E48-31*B38</f>
        <v>3.69388264669164</v>
      </c>
      <c r="E38" s="30">
        <f>E48-2*B38</f>
        <v>5.51860174781523</v>
      </c>
      <c r="F38" s="30">
        <f>FACT(4)</f>
        <v>24</v>
      </c>
      <c r="O38" s="30">
        <f>(O25+W25)/2</f>
        <v>1834.5</v>
      </c>
      <c r="P38" s="30">
        <f>(P25+X25)/2</f>
        <v>2108.5</v>
      </c>
      <c r="Q38" s="30">
        <f>(Q25+Y25)/2</f>
        <v>262</v>
      </c>
      <c r="R38" s="30">
        <f>(R25+Z25)/2</f>
        <v>499</v>
      </c>
      <c r="S38" s="30">
        <f>S25</f>
        <v>147</v>
      </c>
    </row>
    <row r="39" spans="1:19">
      <c r="A39" s="30" t="s">
        <v>7</v>
      </c>
      <c r="B39" s="30">
        <f>E50</f>
        <v>2.28571428571429</v>
      </c>
      <c r="F39" s="30">
        <f>89*88*87*86</f>
        <v>58599024</v>
      </c>
      <c r="H39" s="30">
        <f>F38/F39</f>
        <v>4.09563135386009e-7</v>
      </c>
      <c r="J39" s="30">
        <f>POWER(H39,1/4)</f>
        <v>0.0252976520426752</v>
      </c>
      <c r="O39" s="30">
        <f t="shared" ref="O39:O47" si="20">(O26+W26)/2</f>
        <v>1323</v>
      </c>
      <c r="P39" s="30">
        <f t="shared" ref="P39:P47" si="21">(P26+X26)/2</f>
        <v>604.5</v>
      </c>
      <c r="Q39" s="30">
        <f t="shared" ref="Q39:Q47" si="22">(Q26+Y26)/2</f>
        <v>879.5</v>
      </c>
      <c r="R39" s="30">
        <f t="shared" ref="R39:R47" si="23">(R26+Z26)/2</f>
        <v>1135.5</v>
      </c>
      <c r="S39" s="30">
        <f t="shared" ref="S39:S47" si="24">S26</f>
        <v>885</v>
      </c>
    </row>
    <row r="40" spans="1:19">
      <c r="A40" s="30" t="s">
        <v>8</v>
      </c>
      <c r="B40" s="30">
        <f>1/89</f>
        <v>0.0112359550561798</v>
      </c>
      <c r="D40" s="30">
        <f>E50-14*B40</f>
        <v>2.12841091492777</v>
      </c>
      <c r="E40" s="30">
        <f>B39-B40</f>
        <v>2.27447833065811</v>
      </c>
      <c r="O40" s="30">
        <f t="shared" si="20"/>
        <v>4891</v>
      </c>
      <c r="P40" s="30">
        <f t="shared" si="21"/>
        <v>1793</v>
      </c>
      <c r="Q40" s="30">
        <f t="shared" si="22"/>
        <v>5599.5</v>
      </c>
      <c r="R40" s="30">
        <f t="shared" si="23"/>
        <v>2200.5</v>
      </c>
      <c r="S40" s="30">
        <f t="shared" si="24"/>
        <v>5006</v>
      </c>
    </row>
    <row r="41" spans="1:19">
      <c r="A41" s="30" t="s">
        <v>9</v>
      </c>
      <c r="B41" s="30">
        <v>8</v>
      </c>
      <c r="O41" s="30">
        <f t="shared" si="20"/>
        <v>529</v>
      </c>
      <c r="P41" s="30">
        <f t="shared" si="21"/>
        <v>823.5</v>
      </c>
      <c r="Q41" s="30">
        <f t="shared" si="22"/>
        <v>598</v>
      </c>
      <c r="R41" s="30">
        <f t="shared" si="23"/>
        <v>763</v>
      </c>
      <c r="S41" s="30">
        <f t="shared" si="24"/>
        <v>2687</v>
      </c>
    </row>
    <row r="42" spans="1:19">
      <c r="A42" s="30" t="s">
        <v>10</v>
      </c>
      <c r="B42" s="30">
        <f>13/89*13/4/2</f>
        <v>0.237359550561798</v>
      </c>
      <c r="D42" s="30">
        <f>B42*31</f>
        <v>7.35814606741573</v>
      </c>
      <c r="E42" s="30">
        <f>2*B42</f>
        <v>0.474719101123595</v>
      </c>
      <c r="H42" s="30">
        <f>14.5/17</f>
        <v>0.852941176470588</v>
      </c>
      <c r="O42" s="30">
        <f t="shared" si="20"/>
        <v>621.5</v>
      </c>
      <c r="P42" s="30">
        <f t="shared" si="21"/>
        <v>1908.5</v>
      </c>
      <c r="Q42" s="30">
        <f t="shared" si="22"/>
        <v>1224.5</v>
      </c>
      <c r="R42" s="30">
        <f t="shared" si="23"/>
        <v>1568.5</v>
      </c>
      <c r="S42" s="30">
        <f t="shared" si="24"/>
        <v>2192</v>
      </c>
    </row>
    <row r="43" spans="8:19">
      <c r="H43" s="30">
        <f>4/9</f>
        <v>0.444444444444444</v>
      </c>
      <c r="O43" s="30">
        <f t="shared" si="20"/>
        <v>788.5</v>
      </c>
      <c r="P43" s="30">
        <f t="shared" si="21"/>
        <v>625</v>
      </c>
      <c r="Q43" s="30">
        <f t="shared" si="22"/>
        <v>273</v>
      </c>
      <c r="R43" s="30">
        <f t="shared" si="23"/>
        <v>1162</v>
      </c>
      <c r="S43" s="30">
        <f t="shared" si="24"/>
        <v>2438</v>
      </c>
    </row>
    <row r="44" spans="15:19">
      <c r="O44" s="30">
        <f t="shared" si="20"/>
        <v>1778.5</v>
      </c>
      <c r="P44" s="30">
        <f t="shared" si="21"/>
        <v>1379.5</v>
      </c>
      <c r="Q44" s="30">
        <f t="shared" si="22"/>
        <v>1521.5</v>
      </c>
      <c r="R44" s="30">
        <f t="shared" si="23"/>
        <v>1335</v>
      </c>
      <c r="S44" s="30">
        <f t="shared" si="24"/>
        <v>2775</v>
      </c>
    </row>
    <row r="45" spans="15:19">
      <c r="O45" s="30">
        <f t="shared" si="20"/>
        <v>282</v>
      </c>
      <c r="P45" s="30">
        <f t="shared" si="21"/>
        <v>520.5</v>
      </c>
      <c r="Q45" s="30">
        <f t="shared" si="22"/>
        <v>564</v>
      </c>
      <c r="R45" s="30">
        <f t="shared" si="23"/>
        <v>223.5</v>
      </c>
      <c r="S45" s="30">
        <f t="shared" si="24"/>
        <v>475</v>
      </c>
    </row>
    <row r="46" spans="1:19">
      <c r="A46" s="30" t="s">
        <v>11</v>
      </c>
      <c r="D46" s="30">
        <f>28*3+8*2+7*2+2</f>
        <v>116</v>
      </c>
      <c r="E46" s="30">
        <f>D46/45</f>
        <v>2.57777777777778</v>
      </c>
      <c r="O46" s="30">
        <f t="shared" si="20"/>
        <v>392.5</v>
      </c>
      <c r="P46" s="30">
        <f t="shared" si="21"/>
        <v>332.5</v>
      </c>
      <c r="Q46" s="30">
        <f t="shared" si="22"/>
        <v>526.5</v>
      </c>
      <c r="R46" s="30">
        <f t="shared" si="23"/>
        <v>398.5</v>
      </c>
      <c r="S46" s="30">
        <f t="shared" si="24"/>
        <v>119</v>
      </c>
    </row>
    <row r="47" spans="1:19">
      <c r="A47" s="30" t="s">
        <v>12</v>
      </c>
      <c r="D47" s="30">
        <f>2*4+3*4+4</f>
        <v>24</v>
      </c>
      <c r="E47" s="30">
        <f>D47/9</f>
        <v>2.66666666666667</v>
      </c>
      <c r="O47" s="30">
        <f t="shared" si="20"/>
        <v>1049.5</v>
      </c>
      <c r="P47" s="30">
        <f t="shared" si="21"/>
        <v>504</v>
      </c>
      <c r="Q47" s="30">
        <f t="shared" si="22"/>
        <v>266.5</v>
      </c>
      <c r="R47" s="30">
        <f t="shared" si="23"/>
        <v>159.5</v>
      </c>
      <c r="S47" s="30">
        <f t="shared" si="24"/>
        <v>72</v>
      </c>
    </row>
    <row r="48" spans="1:5">
      <c r="A48" s="30" t="s">
        <v>13</v>
      </c>
      <c r="D48" s="30">
        <f>4*2+8*3+22*4+30*8+4*4+22*6</f>
        <v>508</v>
      </c>
      <c r="E48" s="30">
        <f>D48/90</f>
        <v>5.64444444444444</v>
      </c>
    </row>
    <row r="49" spans="1:19">
      <c r="A49" s="30" t="s">
        <v>14</v>
      </c>
      <c r="D49" s="30">
        <f>4+4</f>
        <v>8</v>
      </c>
      <c r="E49" s="30">
        <f>D49/5</f>
        <v>1.6</v>
      </c>
      <c r="O49" s="30">
        <f>ROUND(O38/100,0)</f>
        <v>18</v>
      </c>
      <c r="P49" s="30">
        <f>ROUND(P38/100,0)</f>
        <v>21</v>
      </c>
      <c r="Q49" s="30">
        <f>ROUND(Q38/100,0)</f>
        <v>3</v>
      </c>
      <c r="R49" s="30">
        <f>ROUND(R38/100,0)</f>
        <v>5</v>
      </c>
      <c r="S49" s="30">
        <f>ROUND(S38/100,0)</f>
        <v>1</v>
      </c>
    </row>
    <row r="50" spans="1:19">
      <c r="A50" s="30" t="s">
        <v>15</v>
      </c>
      <c r="D50" s="30">
        <f>2*6+4</f>
        <v>16</v>
      </c>
      <c r="E50" s="30">
        <f>D50/7</f>
        <v>2.28571428571429</v>
      </c>
      <c r="O50" s="30">
        <f t="shared" ref="O50:O58" si="25">ROUND(O39/100,0)</f>
        <v>13</v>
      </c>
      <c r="P50" s="30">
        <f t="shared" ref="P50:P58" si="26">ROUND(P39/100,0)</f>
        <v>6</v>
      </c>
      <c r="Q50" s="30">
        <f t="shared" ref="Q50:Q58" si="27">ROUND(Q39/100,0)</f>
        <v>9</v>
      </c>
      <c r="R50" s="30">
        <f t="shared" ref="R50:R58" si="28">ROUND(R39/100,0)</f>
        <v>11</v>
      </c>
      <c r="S50" s="30">
        <f t="shared" ref="S50:S58" si="29">ROUND(S39/100,0)</f>
        <v>9</v>
      </c>
    </row>
    <row r="51" spans="15:19">
      <c r="O51" s="30">
        <f t="shared" si="25"/>
        <v>49</v>
      </c>
      <c r="P51" s="30">
        <f t="shared" si="26"/>
        <v>18</v>
      </c>
      <c r="Q51" s="30">
        <f t="shared" si="27"/>
        <v>56</v>
      </c>
      <c r="R51" s="30">
        <f t="shared" si="28"/>
        <v>22</v>
      </c>
      <c r="S51" s="30">
        <f t="shared" si="29"/>
        <v>50</v>
      </c>
    </row>
    <row r="52" spans="15:19">
      <c r="O52" s="30">
        <f t="shared" si="25"/>
        <v>5</v>
      </c>
      <c r="P52" s="30">
        <f t="shared" si="26"/>
        <v>8</v>
      </c>
      <c r="Q52" s="30">
        <f t="shared" si="27"/>
        <v>6</v>
      </c>
      <c r="R52" s="30">
        <f t="shared" si="28"/>
        <v>8</v>
      </c>
      <c r="S52" s="30">
        <f t="shared" si="29"/>
        <v>27</v>
      </c>
    </row>
    <row r="53" spans="2:19">
      <c r="B53" s="30" t="s">
        <v>16</v>
      </c>
      <c r="C53" s="30" t="s">
        <v>17</v>
      </c>
      <c r="D53" s="30" t="s">
        <v>18</v>
      </c>
      <c r="E53" s="30" t="s">
        <v>19</v>
      </c>
      <c r="O53" s="30">
        <f t="shared" si="25"/>
        <v>6</v>
      </c>
      <c r="P53" s="30">
        <f t="shared" si="26"/>
        <v>19</v>
      </c>
      <c r="Q53" s="30">
        <f t="shared" si="27"/>
        <v>12</v>
      </c>
      <c r="R53" s="30">
        <f t="shared" si="28"/>
        <v>16</v>
      </c>
      <c r="S53" s="30">
        <f t="shared" si="29"/>
        <v>22</v>
      </c>
    </row>
    <row r="54" spans="1:19">
      <c r="A54" s="30" t="s">
        <v>20</v>
      </c>
      <c r="B54" s="30" t="s">
        <v>21</v>
      </c>
      <c r="C54" s="30">
        <v>17</v>
      </c>
      <c r="D54" s="30">
        <v>90</v>
      </c>
      <c r="O54" s="30">
        <f t="shared" si="25"/>
        <v>8</v>
      </c>
      <c r="P54" s="30">
        <f t="shared" si="26"/>
        <v>6</v>
      </c>
      <c r="Q54" s="30">
        <f t="shared" si="27"/>
        <v>3</v>
      </c>
      <c r="R54" s="30">
        <f t="shared" si="28"/>
        <v>12</v>
      </c>
      <c r="S54" s="30">
        <f t="shared" si="29"/>
        <v>24</v>
      </c>
    </row>
    <row r="55" spans="1:19">
      <c r="A55" s="30" t="s">
        <v>22</v>
      </c>
      <c r="B55" s="30" t="s">
        <v>23</v>
      </c>
      <c r="C55" s="30" t="s">
        <v>24</v>
      </c>
      <c r="D55" s="30">
        <v>90</v>
      </c>
      <c r="O55" s="30">
        <f t="shared" si="25"/>
        <v>18</v>
      </c>
      <c r="P55" s="30">
        <f t="shared" si="26"/>
        <v>14</v>
      </c>
      <c r="Q55" s="30">
        <f t="shared" si="27"/>
        <v>15</v>
      </c>
      <c r="R55" s="30">
        <f t="shared" si="28"/>
        <v>13</v>
      </c>
      <c r="S55" s="30">
        <f t="shared" si="29"/>
        <v>28</v>
      </c>
    </row>
    <row r="56" spans="1:19">
      <c r="A56" s="30" t="s">
        <v>13</v>
      </c>
      <c r="B56" s="30" t="s">
        <v>25</v>
      </c>
      <c r="C56" s="30" t="s">
        <v>26</v>
      </c>
      <c r="D56" s="30">
        <v>90</v>
      </c>
      <c r="E56" s="30" t="s">
        <v>27</v>
      </c>
      <c r="O56" s="30">
        <f t="shared" si="25"/>
        <v>3</v>
      </c>
      <c r="P56" s="30">
        <f t="shared" si="26"/>
        <v>5</v>
      </c>
      <c r="Q56" s="30">
        <f t="shared" si="27"/>
        <v>6</v>
      </c>
      <c r="R56" s="30">
        <f t="shared" si="28"/>
        <v>2</v>
      </c>
      <c r="S56" s="30">
        <f t="shared" si="29"/>
        <v>5</v>
      </c>
    </row>
    <row r="57" spans="1:19">
      <c r="A57" s="30" t="s">
        <v>28</v>
      </c>
      <c r="B57" s="30" t="s">
        <v>29</v>
      </c>
      <c r="C57" s="30" t="s">
        <v>30</v>
      </c>
      <c r="D57" s="30" t="s">
        <v>31</v>
      </c>
      <c r="O57" s="30">
        <f t="shared" si="25"/>
        <v>4</v>
      </c>
      <c r="P57" s="30">
        <f t="shared" si="26"/>
        <v>3</v>
      </c>
      <c r="Q57" s="30">
        <f t="shared" si="27"/>
        <v>5</v>
      </c>
      <c r="R57" s="30">
        <f t="shared" si="28"/>
        <v>4</v>
      </c>
      <c r="S57" s="30">
        <f t="shared" si="29"/>
        <v>1</v>
      </c>
    </row>
    <row r="58" ht="10" customHeight="1" spans="1:19">
      <c r="A58" s="30" t="s">
        <v>12</v>
      </c>
      <c r="B58" s="30" t="s">
        <v>32</v>
      </c>
      <c r="C58" s="30" t="s">
        <v>33</v>
      </c>
      <c r="D58" s="30">
        <v>9</v>
      </c>
      <c r="O58" s="30">
        <f t="shared" si="25"/>
        <v>10</v>
      </c>
      <c r="P58" s="30">
        <f t="shared" si="26"/>
        <v>5</v>
      </c>
      <c r="Q58" s="30">
        <f t="shared" si="27"/>
        <v>3</v>
      </c>
      <c r="R58" s="30">
        <f t="shared" si="28"/>
        <v>2</v>
      </c>
      <c r="S58" s="30">
        <f t="shared" si="29"/>
        <v>1</v>
      </c>
    </row>
    <row r="59" spans="1:5">
      <c r="A59" s="30" t="s">
        <v>14</v>
      </c>
      <c r="B59" s="30" t="s">
        <v>34</v>
      </c>
      <c r="C59" s="30" t="s">
        <v>34</v>
      </c>
      <c r="D59" s="30">
        <v>5</v>
      </c>
      <c r="E59" s="30" t="s">
        <v>35</v>
      </c>
    </row>
    <row r="60" spans="1:5">
      <c r="A60" s="30" t="s">
        <v>15</v>
      </c>
      <c r="B60" s="30" t="s">
        <v>36</v>
      </c>
      <c r="C60" s="30" t="s">
        <v>36</v>
      </c>
      <c r="D60" s="30">
        <v>7</v>
      </c>
      <c r="E60" s="30" t="s">
        <v>37</v>
      </c>
    </row>
  </sheetData>
  <sortState ref="N2:W11">
    <sortCondition ref="N2" descending="1"/>
  </sortState>
  <mergeCells count="3">
    <mergeCell ref="A2:A11"/>
    <mergeCell ref="A13:A22"/>
    <mergeCell ref="A25:A34"/>
  </mergeCells>
  <conditionalFormatting sqref="C2:K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K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K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W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60"/>
  <sheetViews>
    <sheetView workbookViewId="0">
      <selection activeCell="A1" sqref="$A1:$XFD1048576"/>
    </sheetView>
  </sheetViews>
  <sheetFormatPr defaultColWidth="9" defaultRowHeight="13.5"/>
  <sheetData>
    <row r="3" spans="1:10">
      <c r="A3" s="1" t="s">
        <v>38</v>
      </c>
      <c r="B3" s="1"/>
      <c r="C3" s="1"/>
      <c r="D3">
        <v>3</v>
      </c>
      <c r="E3">
        <v>5</v>
      </c>
      <c r="F3">
        <v>7</v>
      </c>
      <c r="G3">
        <v>9</v>
      </c>
      <c r="H3">
        <v>10</v>
      </c>
      <c r="I3">
        <f>G3</f>
        <v>9</v>
      </c>
      <c r="J3">
        <f>F3</f>
        <v>7</v>
      </c>
    </row>
    <row r="4" spans="1:10">
      <c r="A4" s="1"/>
      <c r="B4" s="1"/>
      <c r="C4" s="1"/>
      <c r="D4">
        <v>3</v>
      </c>
      <c r="E4">
        <v>5</v>
      </c>
      <c r="F4">
        <v>7</v>
      </c>
      <c r="G4">
        <v>8</v>
      </c>
      <c r="H4">
        <v>9</v>
      </c>
      <c r="I4">
        <f t="shared" ref="I4:I12" si="0">G4</f>
        <v>8</v>
      </c>
      <c r="J4">
        <f t="shared" ref="J4:J12" si="1">F4</f>
        <v>7</v>
      </c>
    </row>
    <row r="5" spans="1:10">
      <c r="A5" s="1"/>
      <c r="B5" s="1"/>
      <c r="C5" s="1"/>
      <c r="D5">
        <v>3</v>
      </c>
      <c r="E5">
        <v>5</v>
      </c>
      <c r="F5">
        <v>6</v>
      </c>
      <c r="G5">
        <v>7</v>
      </c>
      <c r="H5">
        <v>8</v>
      </c>
      <c r="I5">
        <f t="shared" si="0"/>
        <v>7</v>
      </c>
      <c r="J5">
        <f t="shared" si="1"/>
        <v>6</v>
      </c>
    </row>
    <row r="6" spans="1:10">
      <c r="A6" s="1"/>
      <c r="B6" s="1"/>
      <c r="C6" s="1"/>
      <c r="D6">
        <v>3</v>
      </c>
      <c r="E6">
        <v>4</v>
      </c>
      <c r="F6">
        <v>5</v>
      </c>
      <c r="G6">
        <v>6</v>
      </c>
      <c r="H6">
        <v>7</v>
      </c>
      <c r="I6">
        <f t="shared" si="0"/>
        <v>6</v>
      </c>
      <c r="J6">
        <f t="shared" si="1"/>
        <v>5</v>
      </c>
    </row>
    <row r="7" spans="1:10">
      <c r="A7" s="1"/>
      <c r="B7" s="1"/>
      <c r="C7" s="1"/>
      <c r="D7">
        <v>2</v>
      </c>
      <c r="E7">
        <v>3</v>
      </c>
      <c r="F7" s="27">
        <v>4</v>
      </c>
      <c r="G7">
        <v>5</v>
      </c>
      <c r="H7">
        <v>6</v>
      </c>
      <c r="I7">
        <f t="shared" si="0"/>
        <v>5</v>
      </c>
      <c r="J7">
        <f t="shared" si="1"/>
        <v>4</v>
      </c>
    </row>
    <row r="8" spans="1:10">
      <c r="A8" s="1"/>
      <c r="B8" s="1"/>
      <c r="C8" s="1"/>
      <c r="D8">
        <v>1</v>
      </c>
      <c r="E8">
        <v>2</v>
      </c>
      <c r="F8">
        <v>3</v>
      </c>
      <c r="G8">
        <v>4</v>
      </c>
      <c r="H8">
        <v>5</v>
      </c>
      <c r="I8">
        <f t="shared" si="0"/>
        <v>4</v>
      </c>
      <c r="J8">
        <f t="shared" si="1"/>
        <v>3</v>
      </c>
    </row>
    <row r="9" spans="1:10">
      <c r="A9" s="1"/>
      <c r="B9" s="1"/>
      <c r="C9" s="1"/>
      <c r="D9">
        <v>1</v>
      </c>
      <c r="E9">
        <v>2</v>
      </c>
      <c r="F9">
        <v>3</v>
      </c>
      <c r="G9">
        <v>4</v>
      </c>
      <c r="H9">
        <v>5</v>
      </c>
      <c r="I9">
        <f t="shared" si="0"/>
        <v>4</v>
      </c>
      <c r="J9">
        <f t="shared" si="1"/>
        <v>3</v>
      </c>
    </row>
    <row r="10" spans="1:10">
      <c r="A10" s="1"/>
      <c r="B10" s="1"/>
      <c r="C10" s="1"/>
      <c r="D10">
        <v>2</v>
      </c>
      <c r="E10">
        <v>2</v>
      </c>
      <c r="F10">
        <v>3</v>
      </c>
      <c r="G10">
        <v>5</v>
      </c>
      <c r="H10">
        <v>6</v>
      </c>
      <c r="I10">
        <f t="shared" si="0"/>
        <v>5</v>
      </c>
      <c r="J10">
        <f t="shared" si="1"/>
        <v>3</v>
      </c>
    </row>
    <row r="11" spans="1:10">
      <c r="A11" s="1"/>
      <c r="B11" s="1"/>
      <c r="C11" s="1"/>
      <c r="D11">
        <v>2</v>
      </c>
      <c r="E11">
        <v>2</v>
      </c>
      <c r="F11">
        <v>3</v>
      </c>
      <c r="G11">
        <v>5</v>
      </c>
      <c r="H11">
        <v>6</v>
      </c>
      <c r="I11">
        <f t="shared" si="0"/>
        <v>5</v>
      </c>
      <c r="J11">
        <f t="shared" si="1"/>
        <v>3</v>
      </c>
    </row>
    <row r="12" spans="1:10">
      <c r="A12" s="1"/>
      <c r="B12" s="1"/>
      <c r="C12" s="1"/>
      <c r="D12">
        <v>2</v>
      </c>
      <c r="E12">
        <v>2</v>
      </c>
      <c r="F12">
        <v>4</v>
      </c>
      <c r="G12">
        <v>5</v>
      </c>
      <c r="H12">
        <v>3</v>
      </c>
      <c r="I12">
        <f t="shared" si="0"/>
        <v>5</v>
      </c>
      <c r="J12">
        <f t="shared" si="1"/>
        <v>4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8">
      <c r="A16" s="1" t="s">
        <v>39</v>
      </c>
      <c r="B16" s="1"/>
      <c r="C16" s="1"/>
      <c r="D16">
        <f>D2+E3+C3</f>
        <v>5</v>
      </c>
      <c r="E16">
        <f>E2+F3+D3</f>
        <v>10</v>
      </c>
      <c r="F16">
        <f>F2+G3+E3</f>
        <v>14</v>
      </c>
      <c r="G16">
        <f>G2+H3+F3</f>
        <v>17</v>
      </c>
      <c r="H16">
        <f>H2+I3+G3</f>
        <v>18</v>
      </c>
    </row>
    <row r="17" spans="1:8">
      <c r="A17" s="1"/>
      <c r="B17" s="1"/>
      <c r="C17" s="1"/>
      <c r="D17">
        <f>D3+E4+C4</f>
        <v>8</v>
      </c>
      <c r="E17">
        <f>E3+F4+D4</f>
        <v>15</v>
      </c>
      <c r="F17">
        <f>F3+G4+E4</f>
        <v>20</v>
      </c>
      <c r="G17">
        <f>G3+H4+F4</f>
        <v>25</v>
      </c>
      <c r="H17">
        <f>H3+I4+G4</f>
        <v>26</v>
      </c>
    </row>
    <row r="18" spans="1:8">
      <c r="A18" s="1"/>
      <c r="B18" s="1"/>
      <c r="C18" s="1"/>
      <c r="D18">
        <f>D4+E5+C5</f>
        <v>8</v>
      </c>
      <c r="E18">
        <f>E4+F5+D5</f>
        <v>14</v>
      </c>
      <c r="F18">
        <f>F4+G5+E5</f>
        <v>19</v>
      </c>
      <c r="G18">
        <f>G4+H5+F5</f>
        <v>22</v>
      </c>
      <c r="H18">
        <f>H4+I5+G5</f>
        <v>23</v>
      </c>
    </row>
    <row r="19" spans="1:8">
      <c r="A19" s="1"/>
      <c r="B19" s="1"/>
      <c r="C19" s="1"/>
      <c r="D19">
        <f>D5+E6+C6</f>
        <v>7</v>
      </c>
      <c r="E19">
        <f>E5+F6+D6</f>
        <v>13</v>
      </c>
      <c r="F19">
        <f>F5+G6+E6</f>
        <v>16</v>
      </c>
      <c r="G19">
        <f>G5+H6+F6</f>
        <v>19</v>
      </c>
      <c r="H19">
        <f>H5+I6+G6</f>
        <v>20</v>
      </c>
    </row>
    <row r="20" spans="1:8">
      <c r="A20" s="1"/>
      <c r="B20" s="1"/>
      <c r="C20" s="1"/>
      <c r="D20">
        <f>D6+E7+C7</f>
        <v>6</v>
      </c>
      <c r="E20">
        <f>E6+F7+D7</f>
        <v>10</v>
      </c>
      <c r="F20">
        <f>F6+G7+E7</f>
        <v>13</v>
      </c>
      <c r="G20">
        <f>G6+H7+F7</f>
        <v>16</v>
      </c>
      <c r="H20">
        <f>H6+I7+G7</f>
        <v>17</v>
      </c>
    </row>
    <row r="21" spans="1:8">
      <c r="A21" s="1"/>
      <c r="B21" s="1"/>
      <c r="C21" s="1"/>
      <c r="D21">
        <f t="shared" ref="D21:H21" si="2">D7</f>
        <v>2</v>
      </c>
      <c r="F21">
        <f t="shared" si="2"/>
        <v>4</v>
      </c>
      <c r="H21">
        <f t="shared" si="2"/>
        <v>6</v>
      </c>
    </row>
    <row r="22" spans="1:8">
      <c r="A22" s="1"/>
      <c r="B22" s="1"/>
      <c r="C22" s="1"/>
      <c r="D22">
        <f t="shared" ref="D22:H22" si="3">D8</f>
        <v>1</v>
      </c>
      <c r="F22">
        <f t="shared" si="3"/>
        <v>3</v>
      </c>
      <c r="H22">
        <f t="shared" si="3"/>
        <v>5</v>
      </c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8">
      <c r="A31" s="1" t="s">
        <v>40</v>
      </c>
      <c r="B31" s="1"/>
      <c r="C31" s="1"/>
      <c r="D31" s="5">
        <f t="shared" ref="D31:D40" si="4">(B4+C5+E5+F4+F2+E1+C1+B2)/2</f>
        <v>6</v>
      </c>
      <c r="E31" s="5">
        <f t="shared" ref="E31:E40" si="5">(C4+D5+F5+G4+G2+F1+D1+C2)/2</f>
        <v>8.5</v>
      </c>
      <c r="F31" s="5">
        <f t="shared" ref="F31:F40" si="6">(D4+E5+G5+H4+H2+G1+E1+D2)/2</f>
        <v>12</v>
      </c>
      <c r="G31" s="5">
        <f t="shared" ref="G31:G40" si="7">(E4+F5+H5+I4+I2+H1+F1+E2)/2</f>
        <v>13.5</v>
      </c>
      <c r="H31" s="5">
        <f t="shared" ref="H31:H40" si="8">(F4+G5+I5+J4+J2+I1+G1+F2)/2</f>
        <v>14</v>
      </c>
    </row>
    <row r="32" spans="1:8">
      <c r="A32" s="1"/>
      <c r="B32" s="1"/>
      <c r="C32" s="1"/>
      <c r="D32" s="5">
        <f t="shared" si="4"/>
        <v>8.5</v>
      </c>
      <c r="E32" s="5">
        <f t="shared" si="5"/>
        <v>12</v>
      </c>
      <c r="F32" s="5">
        <f t="shared" si="6"/>
        <v>17</v>
      </c>
      <c r="G32" s="5">
        <f t="shared" si="7"/>
        <v>19</v>
      </c>
      <c r="H32" s="5">
        <f t="shared" si="8"/>
        <v>19</v>
      </c>
    </row>
    <row r="33" spans="1:8">
      <c r="A33" s="1"/>
      <c r="B33" s="1"/>
      <c r="C33" s="1"/>
      <c r="D33" s="5">
        <f t="shared" si="4"/>
        <v>10</v>
      </c>
      <c r="E33" s="5">
        <f t="shared" si="5"/>
        <v>15</v>
      </c>
      <c r="F33" s="5">
        <f t="shared" si="6"/>
        <v>22</v>
      </c>
      <c r="G33" s="5">
        <f t="shared" si="7"/>
        <v>25</v>
      </c>
      <c r="H33" s="5">
        <f t="shared" si="8"/>
        <v>26</v>
      </c>
    </row>
    <row r="34" spans="1:8">
      <c r="A34" s="1"/>
      <c r="B34" s="1"/>
      <c r="C34" s="1"/>
      <c r="D34" s="5">
        <f t="shared" si="4"/>
        <v>8.5</v>
      </c>
      <c r="E34" s="5">
        <f t="shared" si="5"/>
        <v>13</v>
      </c>
      <c r="F34" s="5">
        <f t="shared" si="6"/>
        <v>19</v>
      </c>
      <c r="G34" s="5">
        <f t="shared" si="7"/>
        <v>22</v>
      </c>
      <c r="H34" s="5">
        <f t="shared" si="8"/>
        <v>22</v>
      </c>
    </row>
    <row r="35" spans="1:8">
      <c r="A35" s="1"/>
      <c r="B35" s="1"/>
      <c r="C35" s="1"/>
      <c r="D35" s="5">
        <f t="shared" si="4"/>
        <v>7.5</v>
      </c>
      <c r="E35" s="5">
        <f t="shared" si="5"/>
        <v>11.5</v>
      </c>
      <c r="F35" s="5">
        <f t="shared" si="6"/>
        <v>17</v>
      </c>
      <c r="G35" s="5">
        <f t="shared" si="7"/>
        <v>19</v>
      </c>
      <c r="H35" s="5">
        <f t="shared" si="8"/>
        <v>19</v>
      </c>
    </row>
    <row r="36" spans="1:8">
      <c r="A36" s="1"/>
      <c r="B36" s="1"/>
      <c r="C36" s="1"/>
      <c r="D36" s="5">
        <f t="shared" si="4"/>
        <v>6.5</v>
      </c>
      <c r="E36" s="5">
        <f t="shared" si="5"/>
        <v>11</v>
      </c>
      <c r="F36" s="5">
        <f t="shared" si="6"/>
        <v>15.5</v>
      </c>
      <c r="G36" s="5">
        <f t="shared" si="7"/>
        <v>17.5</v>
      </c>
      <c r="H36" s="5">
        <f t="shared" si="8"/>
        <v>18</v>
      </c>
    </row>
    <row r="37" spans="1:8">
      <c r="A37" s="1"/>
      <c r="B37" s="1"/>
      <c r="C37" s="1"/>
      <c r="D37" s="5">
        <f t="shared" si="4"/>
        <v>5.5</v>
      </c>
      <c r="E37" s="5">
        <f t="shared" si="5"/>
        <v>10</v>
      </c>
      <c r="F37" s="5">
        <f t="shared" si="6"/>
        <v>14.5</v>
      </c>
      <c r="G37" s="5">
        <f t="shared" si="7"/>
        <v>16</v>
      </c>
      <c r="H37" s="5">
        <f t="shared" si="8"/>
        <v>16</v>
      </c>
    </row>
    <row r="38" spans="1:8">
      <c r="A38" s="1"/>
      <c r="B38" s="1"/>
      <c r="C38" s="1"/>
      <c r="D38" s="5">
        <f t="shared" si="4"/>
        <v>5</v>
      </c>
      <c r="E38" s="5">
        <f t="shared" si="5"/>
        <v>9.5</v>
      </c>
      <c r="F38" s="5">
        <f t="shared" si="6"/>
        <v>13.5</v>
      </c>
      <c r="G38" s="5">
        <f t="shared" si="7"/>
        <v>14</v>
      </c>
      <c r="H38" s="5">
        <f t="shared" si="8"/>
        <v>15</v>
      </c>
    </row>
    <row r="39" spans="1:8">
      <c r="A39" s="1"/>
      <c r="B39" s="1"/>
      <c r="C39" s="1"/>
      <c r="D39" s="5">
        <f t="shared" si="4"/>
        <v>4.5</v>
      </c>
      <c r="E39" s="5">
        <f t="shared" si="5"/>
        <v>7</v>
      </c>
      <c r="F39" s="5">
        <f t="shared" si="6"/>
        <v>9.5</v>
      </c>
      <c r="G39" s="5">
        <f t="shared" si="7"/>
        <v>11</v>
      </c>
      <c r="H39" s="5">
        <f t="shared" si="8"/>
        <v>11</v>
      </c>
    </row>
    <row r="40" spans="1:8">
      <c r="A40" s="1"/>
      <c r="B40" s="1"/>
      <c r="C40" s="1"/>
      <c r="D40" s="5">
        <f t="shared" si="4"/>
        <v>2.5</v>
      </c>
      <c r="E40" s="5">
        <f t="shared" si="5"/>
        <v>5</v>
      </c>
      <c r="F40" s="5">
        <f t="shared" si="6"/>
        <v>7.5</v>
      </c>
      <c r="G40" s="5">
        <f t="shared" si="7"/>
        <v>8</v>
      </c>
      <c r="H40" s="5">
        <f t="shared" si="8"/>
        <v>8</v>
      </c>
    </row>
    <row r="41" spans="1:8">
      <c r="A41" s="1" t="s">
        <v>41</v>
      </c>
      <c r="B41" s="1"/>
      <c r="C41" s="1"/>
      <c r="D41" s="5"/>
      <c r="E41" s="5"/>
      <c r="F41" s="5"/>
      <c r="G41" s="5"/>
      <c r="H41" s="5"/>
    </row>
    <row r="42" spans="1:8">
      <c r="A42" s="1"/>
      <c r="B42" s="1"/>
      <c r="C42" s="1"/>
      <c r="D42" s="5"/>
      <c r="E42" s="5"/>
      <c r="F42" s="5"/>
      <c r="G42" s="5"/>
      <c r="H42" s="5"/>
    </row>
    <row r="43" spans="1:8">
      <c r="A43" s="1"/>
      <c r="B43" s="1"/>
      <c r="C43" s="1"/>
      <c r="D43" s="5"/>
      <c r="E43" s="5"/>
      <c r="F43" s="5"/>
      <c r="G43" s="5"/>
      <c r="H43" s="5"/>
    </row>
    <row r="44" spans="1:8">
      <c r="A44" s="1"/>
      <c r="B44" s="1"/>
      <c r="C44" s="1"/>
      <c r="D44" s="5"/>
      <c r="E44" s="5"/>
      <c r="F44" s="5"/>
      <c r="G44" s="5"/>
      <c r="H44" s="5"/>
    </row>
    <row r="45" spans="1:8">
      <c r="A45" s="1"/>
      <c r="B45" s="1"/>
      <c r="C45" s="1"/>
      <c r="D45" s="5"/>
      <c r="E45" s="5"/>
      <c r="F45" s="5"/>
      <c r="G45" s="5"/>
      <c r="H45" s="5"/>
    </row>
    <row r="46" spans="1:8">
      <c r="A46" s="1"/>
      <c r="B46" s="1"/>
      <c r="C46" s="1"/>
      <c r="D46" s="5"/>
      <c r="E46" s="5"/>
      <c r="F46" s="5">
        <f>D10+H10</f>
        <v>8</v>
      </c>
      <c r="G46" s="5"/>
      <c r="H46" s="5"/>
    </row>
    <row r="47" spans="1:8">
      <c r="A47" s="1"/>
      <c r="B47" s="1"/>
      <c r="C47" s="1"/>
      <c r="D47" s="5"/>
      <c r="E47" s="5"/>
      <c r="F47" s="5"/>
      <c r="G47" s="5"/>
      <c r="H47" s="5"/>
    </row>
    <row r="48" spans="1:8">
      <c r="A48" s="1"/>
      <c r="B48" s="1"/>
      <c r="C48" s="1"/>
      <c r="D48" s="5">
        <f>F8+F12</f>
        <v>7</v>
      </c>
      <c r="E48" s="5"/>
      <c r="F48" s="5"/>
      <c r="G48" s="5"/>
      <c r="H48" s="5">
        <f>F8+F12+J8+J12</f>
        <v>14</v>
      </c>
    </row>
    <row r="49" spans="1:8">
      <c r="A49" s="1"/>
      <c r="B49" s="1"/>
      <c r="C49" s="1"/>
      <c r="D49" s="5"/>
      <c r="E49" s="5"/>
      <c r="F49" s="5"/>
      <c r="G49" s="5"/>
      <c r="H49" s="5"/>
    </row>
    <row r="50" spans="1:8">
      <c r="A50" s="1"/>
      <c r="B50" s="1"/>
      <c r="C50" s="1"/>
      <c r="D50" s="5"/>
      <c r="E50" s="5"/>
      <c r="F50" s="5">
        <f>D10+H10</f>
        <v>8</v>
      </c>
      <c r="G50" s="5"/>
      <c r="H50" s="5"/>
    </row>
    <row r="51" spans="1:1">
      <c r="A51" s="1" t="s">
        <v>42</v>
      </c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9">
      <c r="A58" s="1"/>
      <c r="G58">
        <f>H11</f>
        <v>6</v>
      </c>
      <c r="I58">
        <f>H11</f>
        <v>6</v>
      </c>
    </row>
    <row r="59" spans="1:8">
      <c r="A59" s="1"/>
      <c r="H59">
        <f>G12+I12+I10+G10</f>
        <v>20</v>
      </c>
    </row>
    <row r="60" spans="1:9">
      <c r="A60" s="1"/>
      <c r="G60">
        <f>H11</f>
        <v>6</v>
      </c>
      <c r="I60">
        <f>H11</f>
        <v>6</v>
      </c>
    </row>
  </sheetData>
  <mergeCells count="5">
    <mergeCell ref="A3:A12"/>
    <mergeCell ref="A16:A25"/>
    <mergeCell ref="A31:A40"/>
    <mergeCell ref="A41:A50"/>
    <mergeCell ref="A51:A6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56"/>
  <sheetViews>
    <sheetView workbookViewId="0">
      <selection activeCell="A1" sqref="$A1:$XFD1048576"/>
    </sheetView>
  </sheetViews>
  <sheetFormatPr defaultColWidth="9" defaultRowHeight="13.5"/>
  <sheetData>
    <row r="3" spans="1:12">
      <c r="A3" s="1" t="s">
        <v>38</v>
      </c>
      <c r="B3" s="1"/>
      <c r="C3" s="1"/>
      <c r="D3">
        <v>11</v>
      </c>
      <c r="E3">
        <v>91</v>
      </c>
      <c r="F3">
        <v>39</v>
      </c>
      <c r="G3" s="7">
        <v>87</v>
      </c>
      <c r="H3" s="8">
        <v>103</v>
      </c>
      <c r="I3" s="23">
        <f t="shared" ref="I3:I12" si="0">G3</f>
        <v>87</v>
      </c>
      <c r="J3">
        <f t="shared" ref="J3:J12" si="1">F3</f>
        <v>39</v>
      </c>
      <c r="K3">
        <f>E3</f>
        <v>91</v>
      </c>
      <c r="L3">
        <f>D3</f>
        <v>11</v>
      </c>
    </row>
    <row r="4" spans="1:12">
      <c r="A4" s="1"/>
      <c r="B4" s="1"/>
      <c r="C4" s="1"/>
      <c r="D4">
        <v>90</v>
      </c>
      <c r="E4">
        <v>33</v>
      </c>
      <c r="F4">
        <v>30</v>
      </c>
      <c r="G4" s="9">
        <v>76</v>
      </c>
      <c r="H4">
        <v>446</v>
      </c>
      <c r="I4" s="24">
        <f t="shared" si="0"/>
        <v>76</v>
      </c>
      <c r="J4">
        <f t="shared" si="1"/>
        <v>30</v>
      </c>
      <c r="K4">
        <f t="shared" ref="K4:K12" si="2">E4</f>
        <v>33</v>
      </c>
      <c r="L4">
        <f t="shared" ref="L4:L12" si="3">D4</f>
        <v>90</v>
      </c>
    </row>
    <row r="5" spans="1:12">
      <c r="A5" s="1"/>
      <c r="B5" s="1"/>
      <c r="C5" s="1"/>
      <c r="D5">
        <v>159</v>
      </c>
      <c r="E5">
        <v>35</v>
      </c>
      <c r="F5">
        <v>160</v>
      </c>
      <c r="G5" s="10">
        <v>93</v>
      </c>
      <c r="H5" s="11">
        <v>495</v>
      </c>
      <c r="I5" s="26">
        <f t="shared" si="0"/>
        <v>93</v>
      </c>
      <c r="J5">
        <f t="shared" si="1"/>
        <v>160</v>
      </c>
      <c r="K5">
        <f t="shared" si="2"/>
        <v>35</v>
      </c>
      <c r="L5">
        <f t="shared" si="3"/>
        <v>159</v>
      </c>
    </row>
    <row r="6" spans="1:12">
      <c r="A6" s="1"/>
      <c r="B6" s="1"/>
      <c r="C6" s="1"/>
      <c r="D6">
        <v>26</v>
      </c>
      <c r="E6">
        <v>41</v>
      </c>
      <c r="F6">
        <v>39</v>
      </c>
      <c r="G6">
        <v>44</v>
      </c>
      <c r="H6">
        <v>147</v>
      </c>
      <c r="I6">
        <f t="shared" si="0"/>
        <v>44</v>
      </c>
      <c r="J6">
        <f t="shared" si="1"/>
        <v>39</v>
      </c>
      <c r="K6">
        <f t="shared" si="2"/>
        <v>41</v>
      </c>
      <c r="L6">
        <f t="shared" si="3"/>
        <v>26</v>
      </c>
    </row>
    <row r="7" spans="1:12">
      <c r="A7" s="1"/>
      <c r="B7" s="1"/>
      <c r="C7" s="1"/>
      <c r="D7">
        <v>111</v>
      </c>
      <c r="E7">
        <v>90</v>
      </c>
      <c r="F7" s="27">
        <v>180</v>
      </c>
      <c r="G7">
        <v>89</v>
      </c>
      <c r="H7">
        <v>213</v>
      </c>
      <c r="I7">
        <f t="shared" si="0"/>
        <v>89</v>
      </c>
      <c r="J7">
        <f t="shared" si="1"/>
        <v>180</v>
      </c>
      <c r="K7">
        <f t="shared" si="2"/>
        <v>90</v>
      </c>
      <c r="L7">
        <f t="shared" si="3"/>
        <v>111</v>
      </c>
    </row>
    <row r="8" spans="1:12">
      <c r="A8" s="1"/>
      <c r="B8" s="1"/>
      <c r="C8" s="1"/>
      <c r="D8">
        <v>69</v>
      </c>
      <c r="E8">
        <v>43</v>
      </c>
      <c r="F8">
        <v>75</v>
      </c>
      <c r="G8">
        <v>79</v>
      </c>
      <c r="H8">
        <v>182</v>
      </c>
      <c r="I8">
        <f t="shared" si="0"/>
        <v>79</v>
      </c>
      <c r="J8">
        <f t="shared" si="1"/>
        <v>75</v>
      </c>
      <c r="K8">
        <f t="shared" si="2"/>
        <v>43</v>
      </c>
      <c r="L8">
        <f t="shared" si="3"/>
        <v>69</v>
      </c>
    </row>
    <row r="9" spans="1:12">
      <c r="A9" s="1"/>
      <c r="B9" s="1"/>
      <c r="C9" s="1"/>
      <c r="D9">
        <v>103</v>
      </c>
      <c r="E9">
        <v>82</v>
      </c>
      <c r="F9">
        <v>88</v>
      </c>
      <c r="G9">
        <v>81</v>
      </c>
      <c r="H9">
        <v>217</v>
      </c>
      <c r="I9">
        <f t="shared" si="0"/>
        <v>81</v>
      </c>
      <c r="J9">
        <f t="shared" si="1"/>
        <v>88</v>
      </c>
      <c r="K9">
        <f t="shared" si="2"/>
        <v>82</v>
      </c>
      <c r="L9">
        <f t="shared" si="3"/>
        <v>103</v>
      </c>
    </row>
    <row r="10" spans="1:12">
      <c r="A10" s="1"/>
      <c r="B10" s="1"/>
      <c r="C10" s="1"/>
      <c r="D10">
        <v>23</v>
      </c>
      <c r="E10">
        <v>33</v>
      </c>
      <c r="F10">
        <v>41</v>
      </c>
      <c r="G10" s="7">
        <v>26</v>
      </c>
      <c r="H10" s="8">
        <v>71</v>
      </c>
      <c r="I10" s="23">
        <f t="shared" si="0"/>
        <v>26</v>
      </c>
      <c r="J10">
        <f t="shared" si="1"/>
        <v>41</v>
      </c>
      <c r="K10">
        <f t="shared" si="2"/>
        <v>33</v>
      </c>
      <c r="L10">
        <f t="shared" si="3"/>
        <v>23</v>
      </c>
    </row>
    <row r="11" spans="1:12">
      <c r="A11" s="1"/>
      <c r="B11" s="1"/>
      <c r="C11" s="1"/>
      <c r="D11">
        <v>20</v>
      </c>
      <c r="E11">
        <v>27</v>
      </c>
      <c r="F11">
        <v>30</v>
      </c>
      <c r="G11" s="9">
        <v>27</v>
      </c>
      <c r="H11">
        <v>18</v>
      </c>
      <c r="I11" s="24">
        <f t="shared" si="0"/>
        <v>27</v>
      </c>
      <c r="J11">
        <f t="shared" si="1"/>
        <v>30</v>
      </c>
      <c r="K11">
        <f t="shared" si="2"/>
        <v>27</v>
      </c>
      <c r="L11">
        <f t="shared" si="3"/>
        <v>20</v>
      </c>
    </row>
    <row r="12" spans="1:12">
      <c r="A12" s="1"/>
      <c r="B12" s="1"/>
      <c r="C12" s="1"/>
      <c r="D12">
        <v>36</v>
      </c>
      <c r="E12">
        <v>38</v>
      </c>
      <c r="F12">
        <v>21</v>
      </c>
      <c r="G12" s="10">
        <v>14</v>
      </c>
      <c r="H12" s="11">
        <v>5</v>
      </c>
      <c r="I12" s="26">
        <f t="shared" si="0"/>
        <v>14</v>
      </c>
      <c r="J12">
        <f t="shared" si="1"/>
        <v>21</v>
      </c>
      <c r="K12">
        <f t="shared" si="2"/>
        <v>38</v>
      </c>
      <c r="L12">
        <f t="shared" si="3"/>
        <v>36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9">
      <c r="A16" s="1" t="s">
        <v>39</v>
      </c>
      <c r="B16" s="1"/>
      <c r="C16" s="1"/>
      <c r="D16">
        <f t="shared" ref="D16:H16" si="4">D2+E3+C3</f>
        <v>91</v>
      </c>
      <c r="E16">
        <f t="shared" si="4"/>
        <v>50</v>
      </c>
      <c r="F16">
        <f t="shared" si="4"/>
        <v>178</v>
      </c>
      <c r="G16" s="7">
        <f t="shared" si="4"/>
        <v>142</v>
      </c>
      <c r="H16" s="8">
        <f t="shared" si="4"/>
        <v>174</v>
      </c>
      <c r="I16" s="23"/>
    </row>
    <row r="17" spans="1:9">
      <c r="A17" s="1"/>
      <c r="B17" s="1"/>
      <c r="C17" s="1"/>
      <c r="D17">
        <f t="shared" ref="D17:H17" si="5">D3+E4+C4</f>
        <v>44</v>
      </c>
      <c r="E17">
        <f t="shared" si="5"/>
        <v>211</v>
      </c>
      <c r="F17">
        <f t="shared" si="5"/>
        <v>148</v>
      </c>
      <c r="G17" s="9">
        <f t="shared" si="5"/>
        <v>563</v>
      </c>
      <c r="H17">
        <f t="shared" si="5"/>
        <v>255</v>
      </c>
      <c r="I17" s="24"/>
    </row>
    <row r="18" spans="1:9">
      <c r="A18" s="1"/>
      <c r="B18" s="1"/>
      <c r="C18" s="1"/>
      <c r="D18">
        <f t="shared" ref="D18:H18" si="6">D4+E5+C5</f>
        <v>125</v>
      </c>
      <c r="E18">
        <f t="shared" si="6"/>
        <v>352</v>
      </c>
      <c r="F18">
        <f t="shared" si="6"/>
        <v>158</v>
      </c>
      <c r="G18" s="10">
        <f t="shared" si="6"/>
        <v>731</v>
      </c>
      <c r="H18" s="11">
        <f t="shared" si="6"/>
        <v>632</v>
      </c>
      <c r="I18" s="26"/>
    </row>
    <row r="19" spans="1:8">
      <c r="A19" s="1"/>
      <c r="B19" s="1"/>
      <c r="C19" s="1"/>
      <c r="D19">
        <f t="shared" ref="D19:H19" si="7">D5+E6+C6</f>
        <v>200</v>
      </c>
      <c r="E19">
        <f t="shared" si="7"/>
        <v>100</v>
      </c>
      <c r="F19">
        <f t="shared" si="7"/>
        <v>245</v>
      </c>
      <c r="G19">
        <f t="shared" si="7"/>
        <v>279</v>
      </c>
      <c r="H19">
        <f t="shared" si="7"/>
        <v>583</v>
      </c>
    </row>
    <row r="20" spans="1:8">
      <c r="A20" s="1"/>
      <c r="B20" s="1"/>
      <c r="C20" s="1"/>
      <c r="D20">
        <f t="shared" ref="D20:H20" si="8">D6+E7+C7</f>
        <v>116</v>
      </c>
      <c r="E20">
        <f t="shared" si="8"/>
        <v>332</v>
      </c>
      <c r="F20">
        <f t="shared" si="8"/>
        <v>218</v>
      </c>
      <c r="G20">
        <f t="shared" si="8"/>
        <v>437</v>
      </c>
      <c r="H20">
        <f t="shared" si="8"/>
        <v>325</v>
      </c>
    </row>
    <row r="21" spans="1:8">
      <c r="A21" s="1"/>
      <c r="B21" s="1"/>
      <c r="C21" s="1"/>
      <c r="D21">
        <f t="shared" ref="D21:H21" si="9">D7</f>
        <v>111</v>
      </c>
      <c r="F21">
        <f t="shared" si="9"/>
        <v>180</v>
      </c>
      <c r="H21">
        <f t="shared" si="9"/>
        <v>213</v>
      </c>
    </row>
    <row r="22" spans="1:8">
      <c r="A22" s="1"/>
      <c r="B22" s="1"/>
      <c r="C22" s="1"/>
      <c r="D22">
        <f t="shared" ref="D22:H22" si="10">D8</f>
        <v>69</v>
      </c>
      <c r="F22">
        <f t="shared" si="10"/>
        <v>75</v>
      </c>
      <c r="H22">
        <f t="shared" si="10"/>
        <v>182</v>
      </c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9">
      <c r="A27" s="1" t="s">
        <v>40</v>
      </c>
      <c r="B27" s="1"/>
      <c r="C27" s="1"/>
      <c r="D27" s="5">
        <f t="shared" ref="D27:H27" si="11">(B4+C5+E5+F4+F2+E1+C1+B2)/2</f>
        <v>32.5</v>
      </c>
      <c r="E27" s="5">
        <f t="shared" si="11"/>
        <v>197.5</v>
      </c>
      <c r="F27" s="5">
        <f t="shared" si="11"/>
        <v>332</v>
      </c>
      <c r="G27" s="28">
        <f t="shared" si="11"/>
        <v>382</v>
      </c>
      <c r="H27" s="20">
        <f t="shared" si="11"/>
        <v>123</v>
      </c>
      <c r="I27" s="23"/>
    </row>
    <row r="28" spans="1:9">
      <c r="A28" s="1"/>
      <c r="B28" s="1"/>
      <c r="C28" s="1"/>
      <c r="D28" s="5">
        <f t="shared" ref="D28:H28" si="12">(B5+C6+E6+F5+F3+E2+C2+B3)/2</f>
        <v>120</v>
      </c>
      <c r="E28" s="5">
        <f t="shared" si="12"/>
        <v>122.5</v>
      </c>
      <c r="F28" s="5">
        <f t="shared" si="12"/>
        <v>426.5</v>
      </c>
      <c r="G28" s="21">
        <f t="shared" si="12"/>
        <v>246</v>
      </c>
      <c r="H28" s="5">
        <f t="shared" si="12"/>
        <v>243</v>
      </c>
      <c r="I28" s="24"/>
    </row>
    <row r="29" spans="1:9">
      <c r="A29" s="1"/>
      <c r="B29" s="1"/>
      <c r="C29" s="1"/>
      <c r="D29" s="5">
        <f t="shared" ref="D29:H29" si="13">(B6+C7+E7+F6+F4+E3+C3+B4)/2</f>
        <v>125</v>
      </c>
      <c r="E29" s="5">
        <f t="shared" si="13"/>
        <v>230.5</v>
      </c>
      <c r="F29" s="5">
        <f t="shared" si="13"/>
        <v>533</v>
      </c>
      <c r="G29" s="29">
        <f t="shared" si="13"/>
        <v>364.5</v>
      </c>
      <c r="H29" s="22">
        <f t="shared" si="13"/>
        <v>245</v>
      </c>
      <c r="I29" s="26"/>
    </row>
    <row r="30" spans="1:8">
      <c r="A30" s="1"/>
      <c r="B30" s="1"/>
      <c r="C30" s="1"/>
      <c r="D30" s="5">
        <f t="shared" ref="D30:H30" si="14">(B7+C8+E8+F7+F5+E4+C4+B5)/2</f>
        <v>208</v>
      </c>
      <c r="E30" s="5">
        <f t="shared" si="14"/>
        <v>223</v>
      </c>
      <c r="F30" s="5">
        <f t="shared" si="14"/>
        <v>604.5</v>
      </c>
      <c r="G30" s="5">
        <f t="shared" si="14"/>
        <v>520</v>
      </c>
      <c r="H30" s="5">
        <f t="shared" si="14"/>
        <v>495</v>
      </c>
    </row>
    <row r="31" spans="1:8">
      <c r="A31" s="1"/>
      <c r="B31" s="1"/>
      <c r="C31" s="1"/>
      <c r="D31" s="5">
        <f t="shared" ref="D31:H31" si="15">(B8+C9+E9+F8+F6+E5+C5+B6)/2</f>
        <v>115.5</v>
      </c>
      <c r="E31" s="5">
        <f t="shared" si="15"/>
        <v>316.5</v>
      </c>
      <c r="F31" s="5">
        <f t="shared" si="15"/>
        <v>357.5</v>
      </c>
      <c r="G31" s="5">
        <f t="shared" si="15"/>
        <v>583.5</v>
      </c>
      <c r="H31" s="5">
        <f t="shared" si="15"/>
        <v>288</v>
      </c>
    </row>
    <row r="32" spans="1:8">
      <c r="A32" s="1"/>
      <c r="B32" s="1"/>
      <c r="C32" s="1"/>
      <c r="D32" s="5">
        <f t="shared" ref="D32:H32" si="16">(B9+C10+E10+F9+F7+E6+C6+B7)/2</f>
        <v>171</v>
      </c>
      <c r="E32" s="5">
        <f t="shared" si="16"/>
        <v>149.5</v>
      </c>
      <c r="F32" s="5">
        <f t="shared" si="16"/>
        <v>394</v>
      </c>
      <c r="G32" s="5">
        <f t="shared" si="16"/>
        <v>320</v>
      </c>
      <c r="H32" s="5">
        <f t="shared" si="16"/>
        <v>338</v>
      </c>
    </row>
    <row r="33" spans="1:8">
      <c r="A33" s="1"/>
      <c r="B33" s="1"/>
      <c r="C33" s="1"/>
      <c r="D33" s="5">
        <f t="shared" ref="D33:H33" si="17">(B10+C11+E11+F10+F8+E7+C7+B8)/2</f>
        <v>116.5</v>
      </c>
      <c r="E33" s="5">
        <f t="shared" si="17"/>
        <v>223</v>
      </c>
      <c r="F33" s="5">
        <f t="shared" si="17"/>
        <v>289</v>
      </c>
      <c r="G33" s="5">
        <f t="shared" si="17"/>
        <v>311</v>
      </c>
      <c r="H33" s="5">
        <f t="shared" si="17"/>
        <v>232</v>
      </c>
    </row>
    <row r="34" spans="1:8">
      <c r="A34" s="1"/>
      <c r="B34" s="1"/>
      <c r="C34" s="1"/>
      <c r="D34" s="5">
        <f t="shared" ref="D34:H34" si="18">(B11+C12+E12+F11+F9+E8+C8+B9)/2</f>
        <v>99.5</v>
      </c>
      <c r="E34" s="5">
        <f t="shared" si="18"/>
        <v>154.5</v>
      </c>
      <c r="F34" s="5">
        <f t="shared" si="18"/>
        <v>266</v>
      </c>
      <c r="G34" s="5">
        <f t="shared" si="18"/>
        <v>250</v>
      </c>
      <c r="H34" s="5">
        <f t="shared" si="18"/>
        <v>211</v>
      </c>
    </row>
    <row r="35" spans="1:8">
      <c r="A35" s="1"/>
      <c r="B35" s="1"/>
      <c r="C35" s="1"/>
      <c r="D35" s="5">
        <f t="shared" ref="D35:H35" si="19">(B12+C13+E13+F12+F10+E9+C9+B10)/2</f>
        <v>72</v>
      </c>
      <c r="E35" s="5">
        <f t="shared" si="19"/>
        <v>115.5</v>
      </c>
      <c r="F35" s="5">
        <f t="shared" si="19"/>
        <v>149</v>
      </c>
      <c r="G35" s="5">
        <f t="shared" si="19"/>
        <v>208</v>
      </c>
      <c r="H35" s="5">
        <f t="shared" si="19"/>
        <v>143</v>
      </c>
    </row>
    <row r="36" spans="1:8">
      <c r="A36" s="1"/>
      <c r="B36" s="1"/>
      <c r="C36" s="1"/>
      <c r="D36" s="5">
        <f t="shared" ref="D36:H36" si="20">(B13+C14+E14+F13+F11+E10+C10+B11)/2</f>
        <v>31.5</v>
      </c>
      <c r="E36" s="5">
        <f t="shared" si="20"/>
        <v>45.5</v>
      </c>
      <c r="F36" s="5">
        <f t="shared" si="20"/>
        <v>48.5</v>
      </c>
      <c r="G36" s="5">
        <f t="shared" si="20"/>
        <v>83</v>
      </c>
      <c r="H36" s="5">
        <f t="shared" si="20"/>
        <v>56</v>
      </c>
    </row>
    <row r="37" spans="1:8">
      <c r="A37" s="19" t="s">
        <v>43</v>
      </c>
      <c r="B37" s="1"/>
      <c r="C37" s="1"/>
      <c r="D37" s="5"/>
      <c r="E37" s="5"/>
      <c r="F37" s="5"/>
      <c r="G37" s="5"/>
      <c r="H37" s="5"/>
    </row>
    <row r="38" spans="1:8">
      <c r="A38" s="1"/>
      <c r="B38" s="1"/>
      <c r="C38" s="1"/>
      <c r="D38" s="5"/>
      <c r="E38" s="5"/>
      <c r="F38" s="5"/>
      <c r="G38" s="5"/>
      <c r="H38" s="5"/>
    </row>
    <row r="39" spans="1:8">
      <c r="A39" s="1"/>
      <c r="B39" s="1"/>
      <c r="C39" s="1"/>
      <c r="D39" s="5"/>
      <c r="E39" s="5"/>
      <c r="F39" s="5"/>
      <c r="G39" s="5"/>
      <c r="H39" s="5"/>
    </row>
    <row r="40" spans="1:8">
      <c r="A40" s="1"/>
      <c r="B40" s="1"/>
      <c r="C40" s="1"/>
      <c r="D40" s="5"/>
      <c r="E40" s="5"/>
      <c r="F40" s="5"/>
      <c r="G40" s="5"/>
      <c r="H40" s="5"/>
    </row>
    <row r="41" spans="1:8">
      <c r="A41" s="1"/>
      <c r="B41" s="1"/>
      <c r="C41" s="1"/>
      <c r="D41" s="5"/>
      <c r="E41" s="5"/>
      <c r="F41" s="5"/>
      <c r="G41" s="5"/>
      <c r="H41" s="5"/>
    </row>
    <row r="42" spans="1:8">
      <c r="A42" s="1"/>
      <c r="B42" s="1"/>
      <c r="C42" s="1"/>
      <c r="D42" s="5"/>
      <c r="E42" s="5"/>
      <c r="F42" s="5">
        <f>D10+H10</f>
        <v>94</v>
      </c>
      <c r="G42" s="5"/>
      <c r="H42" s="5"/>
    </row>
    <row r="43" spans="1:8">
      <c r="A43" s="1"/>
      <c r="B43" s="1"/>
      <c r="C43" s="1"/>
      <c r="D43" s="5"/>
      <c r="E43" s="5"/>
      <c r="F43" s="5"/>
      <c r="G43" s="5"/>
      <c r="H43" s="5"/>
    </row>
    <row r="44" spans="1:9">
      <c r="A44" s="1"/>
      <c r="B44" s="1"/>
      <c r="C44" s="1"/>
      <c r="D44" s="5">
        <f>F8+F12</f>
        <v>96</v>
      </c>
      <c r="E44" s="5"/>
      <c r="F44" s="5"/>
      <c r="G44" s="7">
        <f>H11</f>
        <v>18</v>
      </c>
      <c r="H44" s="20">
        <f>F8+F12+J8+J12</f>
        <v>192</v>
      </c>
      <c r="I44" s="23"/>
    </row>
    <row r="45" spans="1:9">
      <c r="A45" s="1"/>
      <c r="B45" s="1"/>
      <c r="C45" s="1"/>
      <c r="D45" s="5"/>
      <c r="E45" s="5"/>
      <c r="F45" s="5"/>
      <c r="G45" s="21"/>
      <c r="H45">
        <f>G12+I12+I10+G10</f>
        <v>80</v>
      </c>
      <c r="I45" s="24"/>
    </row>
    <row r="46" spans="1:9">
      <c r="A46" s="1"/>
      <c r="B46" s="1"/>
      <c r="C46" s="1"/>
      <c r="D46" s="5"/>
      <c r="E46" s="5"/>
      <c r="F46" s="5">
        <f>D10+H10</f>
        <v>94</v>
      </c>
      <c r="G46" s="10">
        <f>H11</f>
        <v>18</v>
      </c>
      <c r="H46" s="22"/>
      <c r="I46" s="26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</sheetData>
  <mergeCells count="5">
    <mergeCell ref="A3:A12"/>
    <mergeCell ref="A16:A25"/>
    <mergeCell ref="A27:A36"/>
    <mergeCell ref="A37:A46"/>
    <mergeCell ref="A47:A5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56"/>
  <sheetViews>
    <sheetView topLeftCell="A10" workbookViewId="0">
      <selection activeCell="A3" sqref="A3:I46"/>
    </sheetView>
  </sheetViews>
  <sheetFormatPr defaultColWidth="9" defaultRowHeight="13.5"/>
  <sheetData>
    <row r="3" spans="1:12">
      <c r="A3" s="1" t="s">
        <v>38</v>
      </c>
      <c r="B3" s="1"/>
      <c r="C3" s="1"/>
      <c r="D3">
        <v>18</v>
      </c>
      <c r="E3">
        <v>21</v>
      </c>
      <c r="F3">
        <v>114</v>
      </c>
      <c r="G3" s="7">
        <v>145</v>
      </c>
      <c r="H3" s="8">
        <v>382</v>
      </c>
      <c r="I3" s="23">
        <f>G3</f>
        <v>145</v>
      </c>
      <c r="J3">
        <f>F3</f>
        <v>114</v>
      </c>
      <c r="K3">
        <f>E3</f>
        <v>21</v>
      </c>
      <c r="L3">
        <f>D3</f>
        <v>18</v>
      </c>
    </row>
    <row r="4" spans="1:12">
      <c r="A4" s="1"/>
      <c r="B4" s="1"/>
      <c r="C4" s="1"/>
      <c r="D4">
        <v>13</v>
      </c>
      <c r="E4">
        <v>6</v>
      </c>
      <c r="F4">
        <v>9</v>
      </c>
      <c r="G4" s="9">
        <v>18</v>
      </c>
      <c r="H4">
        <v>321</v>
      </c>
      <c r="I4" s="24">
        <f t="shared" ref="I4:I12" si="0">G4</f>
        <v>18</v>
      </c>
      <c r="J4">
        <f t="shared" ref="J4:J12" si="1">F4</f>
        <v>9</v>
      </c>
      <c r="K4">
        <f t="shared" ref="K4:K12" si="2">E4</f>
        <v>6</v>
      </c>
      <c r="L4">
        <f t="shared" ref="L4:L12" si="3">D4</f>
        <v>13</v>
      </c>
    </row>
    <row r="5" spans="1:12">
      <c r="A5" s="1"/>
      <c r="B5" s="1"/>
      <c r="C5" s="1"/>
      <c r="D5">
        <v>75</v>
      </c>
      <c r="E5">
        <v>18</v>
      </c>
      <c r="F5">
        <v>56</v>
      </c>
      <c r="G5" s="10">
        <v>43</v>
      </c>
      <c r="H5" s="11">
        <v>345</v>
      </c>
      <c r="I5" s="24">
        <f t="shared" si="0"/>
        <v>43</v>
      </c>
      <c r="J5">
        <f t="shared" si="1"/>
        <v>56</v>
      </c>
      <c r="K5">
        <f t="shared" si="2"/>
        <v>18</v>
      </c>
      <c r="L5">
        <f t="shared" si="3"/>
        <v>75</v>
      </c>
    </row>
    <row r="6" spans="1:12">
      <c r="A6" s="1"/>
      <c r="B6" s="1"/>
      <c r="C6" s="1"/>
      <c r="D6">
        <v>240</v>
      </c>
      <c r="E6">
        <v>8</v>
      </c>
      <c r="F6">
        <v>42</v>
      </c>
      <c r="G6">
        <v>8</v>
      </c>
      <c r="H6">
        <v>199</v>
      </c>
      <c r="I6" s="8">
        <f t="shared" si="0"/>
        <v>8</v>
      </c>
      <c r="J6">
        <f t="shared" si="1"/>
        <v>42</v>
      </c>
      <c r="K6">
        <f t="shared" si="2"/>
        <v>8</v>
      </c>
      <c r="L6">
        <f t="shared" si="3"/>
        <v>240</v>
      </c>
    </row>
    <row r="7" spans="1:12">
      <c r="A7" s="1"/>
      <c r="B7" s="1"/>
      <c r="C7" s="1"/>
      <c r="D7">
        <v>50</v>
      </c>
      <c r="E7">
        <v>19</v>
      </c>
      <c r="F7" s="12">
        <v>72</v>
      </c>
      <c r="G7">
        <v>16</v>
      </c>
      <c r="H7">
        <v>57</v>
      </c>
      <c r="I7" s="25">
        <f t="shared" si="0"/>
        <v>16</v>
      </c>
      <c r="J7">
        <f t="shared" si="1"/>
        <v>72</v>
      </c>
      <c r="K7">
        <f t="shared" si="2"/>
        <v>19</v>
      </c>
      <c r="L7">
        <f t="shared" si="3"/>
        <v>50</v>
      </c>
    </row>
    <row r="8" spans="1:12">
      <c r="A8" s="1"/>
      <c r="B8" s="1"/>
      <c r="C8" s="1"/>
      <c r="D8">
        <v>17</v>
      </c>
      <c r="E8">
        <v>10</v>
      </c>
      <c r="F8">
        <v>9</v>
      </c>
      <c r="G8">
        <v>16</v>
      </c>
      <c r="H8">
        <v>42</v>
      </c>
      <c r="I8" s="25">
        <f t="shared" si="0"/>
        <v>16</v>
      </c>
      <c r="J8">
        <f t="shared" si="1"/>
        <v>9</v>
      </c>
      <c r="K8">
        <f t="shared" si="2"/>
        <v>10</v>
      </c>
      <c r="L8">
        <f t="shared" si="3"/>
        <v>17</v>
      </c>
    </row>
    <row r="9" spans="1:12">
      <c r="A9" s="1"/>
      <c r="B9" s="1"/>
      <c r="C9" s="1"/>
      <c r="D9">
        <v>22</v>
      </c>
      <c r="E9">
        <v>16</v>
      </c>
      <c r="F9">
        <v>21</v>
      </c>
      <c r="G9">
        <v>20</v>
      </c>
      <c r="H9">
        <v>40</v>
      </c>
      <c r="I9" s="25">
        <f t="shared" si="0"/>
        <v>20</v>
      </c>
      <c r="J9">
        <f t="shared" si="1"/>
        <v>21</v>
      </c>
      <c r="K9">
        <f t="shared" si="2"/>
        <v>16</v>
      </c>
      <c r="L9">
        <f t="shared" si="3"/>
        <v>22</v>
      </c>
    </row>
    <row r="10" spans="1:12">
      <c r="A10" s="1"/>
      <c r="B10" s="1"/>
      <c r="C10" s="1"/>
      <c r="D10">
        <v>3</v>
      </c>
      <c r="E10">
        <v>5</v>
      </c>
      <c r="F10">
        <v>7</v>
      </c>
      <c r="G10" s="7">
        <v>3</v>
      </c>
      <c r="H10" s="8">
        <v>7</v>
      </c>
      <c r="I10" s="23">
        <f t="shared" si="0"/>
        <v>3</v>
      </c>
      <c r="J10">
        <f t="shared" si="1"/>
        <v>7</v>
      </c>
      <c r="K10">
        <f t="shared" si="2"/>
        <v>5</v>
      </c>
      <c r="L10">
        <f t="shared" si="3"/>
        <v>3</v>
      </c>
    </row>
    <row r="11" spans="1:12">
      <c r="A11" s="1"/>
      <c r="B11" s="1"/>
      <c r="C11" s="1"/>
      <c r="D11">
        <v>4</v>
      </c>
      <c r="E11">
        <v>4</v>
      </c>
      <c r="F11">
        <v>7</v>
      </c>
      <c r="G11" s="9">
        <v>6</v>
      </c>
      <c r="H11">
        <v>2</v>
      </c>
      <c r="I11" s="24">
        <f t="shared" si="0"/>
        <v>6</v>
      </c>
      <c r="J11">
        <f t="shared" si="1"/>
        <v>7</v>
      </c>
      <c r="K11">
        <f t="shared" si="2"/>
        <v>4</v>
      </c>
      <c r="L11">
        <f t="shared" si="3"/>
        <v>4</v>
      </c>
    </row>
    <row r="12" spans="1:12">
      <c r="A12" s="1"/>
      <c r="B12" s="1"/>
      <c r="C12" s="1"/>
      <c r="D12">
        <v>11</v>
      </c>
      <c r="E12">
        <v>5</v>
      </c>
      <c r="F12">
        <v>3</v>
      </c>
      <c r="G12" s="10">
        <v>2</v>
      </c>
      <c r="H12" s="11">
        <v>1</v>
      </c>
      <c r="I12" s="26">
        <f t="shared" si="0"/>
        <v>2</v>
      </c>
      <c r="J12">
        <f t="shared" si="1"/>
        <v>3</v>
      </c>
      <c r="K12">
        <f t="shared" si="2"/>
        <v>5</v>
      </c>
      <c r="L12">
        <f t="shared" si="3"/>
        <v>11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9">
      <c r="A16" s="1" t="s">
        <v>39</v>
      </c>
      <c r="B16" s="1"/>
      <c r="C16" s="1"/>
      <c r="D16">
        <f t="shared" ref="D16:H16" si="4">D2+E3+C3</f>
        <v>21</v>
      </c>
      <c r="E16">
        <f t="shared" si="4"/>
        <v>132</v>
      </c>
      <c r="F16">
        <f t="shared" si="4"/>
        <v>166</v>
      </c>
      <c r="G16" s="7">
        <f t="shared" si="4"/>
        <v>496</v>
      </c>
      <c r="H16" s="8">
        <f t="shared" si="4"/>
        <v>290</v>
      </c>
      <c r="I16" s="23"/>
    </row>
    <row r="17" spans="1:9">
      <c r="A17" s="1"/>
      <c r="B17" s="1"/>
      <c r="C17" s="1"/>
      <c r="D17">
        <f t="shared" ref="D17:H17" si="5">D3+E4+C4</f>
        <v>24</v>
      </c>
      <c r="E17">
        <f t="shared" si="5"/>
        <v>43</v>
      </c>
      <c r="F17">
        <f t="shared" si="5"/>
        <v>138</v>
      </c>
      <c r="G17" s="9">
        <f t="shared" si="5"/>
        <v>475</v>
      </c>
      <c r="H17">
        <f t="shared" si="5"/>
        <v>418</v>
      </c>
      <c r="I17" s="24"/>
    </row>
    <row r="18" spans="1:9">
      <c r="A18" s="1"/>
      <c r="B18" s="1"/>
      <c r="C18" s="1"/>
      <c r="D18">
        <f t="shared" ref="D18:H18" si="6">D4+E5+C5</f>
        <v>31</v>
      </c>
      <c r="E18">
        <f t="shared" si="6"/>
        <v>137</v>
      </c>
      <c r="F18">
        <f t="shared" si="6"/>
        <v>70</v>
      </c>
      <c r="G18" s="10">
        <f t="shared" si="6"/>
        <v>419</v>
      </c>
      <c r="H18" s="11">
        <f t="shared" si="6"/>
        <v>407</v>
      </c>
      <c r="I18" s="26"/>
    </row>
    <row r="19" spans="1:8">
      <c r="A19" s="1"/>
      <c r="B19" s="1"/>
      <c r="C19" s="1"/>
      <c r="D19">
        <f t="shared" ref="D19:H19" si="7">D5+E6+C6</f>
        <v>83</v>
      </c>
      <c r="E19">
        <f t="shared" si="7"/>
        <v>300</v>
      </c>
      <c r="F19">
        <f t="shared" si="7"/>
        <v>72</v>
      </c>
      <c r="G19">
        <f t="shared" si="7"/>
        <v>284</v>
      </c>
      <c r="H19">
        <f t="shared" si="7"/>
        <v>361</v>
      </c>
    </row>
    <row r="20" spans="1:8">
      <c r="A20" s="1"/>
      <c r="B20" s="1"/>
      <c r="C20" s="1"/>
      <c r="D20">
        <f t="shared" ref="D20:H20" si="8">D6+E7+C7</f>
        <v>259</v>
      </c>
      <c r="E20">
        <f t="shared" si="8"/>
        <v>130</v>
      </c>
      <c r="F20">
        <f t="shared" si="8"/>
        <v>77</v>
      </c>
      <c r="G20">
        <f t="shared" si="8"/>
        <v>137</v>
      </c>
      <c r="H20">
        <f t="shared" si="8"/>
        <v>231</v>
      </c>
    </row>
    <row r="21" spans="1:8">
      <c r="A21" s="1"/>
      <c r="B21" s="1"/>
      <c r="C21" s="1"/>
      <c r="D21">
        <f t="shared" ref="D21:H21" si="9">D7</f>
        <v>50</v>
      </c>
      <c r="F21">
        <f t="shared" si="9"/>
        <v>72</v>
      </c>
      <c r="H21">
        <f t="shared" si="9"/>
        <v>57</v>
      </c>
    </row>
    <row r="22" spans="1:8">
      <c r="A22" s="1"/>
      <c r="B22" s="1"/>
      <c r="C22" s="1"/>
      <c r="D22">
        <f t="shared" ref="D22:H22" si="10">D8</f>
        <v>17</v>
      </c>
      <c r="F22">
        <f t="shared" si="10"/>
        <v>9</v>
      </c>
      <c r="H22">
        <f t="shared" si="10"/>
        <v>42</v>
      </c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9">
      <c r="A27" s="1" t="s">
        <v>40</v>
      </c>
      <c r="B27" s="1"/>
      <c r="C27" s="1"/>
      <c r="D27" s="13">
        <f t="shared" ref="D27:H27" si="11">(B4+C5+E5+F4+F2+E1+C1+B2)/2</f>
        <v>13.5</v>
      </c>
      <c r="E27" s="13">
        <f t="shared" si="11"/>
        <v>74.5</v>
      </c>
      <c r="F27" s="13">
        <f t="shared" si="11"/>
        <v>197.5</v>
      </c>
      <c r="G27" s="14">
        <f t="shared" si="11"/>
        <v>212.5</v>
      </c>
      <c r="H27" s="15">
        <f t="shared" si="11"/>
        <v>52</v>
      </c>
      <c r="I27" s="23"/>
    </row>
    <row r="28" spans="1:9">
      <c r="A28" s="1"/>
      <c r="B28" s="1"/>
      <c r="C28" s="1"/>
      <c r="D28" s="13">
        <f t="shared" ref="D28:H28" si="12">(B5+C6+E6+F5+F3+E2+C2+B3)/2</f>
        <v>89</v>
      </c>
      <c r="E28" s="13">
        <f t="shared" si="12"/>
        <v>235</v>
      </c>
      <c r="F28" s="13">
        <f t="shared" si="12"/>
        <v>418</v>
      </c>
      <c r="G28" s="16">
        <f t="shared" si="12"/>
        <v>234</v>
      </c>
      <c r="H28" s="13">
        <f t="shared" si="12"/>
        <v>178</v>
      </c>
      <c r="I28" s="24"/>
    </row>
    <row r="29" spans="1:9">
      <c r="A29" s="1"/>
      <c r="B29" s="1"/>
      <c r="C29" s="1"/>
      <c r="D29" s="13">
        <f t="shared" ref="D29:H29" si="13">(B6+C7+E7+F6+F4+E3+C3+B4)/2</f>
        <v>45.5</v>
      </c>
      <c r="E29" s="13">
        <f t="shared" si="13"/>
        <v>140</v>
      </c>
      <c r="F29" s="13">
        <f t="shared" si="13"/>
        <v>487</v>
      </c>
      <c r="G29" s="17">
        <f t="shared" si="13"/>
        <v>332.5</v>
      </c>
      <c r="H29" s="18">
        <f t="shared" si="13"/>
        <v>212</v>
      </c>
      <c r="I29" s="26"/>
    </row>
    <row r="30" spans="1:8">
      <c r="A30" s="1"/>
      <c r="B30" s="1"/>
      <c r="C30" s="1"/>
      <c r="D30" s="13">
        <f t="shared" ref="D30:H30" si="14">(B7+C8+E8+F7+F5+E4+C4+B5)/2</f>
        <v>72</v>
      </c>
      <c r="E30" s="13">
        <f t="shared" si="14"/>
        <v>53.5</v>
      </c>
      <c r="F30" s="13">
        <f t="shared" si="14"/>
        <v>288.5</v>
      </c>
      <c r="G30" s="13">
        <f t="shared" si="14"/>
        <v>238.5</v>
      </c>
      <c r="H30" s="13">
        <f t="shared" si="14"/>
        <v>162</v>
      </c>
    </row>
    <row r="31" spans="1:8">
      <c r="A31" s="1"/>
      <c r="B31" s="1"/>
      <c r="C31" s="1"/>
      <c r="D31" s="13">
        <f t="shared" ref="D31:H31" si="15">(B8+C9+E9+F8+F6+E5+C5+B6)/2</f>
        <v>42.5</v>
      </c>
      <c r="E31" s="13">
        <f t="shared" si="15"/>
        <v>99</v>
      </c>
      <c r="F31" s="13">
        <f t="shared" si="15"/>
        <v>297.5</v>
      </c>
      <c r="G31" s="13">
        <f t="shared" si="15"/>
        <v>252</v>
      </c>
      <c r="H31" s="13">
        <f t="shared" si="15"/>
        <v>114</v>
      </c>
    </row>
    <row r="32" spans="1:8">
      <c r="A32" s="1"/>
      <c r="B32" s="1"/>
      <c r="C32" s="1"/>
      <c r="D32" s="13">
        <f t="shared" ref="D32:H32" si="16">(B9+C10+E10+F9+F7+E6+C6+B7)/2</f>
        <v>53</v>
      </c>
      <c r="E32" s="13">
        <f t="shared" si="16"/>
        <v>164</v>
      </c>
      <c r="F32" s="13">
        <f t="shared" si="16"/>
        <v>96.5</v>
      </c>
      <c r="G32" s="13">
        <f t="shared" si="16"/>
        <v>163</v>
      </c>
      <c r="H32" s="13">
        <f t="shared" si="16"/>
        <v>104</v>
      </c>
    </row>
    <row r="33" spans="1:8">
      <c r="A33" s="1"/>
      <c r="B33" s="1"/>
      <c r="C33" s="1"/>
      <c r="D33" s="13">
        <f t="shared" ref="D33:H33" si="17">(B10+C11+E11+F10+F8+E7+C7+B8)/2</f>
        <v>19.5</v>
      </c>
      <c r="E33" s="13">
        <f t="shared" si="17"/>
        <v>76</v>
      </c>
      <c r="F33" s="13">
        <f t="shared" si="17"/>
        <v>57</v>
      </c>
      <c r="G33" s="13">
        <f t="shared" si="17"/>
        <v>86</v>
      </c>
      <c r="H33" s="13">
        <f t="shared" si="17"/>
        <v>38</v>
      </c>
    </row>
    <row r="34" spans="1:8">
      <c r="A34" s="1"/>
      <c r="B34" s="1"/>
      <c r="C34" s="1"/>
      <c r="D34" s="13">
        <f t="shared" ref="D34:H34" si="18">(B11+C12+E12+F11+F9+E8+C8+B9)/2</f>
        <v>21.5</v>
      </c>
      <c r="E34" s="13">
        <f t="shared" si="18"/>
        <v>33</v>
      </c>
      <c r="F34" s="13">
        <f t="shared" si="18"/>
        <v>50.5</v>
      </c>
      <c r="G34" s="13">
        <f t="shared" si="18"/>
        <v>50.5</v>
      </c>
      <c r="H34" s="13">
        <f t="shared" si="18"/>
        <v>46</v>
      </c>
    </row>
    <row r="35" spans="1:8">
      <c r="A35" s="1"/>
      <c r="B35" s="1"/>
      <c r="C35" s="1"/>
      <c r="D35" s="13">
        <f t="shared" ref="D35:H35" si="19">(B12+C13+E13+F12+F10+E9+C9+B10)/2</f>
        <v>13</v>
      </c>
      <c r="E35" s="13">
        <f t="shared" si="19"/>
        <v>24</v>
      </c>
      <c r="F35" s="13">
        <f t="shared" si="19"/>
        <v>29</v>
      </c>
      <c r="G35" s="13">
        <f t="shared" si="19"/>
        <v>38</v>
      </c>
      <c r="H35" s="13">
        <f t="shared" si="19"/>
        <v>30</v>
      </c>
    </row>
    <row r="36" spans="1:8">
      <c r="A36" s="1"/>
      <c r="B36" s="1"/>
      <c r="C36" s="1"/>
      <c r="D36" s="13">
        <f t="shared" ref="D36:H36" si="20">(B13+C14+E14+F13+F11+E10+C10+B11)/2</f>
        <v>6</v>
      </c>
      <c r="E36" s="13">
        <f t="shared" si="20"/>
        <v>8</v>
      </c>
      <c r="F36" s="13">
        <f t="shared" si="20"/>
        <v>7</v>
      </c>
      <c r="G36" s="13">
        <f t="shared" si="20"/>
        <v>12</v>
      </c>
      <c r="H36" s="13">
        <f t="shared" si="20"/>
        <v>10</v>
      </c>
    </row>
    <row r="37" spans="1:8">
      <c r="A37" s="19" t="s">
        <v>43</v>
      </c>
      <c r="B37" s="1"/>
      <c r="C37" s="1"/>
      <c r="D37" s="5"/>
      <c r="E37" s="5"/>
      <c r="F37" s="5"/>
      <c r="G37" s="5"/>
      <c r="H37" s="5"/>
    </row>
    <row r="38" spans="1:8">
      <c r="A38" s="1"/>
      <c r="B38" s="1"/>
      <c r="C38" s="1"/>
      <c r="D38" s="5"/>
      <c r="E38" s="5"/>
      <c r="F38" s="5"/>
      <c r="G38" s="5"/>
      <c r="H38" s="5"/>
    </row>
    <row r="39" spans="1:8">
      <c r="A39" s="1"/>
      <c r="B39" s="1"/>
      <c r="C39" s="1"/>
      <c r="D39" s="5"/>
      <c r="E39" s="5"/>
      <c r="F39" s="5"/>
      <c r="G39" s="5"/>
      <c r="H39" s="5"/>
    </row>
    <row r="40" spans="1:8">
      <c r="A40" s="1"/>
      <c r="B40" s="1"/>
      <c r="C40" s="1"/>
      <c r="D40" s="5"/>
      <c r="E40" s="5"/>
      <c r="F40" s="5"/>
      <c r="G40" s="5"/>
      <c r="H40" s="5"/>
    </row>
    <row r="41" spans="1:8">
      <c r="A41" s="1"/>
      <c r="B41" s="1"/>
      <c r="C41" s="1"/>
      <c r="D41" s="5"/>
      <c r="E41" s="5"/>
      <c r="F41" s="5"/>
      <c r="G41" s="5"/>
      <c r="H41" s="5"/>
    </row>
    <row r="42" spans="1:8">
      <c r="A42" s="1"/>
      <c r="B42" s="1"/>
      <c r="C42" s="1"/>
      <c r="D42" s="5"/>
      <c r="E42" s="5"/>
      <c r="F42" s="5">
        <f>D10+H10</f>
        <v>10</v>
      </c>
      <c r="G42" s="5"/>
      <c r="H42" s="5"/>
    </row>
    <row r="43" spans="1:8">
      <c r="A43" s="1"/>
      <c r="B43" s="1"/>
      <c r="C43" s="1"/>
      <c r="D43" s="5"/>
      <c r="E43" s="5"/>
      <c r="F43" s="5"/>
      <c r="G43" s="5"/>
      <c r="H43" s="5"/>
    </row>
    <row r="44" spans="1:9">
      <c r="A44" s="1"/>
      <c r="B44" s="1"/>
      <c r="C44" s="1"/>
      <c r="D44" s="5">
        <f>F8+F12</f>
        <v>12</v>
      </c>
      <c r="E44" s="5"/>
      <c r="F44" s="5"/>
      <c r="G44" s="7">
        <f>H11</f>
        <v>2</v>
      </c>
      <c r="H44" s="20">
        <f>F8+F12+J8+J12</f>
        <v>24</v>
      </c>
      <c r="I44" s="23"/>
    </row>
    <row r="45" spans="1:9">
      <c r="A45" s="1"/>
      <c r="B45" s="1"/>
      <c r="C45" s="1"/>
      <c r="D45" s="5"/>
      <c r="E45" s="5"/>
      <c r="F45" s="5"/>
      <c r="G45" s="21"/>
      <c r="H45">
        <f>G12+I12+I10+G10</f>
        <v>10</v>
      </c>
      <c r="I45" s="24"/>
    </row>
    <row r="46" spans="1:9">
      <c r="A46" s="1"/>
      <c r="B46" s="1"/>
      <c r="C46" s="1"/>
      <c r="D46" s="5"/>
      <c r="E46" s="5"/>
      <c r="F46" s="5">
        <f>D10+H10</f>
        <v>10</v>
      </c>
      <c r="G46" s="10">
        <f>H11</f>
        <v>2</v>
      </c>
      <c r="H46" s="22"/>
      <c r="I46" s="26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</sheetData>
  <mergeCells count="5">
    <mergeCell ref="A3:A12"/>
    <mergeCell ref="A16:A25"/>
    <mergeCell ref="A27:A36"/>
    <mergeCell ref="A37:A46"/>
    <mergeCell ref="A47:A5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55"/>
  <sheetViews>
    <sheetView tabSelected="1" workbookViewId="0">
      <selection activeCell="E15" sqref="E15"/>
    </sheetView>
  </sheetViews>
  <sheetFormatPr defaultColWidth="9" defaultRowHeight="13.5"/>
  <sheetData>
    <row r="3" spans="1:10">
      <c r="A3" s="1" t="s">
        <v>38</v>
      </c>
      <c r="B3" s="1"/>
      <c r="C3" s="1"/>
      <c r="D3">
        <v>3</v>
      </c>
      <c r="E3">
        <v>5</v>
      </c>
      <c r="F3">
        <v>7</v>
      </c>
      <c r="G3">
        <v>9</v>
      </c>
      <c r="H3">
        <v>20</v>
      </c>
      <c r="I3">
        <f t="shared" ref="I3:I12" si="0">G3</f>
        <v>9</v>
      </c>
      <c r="J3">
        <f t="shared" ref="J3:J12" si="1">F3</f>
        <v>7</v>
      </c>
    </row>
    <row r="4" spans="1:10">
      <c r="A4" s="1"/>
      <c r="B4" s="1"/>
      <c r="C4" s="1"/>
      <c r="D4">
        <v>3</v>
      </c>
      <c r="E4">
        <v>5</v>
      </c>
      <c r="F4">
        <v>7</v>
      </c>
      <c r="G4">
        <v>8</v>
      </c>
      <c r="H4">
        <v>9</v>
      </c>
      <c r="I4">
        <f t="shared" si="0"/>
        <v>8</v>
      </c>
      <c r="J4">
        <f t="shared" si="1"/>
        <v>7</v>
      </c>
    </row>
    <row r="5" spans="1:10">
      <c r="A5" s="1"/>
      <c r="B5" s="1"/>
      <c r="C5" s="1"/>
      <c r="D5">
        <v>3</v>
      </c>
      <c r="E5">
        <v>5</v>
      </c>
      <c r="F5">
        <v>6</v>
      </c>
      <c r="G5">
        <v>7</v>
      </c>
      <c r="H5">
        <v>8</v>
      </c>
      <c r="I5">
        <f t="shared" si="0"/>
        <v>7</v>
      </c>
      <c r="J5">
        <f t="shared" si="1"/>
        <v>6</v>
      </c>
    </row>
    <row r="6" spans="1:10">
      <c r="A6" s="1"/>
      <c r="B6" s="1"/>
      <c r="C6" s="1"/>
      <c r="D6">
        <v>3</v>
      </c>
      <c r="E6">
        <v>4</v>
      </c>
      <c r="F6">
        <v>5</v>
      </c>
      <c r="G6">
        <v>6</v>
      </c>
      <c r="H6">
        <v>7</v>
      </c>
      <c r="I6">
        <f t="shared" si="0"/>
        <v>6</v>
      </c>
      <c r="J6">
        <f t="shared" si="1"/>
        <v>5</v>
      </c>
    </row>
    <row r="7" spans="1:10">
      <c r="A7" s="1"/>
      <c r="B7" s="1"/>
      <c r="C7" s="1"/>
      <c r="D7" s="2">
        <v>2</v>
      </c>
      <c r="E7" s="2">
        <v>3</v>
      </c>
      <c r="F7" s="3">
        <v>5</v>
      </c>
      <c r="G7" s="2">
        <v>5</v>
      </c>
      <c r="H7" s="2">
        <v>6</v>
      </c>
      <c r="I7" s="2">
        <f t="shared" si="0"/>
        <v>5</v>
      </c>
      <c r="J7" s="2">
        <f t="shared" si="1"/>
        <v>5</v>
      </c>
    </row>
    <row r="8" spans="1:10">
      <c r="A8" s="1"/>
      <c r="B8" s="1"/>
      <c r="C8" s="1"/>
      <c r="D8">
        <v>2</v>
      </c>
      <c r="E8">
        <v>2</v>
      </c>
      <c r="F8">
        <v>4</v>
      </c>
      <c r="G8">
        <v>4</v>
      </c>
      <c r="H8">
        <v>5</v>
      </c>
      <c r="I8">
        <f t="shared" si="0"/>
        <v>4</v>
      </c>
      <c r="J8">
        <f t="shared" si="1"/>
        <v>4</v>
      </c>
    </row>
    <row r="9" spans="1:10">
      <c r="A9" s="1"/>
      <c r="B9" s="1"/>
      <c r="C9" s="1"/>
      <c r="D9">
        <v>1</v>
      </c>
      <c r="E9">
        <v>2</v>
      </c>
      <c r="F9">
        <v>3</v>
      </c>
      <c r="G9">
        <v>4</v>
      </c>
      <c r="H9">
        <v>5</v>
      </c>
      <c r="I9">
        <f t="shared" si="0"/>
        <v>4</v>
      </c>
      <c r="J9">
        <f t="shared" si="1"/>
        <v>3</v>
      </c>
    </row>
    <row r="10" spans="1:10">
      <c r="A10" s="1"/>
      <c r="B10" s="1"/>
      <c r="C10" s="1"/>
      <c r="D10">
        <v>1</v>
      </c>
      <c r="E10">
        <v>2</v>
      </c>
      <c r="F10">
        <v>3</v>
      </c>
      <c r="G10">
        <v>4</v>
      </c>
      <c r="H10">
        <v>6</v>
      </c>
      <c r="I10">
        <f t="shared" si="0"/>
        <v>4</v>
      </c>
      <c r="J10">
        <f t="shared" si="1"/>
        <v>3</v>
      </c>
    </row>
    <row r="11" spans="1:10">
      <c r="A11" s="1"/>
      <c r="B11" s="1"/>
      <c r="C11" s="1"/>
      <c r="D11">
        <v>1</v>
      </c>
      <c r="E11">
        <v>2</v>
      </c>
      <c r="F11">
        <v>3</v>
      </c>
      <c r="G11">
        <v>4</v>
      </c>
      <c r="H11">
        <v>6</v>
      </c>
      <c r="I11">
        <f t="shared" si="0"/>
        <v>4</v>
      </c>
      <c r="J11">
        <f t="shared" si="1"/>
        <v>3</v>
      </c>
    </row>
    <row r="12" spans="1:10">
      <c r="A12" s="1"/>
      <c r="B12" s="1"/>
      <c r="C12" s="1"/>
      <c r="D12">
        <v>2</v>
      </c>
      <c r="E12">
        <v>2</v>
      </c>
      <c r="F12">
        <v>4</v>
      </c>
      <c r="G12">
        <v>5</v>
      </c>
      <c r="H12">
        <v>1</v>
      </c>
      <c r="I12">
        <f t="shared" si="0"/>
        <v>5</v>
      </c>
      <c r="J12">
        <f t="shared" si="1"/>
        <v>4</v>
      </c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8">
      <c r="A16" s="1" t="s">
        <v>39</v>
      </c>
      <c r="B16" s="1"/>
      <c r="C16" s="1"/>
      <c r="D16">
        <f t="shared" ref="D16:H16" si="2">D2+E3+C3</f>
        <v>5</v>
      </c>
      <c r="E16">
        <f t="shared" si="2"/>
        <v>10</v>
      </c>
      <c r="F16">
        <f t="shared" si="2"/>
        <v>14</v>
      </c>
      <c r="G16">
        <f t="shared" si="2"/>
        <v>27</v>
      </c>
      <c r="H16">
        <f t="shared" si="2"/>
        <v>18</v>
      </c>
    </row>
    <row r="17" spans="1:8">
      <c r="A17" s="1"/>
      <c r="B17" s="1"/>
      <c r="C17" s="1"/>
      <c r="D17">
        <f t="shared" ref="D17:H17" si="3">D3+E4+C4</f>
        <v>8</v>
      </c>
      <c r="E17">
        <f t="shared" si="3"/>
        <v>15</v>
      </c>
      <c r="F17">
        <f t="shared" si="3"/>
        <v>20</v>
      </c>
      <c r="G17">
        <f t="shared" si="3"/>
        <v>25</v>
      </c>
      <c r="H17">
        <f t="shared" si="3"/>
        <v>36</v>
      </c>
    </row>
    <row r="18" spans="1:8">
      <c r="A18" s="1"/>
      <c r="B18" s="1"/>
      <c r="C18" s="1"/>
      <c r="D18">
        <f t="shared" ref="D18:H18" si="4">D4+E5+C5</f>
        <v>8</v>
      </c>
      <c r="E18">
        <f t="shared" si="4"/>
        <v>14</v>
      </c>
      <c r="F18">
        <f t="shared" si="4"/>
        <v>19</v>
      </c>
      <c r="G18">
        <f t="shared" si="4"/>
        <v>22</v>
      </c>
      <c r="H18">
        <f t="shared" si="4"/>
        <v>23</v>
      </c>
    </row>
    <row r="19" spans="1:8">
      <c r="A19" s="1"/>
      <c r="B19" s="1"/>
      <c r="C19" s="1"/>
      <c r="D19">
        <f t="shared" ref="D19:H19" si="5">D5+E6+C6</f>
        <v>7</v>
      </c>
      <c r="E19">
        <f t="shared" si="5"/>
        <v>13</v>
      </c>
      <c r="F19">
        <f t="shared" si="5"/>
        <v>16</v>
      </c>
      <c r="G19">
        <f t="shared" si="5"/>
        <v>19</v>
      </c>
      <c r="H19">
        <f t="shared" si="5"/>
        <v>20</v>
      </c>
    </row>
    <row r="20" spans="1:10">
      <c r="A20" s="1"/>
      <c r="B20" s="1"/>
      <c r="C20" s="1"/>
      <c r="D20" s="4">
        <f t="shared" ref="D20:H20" si="6">D6+E7+C7</f>
        <v>6</v>
      </c>
      <c r="E20" s="4">
        <f t="shared" si="6"/>
        <v>11</v>
      </c>
      <c r="F20" s="4">
        <f t="shared" si="6"/>
        <v>13</v>
      </c>
      <c r="G20" s="4">
        <f t="shared" si="6"/>
        <v>17</v>
      </c>
      <c r="H20" s="4">
        <f t="shared" si="6"/>
        <v>17</v>
      </c>
      <c r="I20" s="4"/>
      <c r="J20" s="4"/>
    </row>
    <row r="21" spans="1:8">
      <c r="A21" s="1"/>
      <c r="B21" s="1"/>
      <c r="C21" s="1"/>
      <c r="D21">
        <f t="shared" ref="D21:H21" si="7">D7</f>
        <v>2</v>
      </c>
      <c r="F21">
        <f t="shared" si="7"/>
        <v>5</v>
      </c>
      <c r="H21">
        <f t="shared" si="7"/>
        <v>6</v>
      </c>
    </row>
    <row r="22" spans="1:8">
      <c r="A22" s="1"/>
      <c r="B22" s="1"/>
      <c r="C22" s="1"/>
      <c r="D22">
        <f t="shared" ref="D22:H22" si="8">D8</f>
        <v>2</v>
      </c>
      <c r="F22">
        <f t="shared" si="8"/>
        <v>4</v>
      </c>
      <c r="H22">
        <f t="shared" si="8"/>
        <v>5</v>
      </c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8">
      <c r="A26" s="1" t="s">
        <v>40</v>
      </c>
      <c r="B26" s="1"/>
      <c r="C26" s="1"/>
      <c r="D26" s="5">
        <f>B4+C5+E5+F4+F2+E1+C1+B2</f>
        <v>12</v>
      </c>
      <c r="E26" s="5">
        <f>C4+D5+F5+G4+G2+F1+D1+C2</f>
        <v>17</v>
      </c>
      <c r="F26" s="5">
        <f>D4+E5+G5+H4+H2+G1+E1+D2</f>
        <v>24</v>
      </c>
      <c r="G26" s="5">
        <f>E4+F5+H5+I4+I2+H1+F1+E2</f>
        <v>27</v>
      </c>
      <c r="H26" s="5">
        <f>F4+G5+I5+J4+J2+I1+G1+F2</f>
        <v>28</v>
      </c>
    </row>
    <row r="27" spans="1:8">
      <c r="A27" s="1"/>
      <c r="B27" s="1"/>
      <c r="C27" s="1"/>
      <c r="D27" s="5">
        <f t="shared" ref="D27:D35" si="9">B5+C6+E6+F5+F3+E2+C2+B3</f>
        <v>17</v>
      </c>
      <c r="E27" s="5">
        <f t="shared" ref="E27:E35" si="10">C5+D6+F6+G5+G3+F2+D2+C3</f>
        <v>24</v>
      </c>
      <c r="F27" s="5">
        <f t="shared" ref="F27:F35" si="11">D5+E6+G6+H5+H3+G2+E2+D3</f>
        <v>44</v>
      </c>
      <c r="G27" s="5">
        <f t="shared" ref="G27:G35" si="12">E5+F6+H6+I5+I3+H2+F2+E3</f>
        <v>38</v>
      </c>
      <c r="H27" s="5">
        <f t="shared" ref="H27:H35" si="13">F5+G6+I6+J5+J3+I2+G2+F3</f>
        <v>38</v>
      </c>
    </row>
    <row r="28" spans="1:8">
      <c r="A28" s="1"/>
      <c r="B28" s="1"/>
      <c r="C28" s="1"/>
      <c r="D28" s="5">
        <f t="shared" si="9"/>
        <v>20</v>
      </c>
      <c r="E28" s="5">
        <f t="shared" si="10"/>
        <v>31</v>
      </c>
      <c r="F28" s="5">
        <f t="shared" si="11"/>
        <v>44</v>
      </c>
      <c r="G28" s="5">
        <f t="shared" si="12"/>
        <v>61</v>
      </c>
      <c r="H28" s="5">
        <f t="shared" si="13"/>
        <v>52</v>
      </c>
    </row>
    <row r="29" spans="1:8">
      <c r="A29" s="1"/>
      <c r="B29" s="1"/>
      <c r="C29" s="1"/>
      <c r="D29" s="5">
        <f t="shared" si="9"/>
        <v>18</v>
      </c>
      <c r="E29" s="5">
        <f t="shared" si="10"/>
        <v>28</v>
      </c>
      <c r="F29" s="5">
        <f t="shared" si="11"/>
        <v>38</v>
      </c>
      <c r="G29" s="5">
        <f t="shared" si="12"/>
        <v>45</v>
      </c>
      <c r="H29" s="5">
        <f t="shared" si="13"/>
        <v>46</v>
      </c>
    </row>
    <row r="30" spans="1:8">
      <c r="A30" s="1"/>
      <c r="B30" s="1"/>
      <c r="C30" s="1"/>
      <c r="D30" s="6">
        <f t="shared" si="9"/>
        <v>16</v>
      </c>
      <c r="E30" s="6">
        <f t="shared" si="10"/>
        <v>23</v>
      </c>
      <c r="F30" s="6">
        <f t="shared" si="11"/>
        <v>35</v>
      </c>
      <c r="G30" s="6">
        <f t="shared" si="12"/>
        <v>38</v>
      </c>
      <c r="H30" s="6">
        <f t="shared" si="13"/>
        <v>40</v>
      </c>
    </row>
    <row r="31" spans="1:8">
      <c r="A31" s="1"/>
      <c r="B31" s="1"/>
      <c r="C31" s="1"/>
      <c r="D31" s="5">
        <f t="shared" si="9"/>
        <v>14</v>
      </c>
      <c r="E31" s="5">
        <f t="shared" si="10"/>
        <v>21</v>
      </c>
      <c r="F31" s="5">
        <f t="shared" si="11"/>
        <v>30</v>
      </c>
      <c r="G31" s="5">
        <f t="shared" si="12"/>
        <v>35</v>
      </c>
      <c r="H31" s="5">
        <f t="shared" si="13"/>
        <v>36</v>
      </c>
    </row>
    <row r="32" spans="1:8">
      <c r="A32" s="1"/>
      <c r="B32" s="1"/>
      <c r="C32" s="1"/>
      <c r="D32" s="5">
        <f t="shared" si="9"/>
        <v>12</v>
      </c>
      <c r="E32" s="5">
        <f t="shared" si="10"/>
        <v>19</v>
      </c>
      <c r="F32" s="5">
        <f t="shared" si="11"/>
        <v>28</v>
      </c>
      <c r="G32" s="5">
        <f t="shared" si="12"/>
        <v>32</v>
      </c>
      <c r="H32" s="5">
        <f t="shared" si="13"/>
        <v>32</v>
      </c>
    </row>
    <row r="33" spans="1:8">
      <c r="A33" s="1"/>
      <c r="B33" s="1"/>
      <c r="C33" s="1"/>
      <c r="D33" s="5">
        <f t="shared" si="9"/>
        <v>10</v>
      </c>
      <c r="E33" s="5">
        <f t="shared" si="10"/>
        <v>20</v>
      </c>
      <c r="F33" s="5">
        <f t="shared" si="11"/>
        <v>26</v>
      </c>
      <c r="G33" s="5">
        <f t="shared" si="12"/>
        <v>26</v>
      </c>
      <c r="H33" s="5">
        <f t="shared" si="13"/>
        <v>30</v>
      </c>
    </row>
    <row r="34" spans="1:8">
      <c r="A34" s="1"/>
      <c r="B34" s="1"/>
      <c r="C34" s="1"/>
      <c r="D34" s="5">
        <f t="shared" si="9"/>
        <v>9</v>
      </c>
      <c r="E34" s="5">
        <f t="shared" si="10"/>
        <v>13</v>
      </c>
      <c r="F34" s="5">
        <f t="shared" si="11"/>
        <v>16</v>
      </c>
      <c r="G34" s="5">
        <f t="shared" si="12"/>
        <v>21</v>
      </c>
      <c r="H34" s="5">
        <f t="shared" si="13"/>
        <v>22</v>
      </c>
    </row>
    <row r="35" spans="1:8">
      <c r="A35" s="1"/>
      <c r="B35" s="1"/>
      <c r="C35" s="1"/>
      <c r="D35" s="5">
        <f t="shared" si="9"/>
        <v>5</v>
      </c>
      <c r="E35" s="5">
        <f t="shared" si="10"/>
        <v>8</v>
      </c>
      <c r="F35" s="5">
        <f t="shared" si="11"/>
        <v>13</v>
      </c>
      <c r="G35" s="5">
        <f t="shared" si="12"/>
        <v>15</v>
      </c>
      <c r="H35" s="5">
        <f t="shared" si="13"/>
        <v>14</v>
      </c>
    </row>
    <row r="36" spans="1:8">
      <c r="A36" s="1" t="s">
        <v>41</v>
      </c>
      <c r="B36" s="1"/>
      <c r="C36" s="1"/>
      <c r="D36" s="5"/>
      <c r="E36" s="5"/>
      <c r="F36" s="5"/>
      <c r="G36" s="5"/>
      <c r="H36" s="5"/>
    </row>
    <row r="37" spans="1:8">
      <c r="A37" s="1"/>
      <c r="B37" s="1"/>
      <c r="C37" s="1"/>
      <c r="D37" s="5"/>
      <c r="E37" s="5"/>
      <c r="F37" s="5"/>
      <c r="G37" s="5"/>
      <c r="H37" s="5"/>
    </row>
    <row r="38" spans="1:8">
      <c r="A38" s="1"/>
      <c r="B38" s="1"/>
      <c r="C38" s="1"/>
      <c r="D38" s="5"/>
      <c r="E38" s="5"/>
      <c r="F38" s="5"/>
      <c r="G38" s="5"/>
      <c r="H38" s="5"/>
    </row>
    <row r="39" spans="1:8">
      <c r="A39" s="1"/>
      <c r="B39" s="1"/>
      <c r="C39" s="1"/>
      <c r="D39" s="5"/>
      <c r="E39" s="5"/>
      <c r="F39" s="5"/>
      <c r="G39" s="5"/>
      <c r="H39" s="5"/>
    </row>
    <row r="40" spans="1:9">
      <c r="A40" s="1"/>
      <c r="B40" s="1"/>
      <c r="C40" s="1"/>
      <c r="D40" s="6"/>
      <c r="E40" s="6"/>
      <c r="F40" s="6"/>
      <c r="G40" s="6"/>
      <c r="H40" s="6"/>
      <c r="I40" s="4"/>
    </row>
    <row r="41" spans="1:8">
      <c r="A41" s="1"/>
      <c r="B41" s="1"/>
      <c r="C41" s="1"/>
      <c r="D41" s="5"/>
      <c r="E41" s="5"/>
      <c r="F41" s="5">
        <f>D10+H10</f>
        <v>7</v>
      </c>
      <c r="G41" s="5"/>
      <c r="H41" s="5"/>
    </row>
    <row r="42" spans="1:8">
      <c r="A42" s="1"/>
      <c r="B42" s="1"/>
      <c r="C42" s="1"/>
      <c r="D42" s="5"/>
      <c r="E42" s="5"/>
      <c r="F42" s="5"/>
      <c r="H42" s="5"/>
    </row>
    <row r="43" spans="1:9">
      <c r="A43" s="1"/>
      <c r="B43" s="1"/>
      <c r="C43" s="1"/>
      <c r="D43" s="5">
        <f>F8+F12</f>
        <v>8</v>
      </c>
      <c r="E43" s="5"/>
      <c r="F43" s="5"/>
      <c r="G43">
        <f>H11</f>
        <v>6</v>
      </c>
      <c r="H43" s="5">
        <f>F8+F12+J8+J12</f>
        <v>16</v>
      </c>
      <c r="I43">
        <f>H11</f>
        <v>6</v>
      </c>
    </row>
    <row r="44" spans="1:8">
      <c r="A44" s="1"/>
      <c r="B44" s="1"/>
      <c r="C44" s="1"/>
      <c r="D44" s="5"/>
      <c r="E44" s="5"/>
      <c r="F44" s="5"/>
      <c r="G44" s="5"/>
      <c r="H44">
        <f>G12+I12+I10+G10</f>
        <v>18</v>
      </c>
    </row>
    <row r="45" spans="1:9">
      <c r="A45" s="1"/>
      <c r="B45" s="1"/>
      <c r="C45" s="1"/>
      <c r="D45" s="5"/>
      <c r="E45" s="5"/>
      <c r="F45" s="5">
        <f>D10+H10</f>
        <v>7</v>
      </c>
      <c r="G45">
        <f>H11</f>
        <v>6</v>
      </c>
      <c r="H45" s="5"/>
      <c r="I45">
        <f>H11</f>
        <v>6</v>
      </c>
    </row>
    <row r="46" spans="1:1">
      <c r="A46" s="1" t="s">
        <v>42</v>
      </c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</sheetData>
  <mergeCells count="5">
    <mergeCell ref="A3:A12"/>
    <mergeCell ref="A16:A25"/>
    <mergeCell ref="A26:A35"/>
    <mergeCell ref="A36:A45"/>
    <mergeCell ref="A46:A5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movepiece</vt:lpstr>
      <vt:lpstr>weight</vt:lpstr>
      <vt:lpstr>weight (全国赛)</vt:lpstr>
      <vt:lpstr>weight(五羊杯）</vt:lpstr>
      <vt:lpstr>Theory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YumingYunyan</dc:creator>
  <cp:lastModifiedBy>荣宇明</cp:lastModifiedBy>
  <dcterms:created xsi:type="dcterms:W3CDTF">2020-01-22T14:52:00Z</dcterms:created>
  <dcterms:modified xsi:type="dcterms:W3CDTF">2020-01-24T10:15:56Z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