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63569\Desktop\"/>
    </mc:Choice>
  </mc:AlternateContent>
  <xr:revisionPtr revIDLastSave="0" documentId="13_ncr:1_{F3B4A7CC-0D1A-4389-B976-6F9C5D527265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boss" sheetId="1" r:id="rId1"/>
    <sheet name="武器" sheetId="2" r:id="rId2"/>
    <sheet name="防具" sheetId="3" r:id="rId3"/>
    <sheet name="WorkObject" sheetId="4" r:id="rId4"/>
    <sheet name="Card" sheetId="5" r:id="rId5"/>
  </sheets>
  <definedNames>
    <definedName name="_xlnm._FilterDatabase" localSheetId="2" hidden="1">防具!$J$1:$J$51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2" i="2" l="1"/>
  <c r="J52" i="3"/>
  <c r="K5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2" i="3"/>
  <c r="T35" i="1"/>
  <c r="I34" i="2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27" i="3"/>
  <c r="I45" i="2"/>
  <c r="I46" i="2"/>
  <c r="I47" i="2"/>
  <c r="I48" i="2"/>
  <c r="I49" i="2"/>
  <c r="I50" i="2"/>
  <c r="I51" i="2"/>
  <c r="I27" i="2"/>
  <c r="I28" i="2"/>
  <c r="I29" i="2"/>
  <c r="I30" i="2"/>
  <c r="I31" i="2"/>
  <c r="I32" i="2"/>
  <c r="I33" i="2"/>
  <c r="I35" i="2"/>
  <c r="I36" i="2"/>
  <c r="I37" i="2"/>
  <c r="I38" i="2"/>
  <c r="I39" i="2"/>
  <c r="I40" i="2"/>
  <c r="I41" i="2"/>
  <c r="I42" i="2"/>
  <c r="I43" i="2"/>
  <c r="I44" i="2"/>
  <c r="T30" i="1"/>
  <c r="T3" i="1"/>
  <c r="T4" i="1"/>
  <c r="T5" i="1"/>
  <c r="T6" i="1"/>
  <c r="T7" i="1"/>
  <c r="T8" i="1"/>
  <c r="T9" i="1"/>
  <c r="T10" i="1"/>
  <c r="T12" i="1"/>
  <c r="T13" i="1"/>
  <c r="T14" i="1"/>
  <c r="T15" i="1"/>
  <c r="T16" i="1"/>
  <c r="T17" i="1"/>
  <c r="T19" i="1"/>
  <c r="T20" i="1"/>
  <c r="T22" i="1"/>
  <c r="T23" i="1"/>
  <c r="T25" i="1"/>
  <c r="T26" i="1"/>
  <c r="T27" i="1"/>
  <c r="T28" i="1"/>
  <c r="T31" i="1"/>
  <c r="T32" i="1"/>
  <c r="T33" i="1"/>
  <c r="T34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2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R2" i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" i="3"/>
  <c r="I15" i="2"/>
  <c r="I3" i="2"/>
  <c r="I4" i="2"/>
  <c r="I5" i="2"/>
  <c r="I6" i="2"/>
  <c r="I7" i="2"/>
  <c r="I8" i="2"/>
  <c r="I9" i="2"/>
  <c r="I10" i="2"/>
  <c r="I11" i="2"/>
  <c r="I12" i="2"/>
  <c r="I13" i="2"/>
  <c r="I14" i="2"/>
  <c r="I16" i="2"/>
  <c r="I17" i="2"/>
  <c r="I18" i="2"/>
  <c r="I19" i="2"/>
  <c r="I20" i="2"/>
  <c r="I21" i="2"/>
  <c r="I22" i="2"/>
  <c r="I23" i="2"/>
  <c r="I24" i="2"/>
  <c r="I25" i="2"/>
  <c r="I26" i="2"/>
  <c r="I2" i="2"/>
</calcChain>
</file>

<file path=xl/sharedStrings.xml><?xml version="1.0" encoding="utf-8"?>
<sst xmlns="http://schemas.openxmlformats.org/spreadsheetml/2006/main" count="743" uniqueCount="296">
  <si>
    <t>名字</t>
    <phoneticPr fontId="1" type="noConversion"/>
  </si>
  <si>
    <t>血量</t>
    <phoneticPr fontId="1" type="noConversion"/>
  </si>
  <si>
    <t>精神</t>
    <phoneticPr fontId="1" type="noConversion"/>
  </si>
  <si>
    <t>闪避</t>
    <phoneticPr fontId="1" type="noConversion"/>
  </si>
  <si>
    <t>速度</t>
    <phoneticPr fontId="1" type="noConversion"/>
  </si>
  <si>
    <t>武器</t>
    <phoneticPr fontId="1" type="noConversion"/>
  </si>
  <si>
    <t>强化</t>
    <phoneticPr fontId="1" type="noConversion"/>
  </si>
  <si>
    <t>RED</t>
    <phoneticPr fontId="1" type="noConversion"/>
  </si>
  <si>
    <t>WHITE</t>
    <phoneticPr fontId="1" type="noConversion"/>
  </si>
  <si>
    <t>BLACK</t>
    <phoneticPr fontId="1" type="noConversion"/>
  </si>
  <si>
    <t>PALE</t>
    <phoneticPr fontId="1" type="noConversion"/>
  </si>
  <si>
    <t>掉落武器</t>
    <phoneticPr fontId="1" type="noConversion"/>
  </si>
  <si>
    <t>掉落防具</t>
    <phoneticPr fontId="1" type="noConversion"/>
  </si>
  <si>
    <t>等级</t>
    <phoneticPr fontId="1" type="noConversion"/>
  </si>
  <si>
    <t>血浴缸</t>
    <phoneticPr fontId="1" type="noConversion"/>
  </si>
  <si>
    <t>被遗弃的杀人魔</t>
    <phoneticPr fontId="1" type="noConversion"/>
  </si>
  <si>
    <t>惩戒鸟</t>
    <phoneticPr fontId="1" type="noConversion"/>
  </si>
  <si>
    <t>今天也很害羞</t>
    <phoneticPr fontId="1" type="noConversion"/>
  </si>
  <si>
    <t>焦化少女</t>
    <phoneticPr fontId="1" type="noConversion"/>
  </si>
  <si>
    <t>快乐泰迪</t>
    <phoneticPr fontId="1" type="noConversion"/>
  </si>
  <si>
    <t>精灵盛宴</t>
    <phoneticPr fontId="1" type="noConversion"/>
  </si>
  <si>
    <t>蜂后</t>
    <phoneticPr fontId="1" type="noConversion"/>
  </si>
  <si>
    <t>白雪公主的苹果</t>
    <phoneticPr fontId="1" type="noConversion"/>
  </si>
  <si>
    <t>白夜</t>
    <phoneticPr fontId="1" type="noConversion"/>
  </si>
  <si>
    <t>ZAYIN</t>
    <phoneticPr fontId="1" type="noConversion"/>
  </si>
  <si>
    <t>WAW</t>
    <phoneticPr fontId="1" type="noConversion"/>
  </si>
  <si>
    <t>TETH</t>
    <phoneticPr fontId="1" type="noConversion"/>
  </si>
  <si>
    <t>HE</t>
    <phoneticPr fontId="1" type="noConversion"/>
  </si>
  <si>
    <t>小帮手</t>
    <phoneticPr fontId="1" type="noConversion"/>
  </si>
  <si>
    <t>歌唱机</t>
    <phoneticPr fontId="1" type="noConversion"/>
  </si>
  <si>
    <t>亡蝶葬仪</t>
    <phoneticPr fontId="1" type="noConversion"/>
  </si>
  <si>
    <t>魔弹射手</t>
    <phoneticPr fontId="1" type="noConversion"/>
  </si>
  <si>
    <t>WAW</t>
    <phoneticPr fontId="1" type="noConversion"/>
  </si>
  <si>
    <t>红舞鞋</t>
    <phoneticPr fontId="1" type="noConversion"/>
  </si>
  <si>
    <t>蜘蛛巢</t>
    <phoneticPr fontId="1" type="noConversion"/>
  </si>
  <si>
    <t>蕾蒂希娅</t>
    <phoneticPr fontId="1" type="noConversion"/>
  </si>
  <si>
    <t>黑天鹅之梦</t>
    <phoneticPr fontId="1" type="noConversion"/>
  </si>
  <si>
    <t>宇宙碎片</t>
    <phoneticPr fontId="1" type="noConversion"/>
  </si>
  <si>
    <t>银河之子</t>
    <phoneticPr fontId="1" type="noConversion"/>
  </si>
  <si>
    <t>爱温娜</t>
    <phoneticPr fontId="1" type="noConversion"/>
  </si>
  <si>
    <t>沉默乐团</t>
    <phoneticPr fontId="1" type="noConversion"/>
  </si>
  <si>
    <t>介绍</t>
    <phoneticPr fontId="1" type="noConversion"/>
  </si>
  <si>
    <t>无</t>
    <phoneticPr fontId="1" type="noConversion"/>
  </si>
  <si>
    <t>如果装备忏悔，则每次对白夜造成666的灵魂伤害</t>
    <phoneticPr fontId="1" type="noConversion"/>
  </si>
  <si>
    <t>当你造成的伤害大于80%的时候，蕾蒂西亚生命下降10%</t>
    <phoneticPr fontId="1" type="noConversion"/>
  </si>
  <si>
    <t>每次受到伤害时，使得自身相对应的抗性+0.3</t>
    <phoneticPr fontId="1" type="noConversion"/>
  </si>
  <si>
    <t>记录第一次受到的伤害，使受到的其他伤害提高到10倍</t>
    <phoneticPr fontId="1" type="noConversion"/>
  </si>
  <si>
    <t>棘刺公交</t>
    <phoneticPr fontId="1" type="noConversion"/>
  </si>
  <si>
    <t>每回合开始时，使得自身的某2个抗性下降到2</t>
    <phoneticPr fontId="1" type="noConversion"/>
  </si>
  <si>
    <t>id</t>
    <phoneticPr fontId="1" type="noConversion"/>
  </si>
  <si>
    <t>攻击间隔</t>
    <phoneticPr fontId="1" type="noConversion"/>
  </si>
  <si>
    <t>攻击属性</t>
    <phoneticPr fontId="1" type="noConversion"/>
  </si>
  <si>
    <t>最低攻击</t>
    <phoneticPr fontId="1" type="noConversion"/>
  </si>
  <si>
    <t>攻击浮动</t>
    <phoneticPr fontId="1" type="noConversion"/>
  </si>
  <si>
    <t>装备等级</t>
    <phoneticPr fontId="1" type="noConversion"/>
  </si>
  <si>
    <t>装备介绍</t>
    <phoneticPr fontId="1" type="noConversion"/>
  </si>
  <si>
    <t>500行动点造成伤害</t>
    <phoneticPr fontId="1" type="noConversion"/>
  </si>
  <si>
    <t>镇暴棍</t>
    <phoneticPr fontId="1" type="noConversion"/>
  </si>
  <si>
    <t>割腕者</t>
    <phoneticPr fontId="1" type="noConversion"/>
  </si>
  <si>
    <t>悔恨</t>
    <phoneticPr fontId="1" type="noConversion"/>
  </si>
  <si>
    <t>小喙</t>
    <phoneticPr fontId="1" type="noConversion"/>
  </si>
  <si>
    <t>此刻的神色</t>
    <phoneticPr fontId="1" type="noConversion"/>
  </si>
  <si>
    <t>忏悔</t>
    <phoneticPr fontId="1" type="noConversion"/>
  </si>
  <si>
    <t>终末火柴之光</t>
    <phoneticPr fontId="1" type="noConversion"/>
  </si>
  <si>
    <t>超特么可爱</t>
    <phoneticPr fontId="1" type="noConversion"/>
  </si>
  <si>
    <t>翅振</t>
    <phoneticPr fontId="1" type="noConversion"/>
  </si>
  <si>
    <t>黄蜂</t>
    <phoneticPr fontId="1" type="noConversion"/>
  </si>
  <si>
    <t>绿色枝干</t>
    <phoneticPr fontId="1" type="noConversion"/>
  </si>
  <si>
    <t>失乐园</t>
    <phoneticPr fontId="1" type="noConversion"/>
  </si>
  <si>
    <t>MK5-2</t>
    <phoneticPr fontId="1" type="noConversion"/>
  </si>
  <si>
    <t>和弦</t>
    <phoneticPr fontId="1" type="noConversion"/>
  </si>
  <si>
    <t>圣宣</t>
    <phoneticPr fontId="1" type="noConversion"/>
  </si>
  <si>
    <t>魔弹</t>
    <phoneticPr fontId="1" type="noConversion"/>
  </si>
  <si>
    <t>血欲</t>
    <phoneticPr fontId="1" type="noConversion"/>
  </si>
  <si>
    <t>赤瞳</t>
    <phoneticPr fontId="1" type="noConversion"/>
  </si>
  <si>
    <t>Leatiita</t>
    <phoneticPr fontId="1" type="noConversion"/>
  </si>
  <si>
    <t>黑天鹅</t>
    <phoneticPr fontId="1" type="noConversion"/>
  </si>
  <si>
    <t>彼方的碎片</t>
    <phoneticPr fontId="1" type="noConversion"/>
  </si>
  <si>
    <t>我们的小小银河</t>
    <phoneticPr fontId="1" type="noConversion"/>
  </si>
  <si>
    <t>欢愉</t>
    <phoneticPr fontId="1" type="noConversion"/>
  </si>
  <si>
    <t>余香</t>
    <phoneticPr fontId="1" type="noConversion"/>
  </si>
  <si>
    <t>Da-Capo</t>
    <phoneticPr fontId="1" type="noConversion"/>
  </si>
  <si>
    <t>总计</t>
    <phoneticPr fontId="1" type="noConversion"/>
  </si>
  <si>
    <t>FINAL</t>
  </si>
  <si>
    <t>ALEPH</t>
  </si>
  <si>
    <t>…</t>
    <phoneticPr fontId="1" type="noConversion"/>
  </si>
  <si>
    <t>攻击时，有20%的概率给予敌人一层“易损”（受到的伤害+1）</t>
    <phoneticPr fontId="1" type="noConversion"/>
  </si>
  <si>
    <t>攻击时，如果自身生命值低于50，则立刻对敌人造成5倍伤害，每场战斗最多触发一次。</t>
  </si>
  <si>
    <t>攻击时，恢复等同于造成伤害10%的生命值</t>
    <phoneticPr fontId="1" type="noConversion"/>
  </si>
  <si>
    <t>伤害提高一倍，受到的伤害也提高一倍</t>
    <phoneticPr fontId="1" type="noConversion"/>
  </si>
  <si>
    <t>偶数次攻击时，切换为Black伤害</t>
    <phoneticPr fontId="1" type="noConversion"/>
  </si>
  <si>
    <t>每次攻击额外附带一次伤害，每7次攻击这个附带伤害会击中自己一次。</t>
    <phoneticPr fontId="1" type="noConversion"/>
  </si>
  <si>
    <t>每次攻击给予敌人一层流血</t>
    <phoneticPr fontId="1" type="noConversion"/>
  </si>
  <si>
    <t>当你攻击时，如果点数小于20%，则重新随机一次伤害。</t>
    <phoneticPr fontId="1" type="noConversion"/>
  </si>
  <si>
    <t>攻击时，使得敌方BLACK抗性上升0.01点</t>
    <phoneticPr fontId="1" type="noConversion"/>
  </si>
  <si>
    <t>攻击时候，使得敌人获得随机效果：攻击力-1，受到的伤害+1</t>
    <phoneticPr fontId="1" type="noConversion"/>
  </si>
  <si>
    <t>攻击力提高50%，精神降低75</t>
    <phoneticPr fontId="1" type="noConversion"/>
  </si>
  <si>
    <t>西装</t>
    <phoneticPr fontId="1" type="noConversion"/>
  </si>
  <si>
    <t>简单介绍</t>
    <phoneticPr fontId="1" type="noConversion"/>
  </si>
  <si>
    <t>W</t>
    <phoneticPr fontId="1" type="noConversion"/>
  </si>
  <si>
    <t>RB</t>
    <phoneticPr fontId="1" type="noConversion"/>
  </si>
  <si>
    <t>B</t>
    <phoneticPr fontId="1" type="noConversion"/>
  </si>
  <si>
    <t>R</t>
    <phoneticPr fontId="1" type="noConversion"/>
  </si>
  <si>
    <t>A</t>
    <phoneticPr fontId="1" type="noConversion"/>
  </si>
  <si>
    <t>WB</t>
    <phoneticPr fontId="1" type="noConversion"/>
  </si>
  <si>
    <t>受到的所有伤害降低为1点</t>
    <phoneticPr fontId="1" type="noConversion"/>
  </si>
  <si>
    <t>憎恶皇后</t>
    <phoneticPr fontId="1" type="noConversion"/>
  </si>
  <si>
    <t>绝望骑士</t>
    <phoneticPr fontId="1" type="noConversion"/>
  </si>
  <si>
    <t>贪婪国王</t>
    <phoneticPr fontId="1" type="noConversion"/>
  </si>
  <si>
    <t>愤怒侍从</t>
    <phoneticPr fontId="1" type="noConversion"/>
  </si>
  <si>
    <t>虚无弄臣</t>
    <phoneticPr fontId="1" type="noConversion"/>
  </si>
  <si>
    <t>小红帽雇佣兵</t>
    <phoneticPr fontId="1" type="noConversion"/>
  </si>
  <si>
    <t>大坏狼</t>
    <phoneticPr fontId="1" type="noConversion"/>
  </si>
  <si>
    <t>微笑的尸山</t>
    <phoneticPr fontId="1" type="noConversion"/>
  </si>
  <si>
    <t>诺斯费拉图</t>
    <phoneticPr fontId="1" type="noConversion"/>
  </si>
  <si>
    <t>一无所有</t>
    <phoneticPr fontId="1" type="noConversion"/>
  </si>
  <si>
    <t>求知的稻草人</t>
    <phoneticPr fontId="1" type="noConversion"/>
  </si>
  <si>
    <t>热心的樵夫</t>
    <phoneticPr fontId="1" type="noConversion"/>
  </si>
  <si>
    <t>归家的旅途</t>
    <phoneticPr fontId="1" type="noConversion"/>
  </si>
  <si>
    <t>胆小的猫咪</t>
    <phoneticPr fontId="1" type="noConversion"/>
  </si>
  <si>
    <t>奥兹玛</t>
    <phoneticPr fontId="1" type="noConversion"/>
  </si>
  <si>
    <t>大鸟</t>
    <phoneticPr fontId="1" type="noConversion"/>
  </si>
  <si>
    <t>审判鸟</t>
    <phoneticPr fontId="1" type="noConversion"/>
  </si>
  <si>
    <t>终末鸟</t>
    <phoneticPr fontId="1" type="noConversion"/>
  </si>
  <si>
    <t>渗透天堂</t>
    <phoneticPr fontId="1" type="noConversion"/>
  </si>
  <si>
    <t>沉默的代价</t>
    <phoneticPr fontId="1" type="noConversion"/>
  </si>
  <si>
    <t>碧蓝新星</t>
    <phoneticPr fontId="1" type="noConversion"/>
  </si>
  <si>
    <t>渴望之心</t>
    <phoneticPr fontId="1" type="noConversion"/>
  </si>
  <si>
    <t>匹诺曹</t>
    <phoneticPr fontId="1" type="noConversion"/>
  </si>
  <si>
    <t>冰雪女皇</t>
    <phoneticPr fontId="1" type="noConversion"/>
  </si>
  <si>
    <t>噤默处子</t>
    <phoneticPr fontId="1" type="noConversion"/>
  </si>
  <si>
    <t>FINAL</t>
    <phoneticPr fontId="1" type="noConversion"/>
  </si>
  <si>
    <t>HE</t>
    <phoneticPr fontId="1" type="noConversion"/>
  </si>
  <si>
    <t>WAW</t>
    <phoneticPr fontId="1" type="noConversion"/>
  </si>
  <si>
    <t>ALEPH</t>
    <phoneticPr fontId="1" type="noConversion"/>
  </si>
  <si>
    <t>ALEPH</t>
    <phoneticPr fontId="1" type="noConversion"/>
  </si>
  <si>
    <t>邵</t>
    <phoneticPr fontId="1" type="noConversion"/>
  </si>
  <si>
    <t>伊織</t>
    <phoneticPr fontId="1" type="noConversion"/>
  </si>
  <si>
    <t>卡莉</t>
    <phoneticPr fontId="1" type="noConversion"/>
  </si>
  <si>
    <t>YANG</t>
    <phoneticPr fontId="1" type="noConversion"/>
  </si>
  <si>
    <t>奥利维耶</t>
    <phoneticPr fontId="1" type="noConversion"/>
  </si>
  <si>
    <t>菲利普</t>
    <phoneticPr fontId="1" type="noConversion"/>
  </si>
  <si>
    <t>艾琳</t>
    <phoneticPr fontId="1" type="noConversion"/>
  </si>
  <si>
    <t>格雷塔</t>
    <phoneticPr fontId="1" type="noConversion"/>
  </si>
  <si>
    <t>不莱梅</t>
    <phoneticPr fontId="1" type="noConversion"/>
  </si>
  <si>
    <t>奥斯瓦尔德</t>
    <phoneticPr fontId="1" type="noConversion"/>
  </si>
  <si>
    <t>塔妮娅</t>
    <phoneticPr fontId="1" type="noConversion"/>
  </si>
  <si>
    <t>在宪</t>
    <phoneticPr fontId="1" type="noConversion"/>
  </si>
  <si>
    <t>普鲁托</t>
    <phoneticPr fontId="1" type="noConversion"/>
  </si>
  <si>
    <t>伊莲娜</t>
    <phoneticPr fontId="1" type="noConversion"/>
  </si>
  <si>
    <t>阿尔加利亚</t>
    <phoneticPr fontId="1" type="noConversion"/>
  </si>
  <si>
    <t>罗兰</t>
    <phoneticPr fontId="1" type="noConversion"/>
  </si>
  <si>
    <t>珍妮</t>
    <phoneticPr fontId="1" type="noConversion"/>
  </si>
  <si>
    <t>巴拉尔</t>
    <phoneticPr fontId="1" type="noConversion"/>
  </si>
  <si>
    <t>开始10回合之后，如果造成的伤害低于司书，则进入歇斯底里状态</t>
    <phoneticPr fontId="1" type="noConversion"/>
  </si>
  <si>
    <t>如果累计受到3种属性伤害，则将自身三种抗性变为0.5</t>
    <phoneticPr fontId="1" type="noConversion"/>
  </si>
  <si>
    <t>警告，请不要连续受到两次来自渗透天堂的伤害！</t>
    <phoneticPr fontId="1" type="noConversion"/>
  </si>
  <si>
    <t>连续被击败12次之后，本体可以被攻击10次，当本体死亡之后才不会复活。</t>
    <phoneticPr fontId="1" type="noConversion"/>
  </si>
  <si>
    <t>你的所有伤害会被转移到碧蓝新星的信徒身上，累计击晕10个信徒则获胜。</t>
    <phoneticPr fontId="1" type="noConversion"/>
  </si>
  <si>
    <t>如果每回合没有造成伤害，则受到10%最大生命的伤害</t>
    <phoneticPr fontId="1" type="noConversion"/>
  </si>
  <si>
    <t>如果你的伤害抵达最大值，则对匹诺曹造成伤害，否则不会造成任何伤害。</t>
    <phoneticPr fontId="1" type="noConversion"/>
  </si>
  <si>
    <t>司书每次连续造成伤害，都会增加100%，直到受到冰雪女皇的攻击</t>
    <phoneticPr fontId="1" type="noConversion"/>
  </si>
  <si>
    <t>每次只会受到1点伤害，当司书受到来自大鸟的伤害时，接下来的三次伤害变为魅惑，不会造成任何伤害。</t>
    <phoneticPr fontId="1" type="noConversion"/>
  </si>
  <si>
    <t>第一阶段，100回合之后如果没有死亡，则恢复所有血量，进入无法攻击的阶段。如果100回合之后依旧没有死亡，则恢复所有血量进入第三阶段。</t>
    <phoneticPr fontId="1" type="noConversion"/>
  </si>
  <si>
    <t>如果伤害大于40点，则小红帽会狂怒。</t>
    <phoneticPr fontId="1" type="noConversion"/>
  </si>
  <si>
    <t>对你造成伤害时，蜘蛛巢失去10倍的生命值。</t>
    <phoneticPr fontId="1" type="noConversion"/>
  </si>
  <si>
    <t>只有闪金狂暴可以造成伤害</t>
    <phoneticPr fontId="1" type="noConversion"/>
  </si>
  <si>
    <t>只有以爱与憎之名能造成伤害，如果在没有攻击之前，连续受到5次伤害，则失去50%当前血量。</t>
    <phoneticPr fontId="1" type="noConversion"/>
  </si>
  <si>
    <t>只有泪峰之剑能造成伤害，，如果伤害大于50%以上，则使本次伤害翻倍。</t>
    <phoneticPr fontId="1" type="noConversion"/>
  </si>
  <si>
    <t>当使用盲眼怒火的EGO攻击了虚无弄臣之后，并且受到泪逢护甲的抵抗，虚无弄臣死亡。</t>
    <phoneticPr fontId="1" type="noConversion"/>
  </si>
  <si>
    <t>爱与憎之名</t>
    <phoneticPr fontId="1" type="noConversion"/>
  </si>
  <si>
    <t>泪锋之剑</t>
    <phoneticPr fontId="1" type="noConversion"/>
  </si>
  <si>
    <t>闪金狂暴</t>
    <phoneticPr fontId="1" type="noConversion"/>
  </si>
  <si>
    <t>盲眼怒火</t>
    <phoneticPr fontId="1" type="noConversion"/>
  </si>
  <si>
    <t>虚无缥缈</t>
    <phoneticPr fontId="1" type="noConversion"/>
  </si>
  <si>
    <t>猩红创痕</t>
    <phoneticPr fontId="1" type="noConversion"/>
  </si>
  <si>
    <t>郁蓝创痕</t>
    <phoneticPr fontId="1" type="noConversion"/>
  </si>
  <si>
    <t>笑靥</t>
    <phoneticPr fontId="1" type="noConversion"/>
  </si>
  <si>
    <t>渴血症</t>
    <phoneticPr fontId="1" type="noConversion"/>
  </si>
  <si>
    <t>拟态</t>
    <phoneticPr fontId="1" type="noConversion"/>
  </si>
  <si>
    <t>猎头长耙</t>
    <phoneticPr fontId="1" type="noConversion"/>
  </si>
  <si>
    <t>伐木者</t>
    <phoneticPr fontId="1" type="noConversion"/>
  </si>
  <si>
    <t>归巢本能</t>
    <phoneticPr fontId="1" type="noConversion"/>
  </si>
  <si>
    <t>褪色记忆</t>
    <phoneticPr fontId="1" type="noConversion"/>
  </si>
  <si>
    <t>虚伪王座</t>
    <phoneticPr fontId="1" type="noConversion"/>
  </si>
  <si>
    <t>目灯</t>
    <phoneticPr fontId="1" type="noConversion"/>
  </si>
  <si>
    <t>正义裁决者</t>
    <phoneticPr fontId="1" type="noConversion"/>
  </si>
  <si>
    <t>薄冥</t>
    <phoneticPr fontId="1" type="noConversion"/>
  </si>
  <si>
    <t>穿刺乐园</t>
    <phoneticPr fontId="1" type="noConversion"/>
  </si>
  <si>
    <t>新星之声</t>
    <phoneticPr fontId="1" type="noConversion"/>
  </si>
  <si>
    <t>死寂</t>
    <phoneticPr fontId="1" type="noConversion"/>
  </si>
  <si>
    <t>热望</t>
    <phoneticPr fontId="1" type="noConversion"/>
  </si>
  <si>
    <t>提线木偶</t>
    <phoneticPr fontId="1" type="noConversion"/>
  </si>
  <si>
    <t>霜雕</t>
    <phoneticPr fontId="1" type="noConversion"/>
  </si>
  <si>
    <t>罪恶感</t>
    <phoneticPr fontId="1" type="noConversion"/>
  </si>
  <si>
    <t>攻击属性随机</t>
    <phoneticPr fontId="1" type="noConversion"/>
  </si>
  <si>
    <t>每次攻击都有50%概率获得一层强壮</t>
    <phoneticPr fontId="1" type="noConversion"/>
  </si>
  <si>
    <t>攻击时候，给予一层腐蚀。</t>
    <phoneticPr fontId="1" type="noConversion"/>
  </si>
  <si>
    <t>持有者的勇气越高，伤害越高。</t>
    <phoneticPr fontId="1" type="noConversion"/>
  </si>
  <si>
    <t>攻击时，有20%的概率连续造成5次伤害。</t>
    <phoneticPr fontId="1" type="noConversion"/>
  </si>
  <si>
    <t>攻击时候，会恢复相当于造成伤害40%的生命值与精神值。</t>
    <phoneticPr fontId="1" type="noConversion"/>
  </si>
  <si>
    <t>攻击时，恢复25%造成伤害的生命值，并且有概率造成10倍伤害。</t>
    <phoneticPr fontId="1" type="noConversion"/>
  </si>
  <si>
    <t>泪锋之盾</t>
    <phoneticPr fontId="1" type="noConversion"/>
  </si>
  <si>
    <t>A</t>
    <phoneticPr fontId="1" type="noConversion"/>
  </si>
  <si>
    <t>B</t>
    <phoneticPr fontId="1" type="noConversion"/>
  </si>
  <si>
    <t>R</t>
    <phoneticPr fontId="1" type="noConversion"/>
  </si>
  <si>
    <t>RW</t>
    <phoneticPr fontId="1" type="noConversion"/>
  </si>
  <si>
    <t>RWB</t>
    <phoneticPr fontId="1" type="noConversion"/>
  </si>
  <si>
    <t>精神值不会下降，受到的黑色伤害全额转化为红色伤害。</t>
    <phoneticPr fontId="1" type="noConversion"/>
  </si>
  <si>
    <t>如果尸山的血量低于20%，则会进入10回合休眠，如果此时无法击败他则会恢复所有生命值，并且增加一倍的生命值。</t>
    <phoneticPr fontId="1" type="noConversion"/>
  </si>
  <si>
    <t>每次受到的伤害降低5点，如果你的武器不是失乐园，则你的所有抗性变成0.5。</t>
    <phoneticPr fontId="1" type="noConversion"/>
  </si>
  <si>
    <t>受到的伤害翻倍，每次受到伤害使得自己对应抗性下降。</t>
    <phoneticPr fontId="1" type="noConversion"/>
  </si>
  <si>
    <t>造成伤害之后，获得一层强壮。</t>
    <phoneticPr fontId="1" type="noConversion"/>
  </si>
  <si>
    <t>每次造成伤害增加敌人剩余体力10%的伤害</t>
    <phoneticPr fontId="1" type="noConversion"/>
  </si>
  <si>
    <t>每次造成四次伤害，四种属性</t>
    <phoneticPr fontId="1" type="noConversion"/>
  </si>
  <si>
    <t>每次攻击之后使得敌人速度下降1点</t>
    <phoneticPr fontId="1" type="noConversion"/>
  </si>
  <si>
    <t>每次造成3次伤害</t>
    <phoneticPr fontId="1" type="noConversion"/>
  </si>
  <si>
    <t>安宝，我的安宝！</t>
    <phoneticPr fontId="1" type="noConversion"/>
  </si>
  <si>
    <t>这个boss是无敌的你们打不动，别想了。</t>
    <phoneticPr fontId="1" type="noConversion"/>
  </si>
  <si>
    <t>受到伤害时，反射所有的伤害并且增加20点。如果100回合之后战斗还没有结束则自身死亡。</t>
    <phoneticPr fontId="1" type="noConversion"/>
  </si>
  <si>
    <t>使用归巢本能造成的伤害提高10000%</t>
    <phoneticPr fontId="1" type="noConversion"/>
  </si>
  <si>
    <t>快回家吧！</t>
    <phoneticPr fontId="1" type="noConversion"/>
  </si>
  <si>
    <t>RWB</t>
    <phoneticPr fontId="1" type="noConversion"/>
  </si>
  <si>
    <t>RB</t>
    <phoneticPr fontId="1" type="noConversion"/>
  </si>
  <si>
    <t>RW</t>
    <phoneticPr fontId="1" type="noConversion"/>
  </si>
  <si>
    <t>P</t>
    <phoneticPr fontId="1" type="noConversion"/>
  </si>
  <si>
    <t>A</t>
    <phoneticPr fontId="1" type="noConversion"/>
  </si>
  <si>
    <t>B</t>
    <phoneticPr fontId="1" type="noConversion"/>
  </si>
  <si>
    <t>WB</t>
    <phoneticPr fontId="1" type="noConversion"/>
  </si>
  <si>
    <t>W</t>
    <phoneticPr fontId="1" type="noConversion"/>
  </si>
  <si>
    <t>攻击时，有概率使用敌人的武器</t>
    <phoneticPr fontId="1" type="noConversion"/>
  </si>
  <si>
    <t>…</t>
  </si>
  <si>
    <t>声呐</t>
    <phoneticPr fontId="1" type="noConversion"/>
  </si>
  <si>
    <t>FINAL</t>
    <phoneticPr fontId="1" type="noConversion"/>
  </si>
  <si>
    <t>W</t>
    <phoneticPr fontId="1" type="noConversion"/>
  </si>
  <si>
    <t>攻击时，有很低的概率，获得金币！</t>
    <phoneticPr fontId="1" type="noConversion"/>
  </si>
  <si>
    <t>有概率造成100倍的伤害哈哈哈哈</t>
    <phoneticPr fontId="1" type="noConversion"/>
  </si>
  <si>
    <t>id</t>
  </si>
  <si>
    <t>异常编号</t>
  </si>
  <si>
    <t>异常名字</t>
  </si>
  <si>
    <t>异常英文</t>
  </si>
  <si>
    <t>等级</t>
  </si>
  <si>
    <t>伤害类型</t>
  </si>
  <si>
    <t>最小伤害</t>
  </si>
  <si>
    <t>最大伤害</t>
  </si>
  <si>
    <t>Pebox量</t>
  </si>
  <si>
    <t>良</t>
  </si>
  <si>
    <t>优</t>
  </si>
  <si>
    <t>总逆卡巴拉计数值</t>
  </si>
  <si>
    <t>本能1</t>
  </si>
  <si>
    <t>本能2</t>
  </si>
  <si>
    <t>本能3</t>
  </si>
  <si>
    <t>本能4</t>
  </si>
  <si>
    <t>本能5</t>
  </si>
  <si>
    <t>洞察1</t>
  </si>
  <si>
    <t>洞察2</t>
  </si>
  <si>
    <t>洞察3</t>
  </si>
  <si>
    <t>洞察4</t>
  </si>
  <si>
    <t>洞察5</t>
  </si>
  <si>
    <t>沟通1</t>
  </si>
  <si>
    <t>沟通2</t>
  </si>
  <si>
    <t>沟通3</t>
  </si>
  <si>
    <t>沟通4</t>
  </si>
  <si>
    <t>沟通5</t>
  </si>
  <si>
    <t>压迫1</t>
  </si>
  <si>
    <t>压迫2</t>
  </si>
  <si>
    <t>压迫3</t>
  </si>
  <si>
    <t>压迫4</t>
  </si>
  <si>
    <t>压迫5</t>
  </si>
  <si>
    <t>tips</t>
  </si>
  <si>
    <t>RED</t>
  </si>
  <si>
    <t>ZAYIN</t>
  </si>
  <si>
    <t>L-001</t>
  </si>
  <si>
    <t>风铃</t>
  </si>
  <si>
    <t>WindChime</t>
  </si>
  <si>
    <t>WHITE</t>
  </si>
  <si>
    <t>当获得一个Pebox损失一点生命值，当连续成功时，将会受到上次受到生命值的2倍。</t>
  </si>
  <si>
    <t>工作结束时，如果获得10个Pebox则获得一个风铃的信物。</t>
  </si>
  <si>
    <t>如果工作结果为差则，大概率丢失一点你卡巴拉计数值。</t>
  </si>
  <si>
    <t>TETH</t>
  </si>
  <si>
    <t>BLACK</t>
  </si>
  <si>
    <t>HE</t>
  </si>
  <si>
    <t>PALE</t>
  </si>
  <si>
    <t>WAW</t>
  </si>
  <si>
    <t>卡牌名字</t>
    <phoneticPr fontId="1" type="noConversion"/>
  </si>
  <si>
    <t>卡牌id</t>
    <phoneticPr fontId="1" type="noConversion"/>
  </si>
  <si>
    <t>卡牌骰子数量</t>
    <phoneticPr fontId="1" type="noConversion"/>
  </si>
  <si>
    <t>Attack</t>
  </si>
  <si>
    <t>Attack</t>
    <phoneticPr fontId="1" type="noConversion"/>
  </si>
  <si>
    <t>Defence</t>
    <phoneticPr fontId="1" type="noConversion"/>
  </si>
  <si>
    <t>骰子属性</t>
    <phoneticPr fontId="1" type="noConversion"/>
  </si>
  <si>
    <t>最小值</t>
    <phoneticPr fontId="1" type="noConversion"/>
  </si>
  <si>
    <t>最大值</t>
    <phoneticPr fontId="1" type="noConversion"/>
  </si>
  <si>
    <t>骰子额外介绍</t>
    <phoneticPr fontId="1" type="noConversion"/>
  </si>
  <si>
    <t>行动点</t>
    <phoneticPr fontId="1" type="noConversion"/>
  </si>
  <si>
    <t>骰子类型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</si>
</sst>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177" fontId="0" fillId="0" borderId="0" xfId="0" applyNumberFormat="1" applyAlignment="1">
      <alignment horizontal="center" wrapText="1"/>
    </xf>
    <xf numFmtId="177" fontId="0" fillId="2" borderId="0" xfId="0" applyNumberFormat="1" applyFill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8"/>
  <sheetViews>
    <sheetView topLeftCell="A19" workbookViewId="0">
      <selection activeCell="P40" sqref="P40"/>
    </sheetView>
  </sheetViews>
  <sheetFormatPr defaultRowHeight="16.5" customHeight="1" x14ac:dyDescent="0.2"/>
  <cols>
    <col min="1" max="1" width="9" style="1"/>
    <col min="2" max="2" width="14" style="1" customWidth="1"/>
    <col min="3" max="15" width="9" style="1"/>
    <col min="16" max="16" width="54.25" style="1" customWidth="1"/>
    <col min="17" max="17" width="9" style="1"/>
    <col min="18" max="18" width="9" style="5"/>
    <col min="19" max="19" width="9" style="1"/>
    <col min="20" max="20" width="9.875" style="1" bestFit="1" customWidth="1"/>
    <col min="21" max="16384" width="9" style="1"/>
  </cols>
  <sheetData>
    <row r="1" spans="1:20" ht="16.5" customHeigh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41</v>
      </c>
      <c r="Q1" s="1">
        <v>1</v>
      </c>
      <c r="R1" s="5">
        <v>1.05</v>
      </c>
      <c r="S1" s="1">
        <v>1.05</v>
      </c>
    </row>
    <row r="2" spans="1:20" ht="16.5" customHeight="1" x14ac:dyDescent="0.2">
      <c r="A2" s="1">
        <v>0</v>
      </c>
      <c r="B2" s="1" t="s">
        <v>14</v>
      </c>
      <c r="C2" s="1">
        <v>60</v>
      </c>
      <c r="D2" s="1">
        <v>60</v>
      </c>
      <c r="E2" s="1">
        <v>0</v>
      </c>
      <c r="F2" s="1">
        <v>0</v>
      </c>
      <c r="G2" s="1">
        <v>1</v>
      </c>
      <c r="H2" s="1">
        <v>2</v>
      </c>
      <c r="I2" s="1">
        <v>1</v>
      </c>
      <c r="J2" s="1">
        <v>1</v>
      </c>
      <c r="K2" s="1">
        <v>2</v>
      </c>
      <c r="L2" s="1">
        <v>2</v>
      </c>
      <c r="M2" s="1">
        <v>1</v>
      </c>
      <c r="N2" s="1">
        <v>1</v>
      </c>
      <c r="O2" s="1" t="s">
        <v>24</v>
      </c>
      <c r="P2" s="1" t="s">
        <v>42</v>
      </c>
      <c r="Q2" s="1">
        <v>2</v>
      </c>
      <c r="R2" s="5">
        <f>R1 * S1</f>
        <v>1.1025</v>
      </c>
      <c r="S2" s="1">
        <v>1.05</v>
      </c>
      <c r="T2" s="7">
        <f>MIN(C2/I2,D2/J2,MIN(C2,D2)/0.75 / K2)</f>
        <v>40</v>
      </c>
    </row>
    <row r="3" spans="1:20" ht="16.5" customHeight="1" x14ac:dyDescent="0.2">
      <c r="A3" s="1">
        <v>1</v>
      </c>
      <c r="B3" s="1" t="s">
        <v>15</v>
      </c>
      <c r="C3" s="1">
        <v>600</v>
      </c>
      <c r="D3" s="1">
        <v>100</v>
      </c>
      <c r="E3" s="1">
        <v>0</v>
      </c>
      <c r="F3" s="1">
        <v>0</v>
      </c>
      <c r="G3" s="1">
        <v>2</v>
      </c>
      <c r="H3" s="1">
        <v>2</v>
      </c>
      <c r="I3" s="1">
        <v>0.2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 t="s">
        <v>24</v>
      </c>
      <c r="P3" s="1" t="s">
        <v>42</v>
      </c>
      <c r="Q3" s="1">
        <v>3</v>
      </c>
      <c r="R3" s="5">
        <f t="shared" ref="R3:R20" si="0">R2 * S2</f>
        <v>1.1576250000000001</v>
      </c>
      <c r="S3" s="1">
        <v>1.05</v>
      </c>
      <c r="T3" s="7">
        <f t="shared" ref="T3:T49" si="1">MIN(C3/I3,D3/J3,MIN(C3,D3)/0.75 / K3)</f>
        <v>50</v>
      </c>
    </row>
    <row r="4" spans="1:20" ht="16.5" customHeight="1" x14ac:dyDescent="0.2">
      <c r="A4" s="1">
        <v>2</v>
      </c>
      <c r="B4" s="1" t="s">
        <v>16</v>
      </c>
      <c r="C4" s="1">
        <v>1000</v>
      </c>
      <c r="D4" s="1">
        <v>1000</v>
      </c>
      <c r="E4" s="1">
        <v>25</v>
      </c>
      <c r="F4" s="1">
        <v>0</v>
      </c>
      <c r="G4" s="1">
        <v>3</v>
      </c>
      <c r="H4" s="1">
        <v>30</v>
      </c>
      <c r="I4" s="1">
        <v>5</v>
      </c>
      <c r="J4" s="1">
        <v>5</v>
      </c>
      <c r="K4" s="1">
        <v>5</v>
      </c>
      <c r="L4" s="1">
        <v>5</v>
      </c>
      <c r="M4" s="1">
        <v>3</v>
      </c>
      <c r="N4" s="1">
        <v>3</v>
      </c>
      <c r="O4" s="1" t="s">
        <v>25</v>
      </c>
      <c r="P4" s="1" t="s">
        <v>42</v>
      </c>
      <c r="Q4" s="1">
        <v>4</v>
      </c>
      <c r="R4" s="5">
        <f t="shared" si="0"/>
        <v>1.2155062500000002</v>
      </c>
      <c r="S4" s="1">
        <v>1.05</v>
      </c>
      <c r="T4" s="7">
        <f t="shared" si="1"/>
        <v>200</v>
      </c>
    </row>
    <row r="5" spans="1:20" ht="16.5" customHeight="1" x14ac:dyDescent="0.2">
      <c r="A5" s="1">
        <v>3</v>
      </c>
      <c r="B5" s="1" t="s">
        <v>17</v>
      </c>
      <c r="C5" s="1">
        <v>80</v>
      </c>
      <c r="D5" s="1">
        <v>80</v>
      </c>
      <c r="E5" s="1">
        <v>5</v>
      </c>
      <c r="F5" s="1">
        <v>5</v>
      </c>
      <c r="G5" s="1">
        <v>4</v>
      </c>
      <c r="H5" s="1">
        <v>2</v>
      </c>
      <c r="I5" s="1">
        <v>1</v>
      </c>
      <c r="J5" s="1">
        <v>1</v>
      </c>
      <c r="K5" s="1">
        <v>1</v>
      </c>
      <c r="L5" s="1">
        <v>1</v>
      </c>
      <c r="M5" s="1">
        <v>4</v>
      </c>
      <c r="N5" s="1">
        <v>4</v>
      </c>
      <c r="O5" s="1" t="s">
        <v>24</v>
      </c>
      <c r="P5" s="1" t="s">
        <v>42</v>
      </c>
      <c r="Q5" s="1">
        <v>5</v>
      </c>
      <c r="R5" s="5">
        <f t="shared" si="0"/>
        <v>1.2762815625000004</v>
      </c>
      <c r="S5" s="1">
        <v>1.05</v>
      </c>
      <c r="T5" s="7">
        <f t="shared" si="1"/>
        <v>80</v>
      </c>
    </row>
    <row r="6" spans="1:20" ht="16.5" customHeight="1" x14ac:dyDescent="0.2">
      <c r="A6" s="1">
        <v>4</v>
      </c>
      <c r="B6" s="1" t="s">
        <v>18</v>
      </c>
      <c r="C6" s="1">
        <v>70</v>
      </c>
      <c r="D6" s="1">
        <v>9999</v>
      </c>
      <c r="E6" s="1">
        <v>0</v>
      </c>
      <c r="F6" s="1">
        <v>0</v>
      </c>
      <c r="G6" s="1">
        <v>6</v>
      </c>
      <c r="H6" s="1">
        <v>2</v>
      </c>
      <c r="I6" s="1">
        <v>1.5</v>
      </c>
      <c r="J6" s="1">
        <v>1.5</v>
      </c>
      <c r="K6" s="1">
        <v>2</v>
      </c>
      <c r="L6" s="1">
        <v>2</v>
      </c>
      <c r="M6" s="1">
        <v>6</v>
      </c>
      <c r="N6" s="1">
        <v>6</v>
      </c>
      <c r="O6" s="1" t="s">
        <v>24</v>
      </c>
      <c r="P6" s="1" t="s">
        <v>42</v>
      </c>
      <c r="Q6" s="1">
        <v>6</v>
      </c>
      <c r="R6" s="5">
        <f t="shared" si="0"/>
        <v>1.3400956406250004</v>
      </c>
      <c r="S6" s="1">
        <v>1.05</v>
      </c>
      <c r="T6" s="7">
        <f t="shared" si="1"/>
        <v>46.666666666666664</v>
      </c>
    </row>
    <row r="7" spans="1:20" ht="16.5" customHeight="1" x14ac:dyDescent="0.2">
      <c r="A7" s="1">
        <v>5</v>
      </c>
      <c r="B7" s="1" t="s">
        <v>19</v>
      </c>
      <c r="C7" s="1">
        <v>70</v>
      </c>
      <c r="D7" s="1">
        <v>9999</v>
      </c>
      <c r="E7" s="1">
        <v>0</v>
      </c>
      <c r="F7" s="1">
        <v>0</v>
      </c>
      <c r="G7" s="1">
        <v>7</v>
      </c>
      <c r="H7" s="1">
        <v>2</v>
      </c>
      <c r="I7" s="1">
        <v>1</v>
      </c>
      <c r="J7" s="1">
        <v>1</v>
      </c>
      <c r="K7" s="1">
        <v>2</v>
      </c>
      <c r="L7" s="1">
        <v>2</v>
      </c>
      <c r="M7" s="1">
        <v>7</v>
      </c>
      <c r="N7" s="1">
        <v>7</v>
      </c>
      <c r="O7" s="1" t="s">
        <v>24</v>
      </c>
      <c r="P7" s="1" t="s">
        <v>42</v>
      </c>
      <c r="Q7" s="1">
        <v>7</v>
      </c>
      <c r="R7" s="5">
        <f t="shared" si="0"/>
        <v>1.4071004226562505</v>
      </c>
      <c r="S7" s="1">
        <v>1.05</v>
      </c>
      <c r="T7" s="7">
        <f t="shared" si="1"/>
        <v>46.666666666666664</v>
      </c>
    </row>
    <row r="8" spans="1:20" ht="16.5" customHeight="1" x14ac:dyDescent="0.2">
      <c r="A8" s="1">
        <v>6</v>
      </c>
      <c r="B8" s="1" t="s">
        <v>20</v>
      </c>
      <c r="C8" s="1">
        <v>280</v>
      </c>
      <c r="D8" s="1">
        <v>120</v>
      </c>
      <c r="E8" s="1">
        <v>60</v>
      </c>
      <c r="F8" s="1">
        <v>0</v>
      </c>
      <c r="G8" s="1">
        <v>8</v>
      </c>
      <c r="H8" s="1">
        <v>3</v>
      </c>
      <c r="I8" s="1">
        <v>0.3</v>
      </c>
      <c r="J8" s="1">
        <v>0.7</v>
      </c>
      <c r="K8" s="1">
        <v>1.1000000000000001</v>
      </c>
      <c r="L8" s="1">
        <v>2</v>
      </c>
      <c r="M8" s="1">
        <v>8</v>
      </c>
      <c r="N8" s="1">
        <v>8</v>
      </c>
      <c r="O8" s="1" t="s">
        <v>26</v>
      </c>
      <c r="P8" s="1" t="s">
        <v>42</v>
      </c>
      <c r="Q8" s="1">
        <v>8</v>
      </c>
      <c r="R8" s="5">
        <f t="shared" si="0"/>
        <v>1.477455443789063</v>
      </c>
      <c r="S8" s="1">
        <v>1.05</v>
      </c>
      <c r="T8" s="7">
        <f t="shared" si="1"/>
        <v>145.45454545454544</v>
      </c>
    </row>
    <row r="9" spans="1:20" ht="16.5" customHeight="1" x14ac:dyDescent="0.2">
      <c r="A9" s="1">
        <v>7</v>
      </c>
      <c r="B9" s="1" t="s">
        <v>21</v>
      </c>
      <c r="C9" s="1">
        <v>500</v>
      </c>
      <c r="D9" s="1">
        <v>350</v>
      </c>
      <c r="E9" s="1">
        <v>60</v>
      </c>
      <c r="F9" s="1">
        <v>0</v>
      </c>
      <c r="G9" s="1">
        <v>9</v>
      </c>
      <c r="H9" s="1">
        <v>4</v>
      </c>
      <c r="I9" s="1">
        <v>0.6</v>
      </c>
      <c r="J9" s="1">
        <v>0.6</v>
      </c>
      <c r="K9" s="1">
        <v>0.2</v>
      </c>
      <c r="L9" s="1">
        <v>1.5</v>
      </c>
      <c r="M9" s="1">
        <v>9</v>
      </c>
      <c r="N9" s="1">
        <v>9</v>
      </c>
      <c r="O9" s="1" t="s">
        <v>27</v>
      </c>
      <c r="P9" s="1" t="s">
        <v>42</v>
      </c>
      <c r="Q9" s="1">
        <v>9</v>
      </c>
      <c r="R9" s="5">
        <f t="shared" si="0"/>
        <v>1.5513282159785162</v>
      </c>
      <c r="S9" s="1">
        <v>1.05</v>
      </c>
      <c r="T9" s="7">
        <f t="shared" si="1"/>
        <v>583.33333333333337</v>
      </c>
    </row>
    <row r="10" spans="1:20" ht="16.5" customHeight="1" x14ac:dyDescent="0.2">
      <c r="A10" s="1">
        <v>8</v>
      </c>
      <c r="B10" s="1" t="s">
        <v>22</v>
      </c>
      <c r="C10" s="1">
        <v>500</v>
      </c>
      <c r="D10" s="1">
        <v>500</v>
      </c>
      <c r="E10" s="1">
        <v>0</v>
      </c>
      <c r="F10" s="1">
        <v>0</v>
      </c>
      <c r="G10" s="1">
        <v>10</v>
      </c>
      <c r="H10" s="1">
        <v>5</v>
      </c>
      <c r="I10" s="1">
        <v>0.3</v>
      </c>
      <c r="J10" s="1">
        <v>0.3</v>
      </c>
      <c r="K10" s="1">
        <v>0.5</v>
      </c>
      <c r="L10" s="1">
        <v>1.5</v>
      </c>
      <c r="M10" s="1">
        <v>10</v>
      </c>
      <c r="N10" s="1">
        <v>10</v>
      </c>
      <c r="O10" s="1" t="s">
        <v>25</v>
      </c>
      <c r="P10" s="1" t="s">
        <v>42</v>
      </c>
      <c r="Q10" s="1">
        <v>10</v>
      </c>
      <c r="R10" s="5">
        <f t="shared" si="0"/>
        <v>1.628894626777442</v>
      </c>
      <c r="S10" s="1">
        <v>1.05</v>
      </c>
      <c r="T10" s="7">
        <f t="shared" si="1"/>
        <v>1333.3333333333333</v>
      </c>
    </row>
    <row r="11" spans="1:20" ht="16.5" customHeight="1" x14ac:dyDescent="0.2">
      <c r="A11" s="1">
        <v>9</v>
      </c>
      <c r="B11" s="1" t="s">
        <v>23</v>
      </c>
      <c r="C11" s="1">
        <v>12000</v>
      </c>
      <c r="D11" s="1">
        <v>12000</v>
      </c>
      <c r="E11" s="1">
        <v>0</v>
      </c>
      <c r="F11" s="1">
        <v>0</v>
      </c>
      <c r="G11" s="1">
        <v>11</v>
      </c>
      <c r="H11" s="1">
        <v>8</v>
      </c>
      <c r="I11" s="1">
        <v>0.5</v>
      </c>
      <c r="J11" s="1">
        <v>-2</v>
      </c>
      <c r="K11" s="1">
        <v>0.5</v>
      </c>
      <c r="L11" s="1">
        <v>0.2</v>
      </c>
      <c r="M11" s="1">
        <v>11</v>
      </c>
      <c r="N11" s="1">
        <v>11</v>
      </c>
      <c r="O11" s="1" t="s">
        <v>131</v>
      </c>
      <c r="P11" s="1" t="s">
        <v>43</v>
      </c>
      <c r="Q11" s="1">
        <v>11</v>
      </c>
      <c r="R11" s="5">
        <f t="shared" si="0"/>
        <v>1.7103393581163142</v>
      </c>
      <c r="S11" s="1">
        <v>1.05</v>
      </c>
      <c r="T11" s="7"/>
    </row>
    <row r="12" spans="1:20" ht="16.5" customHeight="1" x14ac:dyDescent="0.2">
      <c r="A12" s="1">
        <v>10</v>
      </c>
      <c r="B12" s="1" t="s">
        <v>28</v>
      </c>
      <c r="C12" s="1">
        <v>200</v>
      </c>
      <c r="D12" s="1">
        <v>9999</v>
      </c>
      <c r="E12" s="1">
        <v>0</v>
      </c>
      <c r="F12" s="1">
        <v>50</v>
      </c>
      <c r="G12" s="1">
        <v>12</v>
      </c>
      <c r="H12" s="1">
        <v>2</v>
      </c>
      <c r="I12" s="1">
        <v>5</v>
      </c>
      <c r="J12" s="1">
        <v>5</v>
      </c>
      <c r="K12" s="1">
        <v>1.5</v>
      </c>
      <c r="L12" s="1">
        <v>2</v>
      </c>
      <c r="M12" s="1">
        <v>12</v>
      </c>
      <c r="N12" s="1">
        <v>12</v>
      </c>
      <c r="O12" s="1" t="s">
        <v>24</v>
      </c>
      <c r="P12" s="1" t="s">
        <v>42</v>
      </c>
      <c r="Q12" s="1">
        <v>12</v>
      </c>
      <c r="R12" s="5">
        <f t="shared" si="0"/>
        <v>1.7958563260221301</v>
      </c>
      <c r="S12" s="1">
        <v>1.05</v>
      </c>
      <c r="T12" s="7">
        <f t="shared" si="1"/>
        <v>40</v>
      </c>
    </row>
    <row r="13" spans="1:20" ht="16.5" customHeight="1" x14ac:dyDescent="0.2">
      <c r="A13" s="1">
        <v>11</v>
      </c>
      <c r="B13" s="1" t="s">
        <v>29</v>
      </c>
      <c r="C13" s="1">
        <v>1800</v>
      </c>
      <c r="D13" s="1">
        <v>240</v>
      </c>
      <c r="E13" s="1">
        <v>0</v>
      </c>
      <c r="F13" s="1">
        <v>0</v>
      </c>
      <c r="G13" s="1">
        <v>13</v>
      </c>
      <c r="H13" s="1">
        <v>3</v>
      </c>
      <c r="I13" s="1">
        <v>1.2</v>
      </c>
      <c r="J13" s="1">
        <v>1.6</v>
      </c>
      <c r="K13" s="1">
        <v>1.8</v>
      </c>
      <c r="L13" s="1">
        <v>2</v>
      </c>
      <c r="M13" s="1">
        <v>13</v>
      </c>
      <c r="N13" s="1">
        <v>13</v>
      </c>
      <c r="O13" s="1" t="s">
        <v>26</v>
      </c>
      <c r="P13" s="1" t="s">
        <v>42</v>
      </c>
      <c r="Q13" s="1">
        <v>13</v>
      </c>
      <c r="R13" s="5">
        <f t="shared" si="0"/>
        <v>1.8856491423232367</v>
      </c>
      <c r="S13" s="1">
        <v>1.05</v>
      </c>
      <c r="T13" s="7">
        <f t="shared" si="1"/>
        <v>150</v>
      </c>
    </row>
    <row r="14" spans="1:20" ht="16.5" customHeight="1" x14ac:dyDescent="0.2">
      <c r="A14" s="1">
        <v>12</v>
      </c>
      <c r="B14" s="1" t="s">
        <v>30</v>
      </c>
      <c r="C14" s="1">
        <v>250</v>
      </c>
      <c r="D14" s="1">
        <v>250</v>
      </c>
      <c r="E14" s="1">
        <v>0</v>
      </c>
      <c r="F14" s="1">
        <v>250</v>
      </c>
      <c r="G14" s="1">
        <v>14</v>
      </c>
      <c r="H14" s="1">
        <v>5</v>
      </c>
      <c r="I14" s="1">
        <v>1</v>
      </c>
      <c r="J14" s="1">
        <v>1</v>
      </c>
      <c r="K14" s="1">
        <v>1</v>
      </c>
      <c r="L14" s="1">
        <v>1</v>
      </c>
      <c r="M14" s="1">
        <v>14</v>
      </c>
      <c r="N14" s="1">
        <v>14</v>
      </c>
      <c r="O14" s="1" t="s">
        <v>27</v>
      </c>
      <c r="P14" s="1" t="s">
        <v>42</v>
      </c>
      <c r="Q14" s="1">
        <v>14</v>
      </c>
      <c r="R14" s="5">
        <f t="shared" si="0"/>
        <v>1.9799315994393987</v>
      </c>
      <c r="S14" s="1">
        <v>1.05</v>
      </c>
      <c r="T14" s="7">
        <f t="shared" si="1"/>
        <v>250</v>
      </c>
    </row>
    <row r="15" spans="1:20" ht="16.5" customHeight="1" x14ac:dyDescent="0.2">
      <c r="A15" s="1">
        <v>13</v>
      </c>
      <c r="B15" s="1" t="s">
        <v>31</v>
      </c>
      <c r="C15" s="1">
        <v>100</v>
      </c>
      <c r="D15" s="1">
        <v>100</v>
      </c>
      <c r="E15" s="1">
        <v>25</v>
      </c>
      <c r="F15" s="1">
        <v>0</v>
      </c>
      <c r="G15" s="1">
        <v>15</v>
      </c>
      <c r="H15" s="1">
        <v>0</v>
      </c>
      <c r="I15" s="1">
        <v>1</v>
      </c>
      <c r="J15" s="1">
        <v>1</v>
      </c>
      <c r="K15" s="1">
        <v>1</v>
      </c>
      <c r="L15" s="1">
        <v>1</v>
      </c>
      <c r="M15" s="1">
        <v>15</v>
      </c>
      <c r="N15" s="1">
        <v>15</v>
      </c>
      <c r="O15" s="1" t="s">
        <v>32</v>
      </c>
      <c r="P15" s="1" t="s">
        <v>105</v>
      </c>
      <c r="Q15" s="1">
        <v>15</v>
      </c>
      <c r="R15" s="5">
        <f t="shared" si="0"/>
        <v>2.0789281794113688</v>
      </c>
      <c r="S15" s="1">
        <v>1.05</v>
      </c>
      <c r="T15" s="7">
        <f t="shared" si="1"/>
        <v>100</v>
      </c>
    </row>
    <row r="16" spans="1:20" ht="16.5" customHeight="1" x14ac:dyDescent="0.2">
      <c r="A16" s="1">
        <v>14</v>
      </c>
      <c r="B16" s="1" t="s">
        <v>33</v>
      </c>
      <c r="C16" s="1">
        <v>30</v>
      </c>
      <c r="D16" s="1">
        <v>30</v>
      </c>
      <c r="E16" s="1">
        <v>90</v>
      </c>
      <c r="F16" s="1">
        <v>250</v>
      </c>
      <c r="G16" s="1">
        <v>16</v>
      </c>
      <c r="H16" s="1">
        <v>30</v>
      </c>
      <c r="I16" s="1">
        <v>0.2</v>
      </c>
      <c r="J16" s="1">
        <v>0.2</v>
      </c>
      <c r="K16" s="1">
        <v>0.2</v>
      </c>
      <c r="L16" s="1">
        <v>0.2</v>
      </c>
      <c r="M16" s="1">
        <v>16</v>
      </c>
      <c r="N16" s="1">
        <v>16</v>
      </c>
      <c r="O16" s="1" t="s">
        <v>26</v>
      </c>
      <c r="P16" s="1" t="s">
        <v>42</v>
      </c>
      <c r="Q16" s="1">
        <v>16</v>
      </c>
      <c r="R16" s="5">
        <f t="shared" si="0"/>
        <v>2.1828745883819374</v>
      </c>
      <c r="S16" s="1">
        <v>1.05</v>
      </c>
      <c r="T16" s="7">
        <f t="shared" si="1"/>
        <v>150</v>
      </c>
    </row>
    <row r="17" spans="1:20" ht="16.5" customHeight="1" x14ac:dyDescent="0.2">
      <c r="A17" s="1">
        <v>15</v>
      </c>
      <c r="B17" s="1" t="s">
        <v>34</v>
      </c>
      <c r="C17" s="1">
        <v>9999</v>
      </c>
      <c r="D17" s="1">
        <v>9999</v>
      </c>
      <c r="E17" s="1">
        <v>0</v>
      </c>
      <c r="F17" s="1">
        <v>0</v>
      </c>
      <c r="G17" s="1">
        <v>17</v>
      </c>
      <c r="H17" s="1">
        <v>30</v>
      </c>
      <c r="I17" s="1">
        <v>1</v>
      </c>
      <c r="J17" s="1">
        <v>2</v>
      </c>
      <c r="K17" s="1">
        <v>3</v>
      </c>
      <c r="L17" s="1">
        <v>4</v>
      </c>
      <c r="M17" s="1">
        <v>17</v>
      </c>
      <c r="N17" s="1">
        <v>17</v>
      </c>
      <c r="O17" s="1" t="s">
        <v>27</v>
      </c>
      <c r="P17" s="1" t="s">
        <v>165</v>
      </c>
      <c r="Q17" s="1">
        <v>17</v>
      </c>
      <c r="R17" s="5">
        <f t="shared" si="0"/>
        <v>2.2920183178010345</v>
      </c>
      <c r="S17" s="1">
        <v>1.05</v>
      </c>
      <c r="T17" s="7">
        <f t="shared" si="1"/>
        <v>4444</v>
      </c>
    </row>
    <row r="18" spans="1:20" ht="16.5" customHeight="1" x14ac:dyDescent="0.2">
      <c r="A18" s="1">
        <v>16</v>
      </c>
      <c r="B18" s="1" t="s">
        <v>35</v>
      </c>
      <c r="C18" s="1">
        <v>100</v>
      </c>
      <c r="D18" s="1">
        <v>100</v>
      </c>
      <c r="E18" s="1">
        <v>0</v>
      </c>
      <c r="F18" s="1">
        <v>0</v>
      </c>
      <c r="G18" s="1">
        <v>18</v>
      </c>
      <c r="H18" s="1">
        <v>0</v>
      </c>
      <c r="I18" s="1">
        <v>0.01</v>
      </c>
      <c r="J18" s="1">
        <v>0.01</v>
      </c>
      <c r="K18" s="1">
        <v>0.01</v>
      </c>
      <c r="L18" s="1">
        <v>0.01</v>
      </c>
      <c r="M18" s="1">
        <v>18</v>
      </c>
      <c r="N18" s="1">
        <v>18</v>
      </c>
      <c r="O18" s="1" t="s">
        <v>25</v>
      </c>
      <c r="P18" s="1" t="s">
        <v>44</v>
      </c>
      <c r="Q18" s="1">
        <v>18</v>
      </c>
      <c r="R18" s="5">
        <f t="shared" si="0"/>
        <v>2.4066192336910861</v>
      </c>
      <c r="S18" s="1">
        <v>1.05</v>
      </c>
      <c r="T18" s="7">
        <v>0</v>
      </c>
    </row>
    <row r="19" spans="1:20" ht="16.5" customHeight="1" x14ac:dyDescent="0.2">
      <c r="A19" s="1">
        <v>17</v>
      </c>
      <c r="B19" s="1" t="s">
        <v>36</v>
      </c>
      <c r="C19" s="1">
        <v>5000</v>
      </c>
      <c r="D19" s="1">
        <v>5000</v>
      </c>
      <c r="E19" s="1">
        <v>0</v>
      </c>
      <c r="F19" s="1">
        <v>0</v>
      </c>
      <c r="G19" s="1">
        <v>19</v>
      </c>
      <c r="H19" s="1">
        <v>6</v>
      </c>
      <c r="I19" s="1">
        <v>-2</v>
      </c>
      <c r="J19" s="1">
        <v>-2</v>
      </c>
      <c r="K19" s="1">
        <v>-2</v>
      </c>
      <c r="L19" s="1">
        <v>-2</v>
      </c>
      <c r="M19" s="1">
        <v>19</v>
      </c>
      <c r="N19" s="1">
        <v>19</v>
      </c>
      <c r="O19" s="1" t="s">
        <v>84</v>
      </c>
      <c r="P19" s="1" t="s">
        <v>45</v>
      </c>
      <c r="Q19" s="1">
        <v>19</v>
      </c>
      <c r="R19" s="5">
        <f t="shared" si="0"/>
        <v>2.5269501953756404</v>
      </c>
      <c r="S19" s="1">
        <v>1.05</v>
      </c>
      <c r="T19" s="7">
        <f t="shared" si="1"/>
        <v>-3333.3333333333335</v>
      </c>
    </row>
    <row r="20" spans="1:20" ht="16.5" customHeight="1" x14ac:dyDescent="0.2">
      <c r="A20" s="1">
        <v>18</v>
      </c>
      <c r="B20" s="1" t="s">
        <v>37</v>
      </c>
      <c r="C20" s="1">
        <v>1</v>
      </c>
      <c r="D20" s="1">
        <v>9999</v>
      </c>
      <c r="E20" s="1">
        <v>0</v>
      </c>
      <c r="F20" s="1">
        <v>0</v>
      </c>
      <c r="G20" s="1">
        <v>20</v>
      </c>
      <c r="H20" s="1">
        <v>999</v>
      </c>
      <c r="I20" s="1">
        <v>1</v>
      </c>
      <c r="J20" s="1">
        <v>-10</v>
      </c>
      <c r="K20" s="1">
        <v>1</v>
      </c>
      <c r="L20" s="1">
        <v>1</v>
      </c>
      <c r="M20" s="1">
        <v>20</v>
      </c>
      <c r="N20" s="1">
        <v>20</v>
      </c>
      <c r="O20" s="1" t="s">
        <v>24</v>
      </c>
      <c r="P20" s="1" t="s">
        <v>42</v>
      </c>
      <c r="Q20" s="1">
        <v>20</v>
      </c>
      <c r="R20" s="5">
        <f t="shared" si="0"/>
        <v>2.6532977051444226</v>
      </c>
      <c r="S20" s="1">
        <v>1.05</v>
      </c>
      <c r="T20" s="7">
        <f t="shared" si="1"/>
        <v>-999.9</v>
      </c>
    </row>
    <row r="21" spans="1:20" ht="16.5" customHeight="1" x14ac:dyDescent="0.2">
      <c r="A21" s="1">
        <v>19</v>
      </c>
      <c r="B21" s="1" t="s">
        <v>38</v>
      </c>
      <c r="C21" s="1">
        <v>1000</v>
      </c>
      <c r="D21" s="1">
        <v>1000</v>
      </c>
      <c r="E21" s="1">
        <v>0</v>
      </c>
      <c r="F21" s="1">
        <v>0</v>
      </c>
      <c r="G21" s="1">
        <v>21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21</v>
      </c>
      <c r="N21" s="1">
        <v>21</v>
      </c>
      <c r="O21" s="1" t="s">
        <v>26</v>
      </c>
      <c r="P21" s="1" t="s">
        <v>46</v>
      </c>
      <c r="T21" s="7">
        <v>0</v>
      </c>
    </row>
    <row r="22" spans="1:20" ht="16.5" customHeight="1" x14ac:dyDescent="0.2">
      <c r="A22" s="1">
        <v>20</v>
      </c>
      <c r="B22" s="1" t="s">
        <v>47</v>
      </c>
      <c r="C22" s="1">
        <v>120</v>
      </c>
      <c r="D22" s="1">
        <v>120</v>
      </c>
      <c r="E22" s="1">
        <v>0</v>
      </c>
      <c r="F22" s="1">
        <v>50</v>
      </c>
      <c r="G22" s="1">
        <v>22</v>
      </c>
      <c r="H22" s="1">
        <v>5</v>
      </c>
      <c r="I22" s="1">
        <v>0.25</v>
      </c>
      <c r="J22" s="1">
        <v>0.25</v>
      </c>
      <c r="K22" s="1">
        <v>0.4</v>
      </c>
      <c r="L22" s="1">
        <v>2</v>
      </c>
      <c r="M22" s="1">
        <v>22</v>
      </c>
      <c r="N22" s="1">
        <v>22</v>
      </c>
      <c r="O22" s="1" t="s">
        <v>27</v>
      </c>
      <c r="P22" s="1" t="s">
        <v>42</v>
      </c>
      <c r="T22" s="7">
        <f t="shared" si="1"/>
        <v>400</v>
      </c>
    </row>
    <row r="23" spans="1:20" ht="16.5" customHeight="1" x14ac:dyDescent="0.2">
      <c r="A23" s="1">
        <v>21</v>
      </c>
      <c r="B23" s="1" t="s">
        <v>39</v>
      </c>
      <c r="C23" s="1">
        <v>240</v>
      </c>
      <c r="D23" s="1">
        <v>240</v>
      </c>
      <c r="E23" s="1">
        <v>0</v>
      </c>
      <c r="F23" s="1">
        <v>0</v>
      </c>
      <c r="G23" s="1">
        <v>23</v>
      </c>
      <c r="H23" s="1">
        <v>5</v>
      </c>
      <c r="I23" s="1">
        <v>0.3</v>
      </c>
      <c r="J23" s="1">
        <v>0.3</v>
      </c>
      <c r="K23" s="1">
        <v>0.5</v>
      </c>
      <c r="L23" s="1">
        <v>2</v>
      </c>
      <c r="M23" s="1">
        <v>23</v>
      </c>
      <c r="N23" s="1">
        <v>23</v>
      </c>
      <c r="O23" s="1" t="s">
        <v>25</v>
      </c>
      <c r="T23" s="7">
        <f t="shared" si="1"/>
        <v>640</v>
      </c>
    </row>
    <row r="24" spans="1:20" ht="16.5" customHeight="1" x14ac:dyDescent="0.2">
      <c r="A24" s="1">
        <v>22</v>
      </c>
      <c r="B24" s="1" t="s">
        <v>40</v>
      </c>
      <c r="C24" s="1">
        <v>3000</v>
      </c>
      <c r="D24" s="1">
        <v>3000</v>
      </c>
      <c r="E24" s="1">
        <v>0</v>
      </c>
      <c r="F24" s="1">
        <v>0</v>
      </c>
      <c r="G24" s="1">
        <v>24</v>
      </c>
      <c r="H24" s="1">
        <v>6</v>
      </c>
      <c r="I24" s="1">
        <v>0</v>
      </c>
      <c r="J24" s="1">
        <v>0</v>
      </c>
      <c r="K24" s="1">
        <v>0</v>
      </c>
      <c r="L24" s="1">
        <v>0</v>
      </c>
      <c r="M24" s="1">
        <v>24</v>
      </c>
      <c r="N24" s="1">
        <v>24</v>
      </c>
      <c r="O24" s="1" t="s">
        <v>84</v>
      </c>
      <c r="P24" s="1" t="s">
        <v>48</v>
      </c>
      <c r="T24" s="7">
        <v>0</v>
      </c>
    </row>
    <row r="25" spans="1:20" ht="16.5" customHeight="1" x14ac:dyDescent="0.2">
      <c r="A25" s="1">
        <v>23</v>
      </c>
      <c r="B25" s="1" t="s">
        <v>106</v>
      </c>
      <c r="C25" s="1">
        <v>1200</v>
      </c>
      <c r="D25" s="1">
        <v>1200</v>
      </c>
      <c r="E25" s="1">
        <v>0</v>
      </c>
      <c r="F25" s="1">
        <v>0</v>
      </c>
      <c r="G25" s="1">
        <v>25</v>
      </c>
      <c r="H25" s="1">
        <v>4</v>
      </c>
      <c r="I25" s="1">
        <v>1</v>
      </c>
      <c r="J25" s="1">
        <v>1</v>
      </c>
      <c r="K25" s="1">
        <v>1.5</v>
      </c>
      <c r="L25" s="1">
        <v>2</v>
      </c>
      <c r="M25" s="1">
        <v>25</v>
      </c>
      <c r="N25" s="1">
        <v>25</v>
      </c>
      <c r="O25" s="1" t="s">
        <v>132</v>
      </c>
      <c r="P25" s="1" t="s">
        <v>154</v>
      </c>
      <c r="T25" s="7">
        <f t="shared" si="1"/>
        <v>1066.6666666666667</v>
      </c>
    </row>
    <row r="26" spans="1:20" ht="16.5" customHeight="1" x14ac:dyDescent="0.2">
      <c r="A26" s="1">
        <v>24</v>
      </c>
      <c r="B26" s="1" t="s">
        <v>107</v>
      </c>
      <c r="C26" s="1">
        <v>30000</v>
      </c>
      <c r="D26" s="1">
        <v>30000</v>
      </c>
      <c r="E26" s="1">
        <v>0</v>
      </c>
      <c r="F26" s="1">
        <v>-25</v>
      </c>
      <c r="G26" s="1">
        <v>26</v>
      </c>
      <c r="H26" s="1">
        <v>5</v>
      </c>
      <c r="I26" s="1">
        <v>1</v>
      </c>
      <c r="J26" s="1">
        <v>1</v>
      </c>
      <c r="K26" s="1">
        <v>1</v>
      </c>
      <c r="L26" s="1">
        <v>1</v>
      </c>
      <c r="M26" s="1">
        <v>26</v>
      </c>
      <c r="N26" s="1">
        <v>26</v>
      </c>
      <c r="O26" s="1" t="s">
        <v>133</v>
      </c>
      <c r="P26" s="1" t="s">
        <v>167</v>
      </c>
      <c r="T26" s="7">
        <f t="shared" si="1"/>
        <v>30000</v>
      </c>
    </row>
    <row r="27" spans="1:20" ht="16.5" customHeight="1" x14ac:dyDescent="0.2">
      <c r="A27" s="1">
        <v>25</v>
      </c>
      <c r="B27" s="1" t="s">
        <v>108</v>
      </c>
      <c r="C27" s="1">
        <v>9999</v>
      </c>
      <c r="D27" s="1">
        <v>700</v>
      </c>
      <c r="E27" s="1">
        <v>0</v>
      </c>
      <c r="F27" s="1">
        <v>0</v>
      </c>
      <c r="G27" s="1">
        <v>27</v>
      </c>
      <c r="H27" s="1">
        <v>6</v>
      </c>
      <c r="I27" s="1">
        <v>0.2</v>
      </c>
      <c r="J27" s="1">
        <v>0.4</v>
      </c>
      <c r="K27" s="1">
        <v>0.6</v>
      </c>
      <c r="L27" s="1">
        <v>2</v>
      </c>
      <c r="M27" s="1">
        <v>27</v>
      </c>
      <c r="N27" s="1">
        <v>27</v>
      </c>
      <c r="O27" s="1" t="s">
        <v>134</v>
      </c>
      <c r="P27" s="1" t="s">
        <v>168</v>
      </c>
      <c r="T27" s="7">
        <f t="shared" si="1"/>
        <v>1555.5555555555557</v>
      </c>
    </row>
    <row r="28" spans="1:20" ht="15" customHeight="1" x14ac:dyDescent="0.2">
      <c r="A28" s="1">
        <v>26</v>
      </c>
      <c r="B28" s="1" t="s">
        <v>109</v>
      </c>
      <c r="C28" s="1">
        <v>3500</v>
      </c>
      <c r="D28" s="1">
        <v>3500</v>
      </c>
      <c r="E28" s="1">
        <v>0</v>
      </c>
      <c r="F28" s="1">
        <v>0</v>
      </c>
      <c r="G28" s="1">
        <v>28</v>
      </c>
      <c r="H28" s="1">
        <v>6</v>
      </c>
      <c r="I28" s="1">
        <v>0.5</v>
      </c>
      <c r="J28" s="1">
        <v>0.7</v>
      </c>
      <c r="K28" s="1">
        <v>0.2</v>
      </c>
      <c r="L28" s="1">
        <v>0</v>
      </c>
      <c r="M28" s="1">
        <v>28</v>
      </c>
      <c r="N28" s="1">
        <v>28</v>
      </c>
      <c r="O28" s="1" t="s">
        <v>134</v>
      </c>
      <c r="P28" s="1" t="s">
        <v>166</v>
      </c>
      <c r="T28" s="7">
        <f t="shared" si="1"/>
        <v>5000</v>
      </c>
    </row>
    <row r="29" spans="1:20" ht="16.5" customHeight="1" x14ac:dyDescent="0.2">
      <c r="A29" s="1">
        <v>27</v>
      </c>
      <c r="B29" s="1" t="s">
        <v>110</v>
      </c>
      <c r="C29" s="1">
        <v>99999</v>
      </c>
      <c r="D29" s="1">
        <v>99999</v>
      </c>
      <c r="E29" s="1">
        <v>0</v>
      </c>
      <c r="F29" s="1">
        <v>0</v>
      </c>
      <c r="G29" s="1">
        <v>29</v>
      </c>
      <c r="H29" s="1">
        <v>6</v>
      </c>
      <c r="I29" s="1">
        <v>0</v>
      </c>
      <c r="J29" s="1">
        <v>0</v>
      </c>
      <c r="K29" s="1">
        <v>0</v>
      </c>
      <c r="L29" s="1">
        <v>0</v>
      </c>
      <c r="M29" s="1">
        <v>29</v>
      </c>
      <c r="N29" s="1">
        <v>29</v>
      </c>
      <c r="O29" s="1" t="s">
        <v>134</v>
      </c>
      <c r="P29" s="1" t="s">
        <v>169</v>
      </c>
      <c r="T29" s="7">
        <v>0</v>
      </c>
    </row>
    <row r="30" spans="1:20" ht="16.5" customHeight="1" x14ac:dyDescent="0.2">
      <c r="A30" s="1">
        <v>28</v>
      </c>
      <c r="B30" s="1" t="s">
        <v>111</v>
      </c>
      <c r="C30" s="1">
        <v>1500</v>
      </c>
      <c r="D30" s="1">
        <v>1500</v>
      </c>
      <c r="E30" s="1">
        <v>0</v>
      </c>
      <c r="F30" s="1">
        <v>0</v>
      </c>
      <c r="G30" s="1">
        <v>30</v>
      </c>
      <c r="H30" s="1">
        <v>4</v>
      </c>
      <c r="I30" s="1">
        <v>0.9</v>
      </c>
      <c r="J30" s="1">
        <v>0.6</v>
      </c>
      <c r="K30" s="1">
        <v>0.8</v>
      </c>
      <c r="L30" s="1">
        <v>1.2</v>
      </c>
      <c r="M30" s="1">
        <v>30</v>
      </c>
      <c r="N30" s="1">
        <v>30</v>
      </c>
      <c r="O30" s="1" t="s">
        <v>132</v>
      </c>
      <c r="P30" s="1" t="s">
        <v>164</v>
      </c>
      <c r="T30" s="7">
        <f t="shared" si="1"/>
        <v>1666.6666666666665</v>
      </c>
    </row>
    <row r="31" spans="1:20" ht="15.75" customHeight="1" x14ac:dyDescent="0.2">
      <c r="A31" s="1">
        <v>29</v>
      </c>
      <c r="B31" s="1" t="s">
        <v>112</v>
      </c>
      <c r="C31" s="1">
        <v>3000</v>
      </c>
      <c r="D31" s="1">
        <v>3000</v>
      </c>
      <c r="E31" s="1">
        <v>0</v>
      </c>
      <c r="F31" s="1">
        <v>0</v>
      </c>
      <c r="G31" s="1">
        <v>31</v>
      </c>
      <c r="H31" s="1">
        <v>5</v>
      </c>
      <c r="I31" s="1">
        <v>0.2</v>
      </c>
      <c r="J31" s="1">
        <v>2</v>
      </c>
      <c r="K31" s="1">
        <v>0.2</v>
      </c>
      <c r="L31" s="1">
        <v>2</v>
      </c>
      <c r="M31" s="1">
        <v>31</v>
      </c>
      <c r="N31" s="1">
        <v>31</v>
      </c>
      <c r="O31" s="1" t="s">
        <v>25</v>
      </c>
      <c r="T31" s="7">
        <f t="shared" si="1"/>
        <v>1500</v>
      </c>
    </row>
    <row r="32" spans="1:20" ht="15.75" customHeight="1" x14ac:dyDescent="0.2">
      <c r="A32" s="1">
        <v>30</v>
      </c>
      <c r="B32" s="1" t="s">
        <v>113</v>
      </c>
      <c r="C32" s="1">
        <v>1000</v>
      </c>
      <c r="D32" s="1">
        <v>1000</v>
      </c>
      <c r="E32" s="1">
        <v>0</v>
      </c>
      <c r="F32" s="1">
        <v>0</v>
      </c>
      <c r="G32" s="1">
        <v>32</v>
      </c>
      <c r="H32" s="1">
        <v>6</v>
      </c>
      <c r="I32" s="1">
        <v>1.2</v>
      </c>
      <c r="J32" s="1">
        <v>0.8</v>
      </c>
      <c r="K32" s="1">
        <v>0.8</v>
      </c>
      <c r="L32" s="1">
        <v>0.5</v>
      </c>
      <c r="M32" s="1">
        <v>32</v>
      </c>
      <c r="N32" s="1">
        <v>32</v>
      </c>
      <c r="O32" s="1" t="s">
        <v>135</v>
      </c>
      <c r="P32" s="1" t="s">
        <v>209</v>
      </c>
      <c r="T32" s="7">
        <f t="shared" si="1"/>
        <v>833.33333333333337</v>
      </c>
    </row>
    <row r="33" spans="1:20" ht="16.5" customHeight="1" x14ac:dyDescent="0.2">
      <c r="A33" s="1">
        <v>31</v>
      </c>
      <c r="B33" s="1" t="s">
        <v>114</v>
      </c>
      <c r="C33" s="1">
        <v>3500</v>
      </c>
      <c r="D33" s="1">
        <v>3500</v>
      </c>
      <c r="E33" s="1">
        <v>0</v>
      </c>
      <c r="F33" s="1">
        <v>0</v>
      </c>
      <c r="G33" s="1">
        <v>33</v>
      </c>
      <c r="H33" s="1">
        <v>6</v>
      </c>
      <c r="I33" s="1">
        <v>1.2</v>
      </c>
      <c r="J33" s="1">
        <v>1.2</v>
      </c>
      <c r="K33" s="1">
        <v>0.5</v>
      </c>
      <c r="L33" s="1">
        <v>2</v>
      </c>
      <c r="M33" s="1">
        <v>33</v>
      </c>
      <c r="N33" s="1">
        <v>33</v>
      </c>
      <c r="O33" s="1" t="s">
        <v>134</v>
      </c>
      <c r="T33" s="7">
        <f t="shared" si="1"/>
        <v>2916.666666666667</v>
      </c>
    </row>
    <row r="34" spans="1:20" ht="16.5" customHeight="1" x14ac:dyDescent="0.2">
      <c r="A34" s="1">
        <v>32</v>
      </c>
      <c r="B34" s="1" t="s">
        <v>115</v>
      </c>
      <c r="C34" s="1">
        <v>750</v>
      </c>
      <c r="D34" s="1">
        <v>750</v>
      </c>
      <c r="E34" s="1">
        <v>0</v>
      </c>
      <c r="F34" s="1">
        <v>0</v>
      </c>
      <c r="G34" s="1">
        <v>34</v>
      </c>
      <c r="H34" s="1">
        <v>6</v>
      </c>
      <c r="I34" s="1">
        <v>0.3</v>
      </c>
      <c r="J34" s="1">
        <v>0.6</v>
      </c>
      <c r="K34" s="1">
        <v>0.6</v>
      </c>
      <c r="L34" s="1">
        <v>1.2</v>
      </c>
      <c r="M34" s="1">
        <v>34</v>
      </c>
      <c r="N34" s="1">
        <v>34</v>
      </c>
      <c r="O34" s="1" t="s">
        <v>134</v>
      </c>
      <c r="P34" s="1" t="s">
        <v>163</v>
      </c>
      <c r="T34" s="7">
        <f t="shared" si="1"/>
        <v>1250</v>
      </c>
    </row>
    <row r="35" spans="1:20" ht="16.5" customHeight="1" x14ac:dyDescent="0.2">
      <c r="A35" s="1">
        <v>33</v>
      </c>
      <c r="B35" s="1" t="s">
        <v>116</v>
      </c>
      <c r="C35" s="1">
        <v>700</v>
      </c>
      <c r="D35" s="1">
        <v>700</v>
      </c>
      <c r="E35" s="1">
        <v>0</v>
      </c>
      <c r="F35" s="1">
        <v>0</v>
      </c>
      <c r="G35" s="1">
        <v>35</v>
      </c>
      <c r="H35" s="1">
        <v>4</v>
      </c>
      <c r="I35" s="1">
        <v>1.5</v>
      </c>
      <c r="J35" s="1">
        <v>1.5</v>
      </c>
      <c r="K35" s="1">
        <v>1.5</v>
      </c>
      <c r="L35" s="1">
        <v>2</v>
      </c>
      <c r="M35" s="1">
        <v>35</v>
      </c>
      <c r="N35" s="1">
        <v>35</v>
      </c>
      <c r="O35" s="1" t="s">
        <v>132</v>
      </c>
      <c r="T35" s="1">
        <f t="shared" si="1"/>
        <v>466.66666666666669</v>
      </c>
    </row>
    <row r="36" spans="1:20" ht="16.5" customHeight="1" x14ac:dyDescent="0.2">
      <c r="A36" s="1">
        <v>34</v>
      </c>
      <c r="B36" s="1" t="s">
        <v>117</v>
      </c>
      <c r="C36" s="1">
        <v>1800</v>
      </c>
      <c r="D36" s="1">
        <v>1400</v>
      </c>
      <c r="E36" s="1">
        <v>0</v>
      </c>
      <c r="F36" s="1">
        <v>0</v>
      </c>
      <c r="G36" s="1">
        <v>36</v>
      </c>
      <c r="H36" s="1">
        <v>5</v>
      </c>
      <c r="I36" s="1">
        <v>1.8</v>
      </c>
      <c r="J36" s="1">
        <v>1.8</v>
      </c>
      <c r="K36" s="1">
        <v>1.8</v>
      </c>
      <c r="L36" s="1">
        <v>1.8</v>
      </c>
      <c r="M36" s="1">
        <v>36</v>
      </c>
      <c r="N36" s="1">
        <v>36</v>
      </c>
      <c r="O36" s="1" t="s">
        <v>25</v>
      </c>
      <c r="T36" s="1">
        <f t="shared" si="1"/>
        <v>777.77777777777771</v>
      </c>
    </row>
    <row r="37" spans="1:20" ht="16.5" customHeight="1" x14ac:dyDescent="0.2">
      <c r="A37" s="1">
        <v>35</v>
      </c>
      <c r="B37" s="1" t="s">
        <v>118</v>
      </c>
      <c r="C37" s="1">
        <v>9999</v>
      </c>
      <c r="D37" s="1">
        <v>300</v>
      </c>
      <c r="E37" s="1">
        <v>0</v>
      </c>
      <c r="F37" s="1">
        <v>0</v>
      </c>
      <c r="G37" s="1">
        <v>37</v>
      </c>
      <c r="H37" s="1">
        <v>6</v>
      </c>
      <c r="I37" s="1">
        <v>3</v>
      </c>
      <c r="J37" s="1">
        <v>3</v>
      </c>
      <c r="K37" s="1">
        <v>3</v>
      </c>
      <c r="L37" s="1">
        <v>3</v>
      </c>
      <c r="M37" s="1">
        <v>37</v>
      </c>
      <c r="N37" s="1">
        <v>37</v>
      </c>
      <c r="O37" s="1" t="s">
        <v>134</v>
      </c>
      <c r="P37" s="1" t="s">
        <v>221</v>
      </c>
      <c r="T37" s="1">
        <f t="shared" si="1"/>
        <v>100</v>
      </c>
    </row>
    <row r="38" spans="1:20" ht="16.5" customHeight="1" x14ac:dyDescent="0.2">
      <c r="A38" s="1">
        <v>36</v>
      </c>
      <c r="B38" s="1" t="s">
        <v>119</v>
      </c>
      <c r="C38" s="1">
        <v>99999</v>
      </c>
      <c r="D38" s="1">
        <v>99999</v>
      </c>
      <c r="E38" s="1">
        <v>0</v>
      </c>
      <c r="F38" s="1">
        <v>0</v>
      </c>
      <c r="G38" s="1">
        <v>38</v>
      </c>
      <c r="H38" s="1">
        <v>6</v>
      </c>
      <c r="I38" s="1">
        <v>1</v>
      </c>
      <c r="J38" s="1">
        <v>1</v>
      </c>
      <c r="K38" s="1">
        <v>1</v>
      </c>
      <c r="L38" s="1">
        <v>1</v>
      </c>
      <c r="M38" s="1">
        <v>38</v>
      </c>
      <c r="N38" s="1">
        <v>38</v>
      </c>
      <c r="O38" s="1" t="s">
        <v>134</v>
      </c>
      <c r="P38" s="1" t="s">
        <v>220</v>
      </c>
      <c r="T38" s="1">
        <f t="shared" si="1"/>
        <v>99999</v>
      </c>
    </row>
    <row r="39" spans="1:20" ht="16.5" customHeight="1" x14ac:dyDescent="0.2">
      <c r="A39" s="1">
        <v>37</v>
      </c>
      <c r="B39" s="1" t="s">
        <v>120</v>
      </c>
      <c r="C39" s="1">
        <v>3000</v>
      </c>
      <c r="D39" s="1">
        <v>3000</v>
      </c>
      <c r="E39" s="1">
        <v>0</v>
      </c>
      <c r="F39" s="1">
        <v>0</v>
      </c>
      <c r="G39" s="1">
        <v>39</v>
      </c>
      <c r="H39" s="1">
        <v>6</v>
      </c>
      <c r="I39" s="1">
        <v>1</v>
      </c>
      <c r="J39" s="1">
        <v>1</v>
      </c>
      <c r="K39" s="1">
        <v>1</v>
      </c>
      <c r="L39" s="1">
        <v>1</v>
      </c>
      <c r="M39" s="1">
        <v>39</v>
      </c>
      <c r="N39" s="1">
        <v>39</v>
      </c>
      <c r="O39" s="1" t="s">
        <v>134</v>
      </c>
      <c r="T39" s="1">
        <f t="shared" si="1"/>
        <v>3000</v>
      </c>
    </row>
    <row r="40" spans="1:20" ht="16.5" customHeight="1" x14ac:dyDescent="0.2">
      <c r="A40" s="1">
        <v>38</v>
      </c>
      <c r="B40" s="1" t="s">
        <v>121</v>
      </c>
      <c r="C40" s="1">
        <v>50</v>
      </c>
      <c r="D40" s="1">
        <v>50</v>
      </c>
      <c r="E40" s="1">
        <v>0</v>
      </c>
      <c r="F40" s="1">
        <v>0</v>
      </c>
      <c r="G40" s="1">
        <v>40</v>
      </c>
      <c r="H40" s="1">
        <v>5</v>
      </c>
      <c r="I40" s="1">
        <v>1</v>
      </c>
      <c r="J40" s="1">
        <v>1</v>
      </c>
      <c r="K40" s="1">
        <v>1</v>
      </c>
      <c r="L40" s="1">
        <v>1</v>
      </c>
      <c r="M40" s="1">
        <v>40</v>
      </c>
      <c r="N40" s="1">
        <v>40</v>
      </c>
      <c r="O40" s="1" t="s">
        <v>133</v>
      </c>
      <c r="P40" s="1" t="s">
        <v>162</v>
      </c>
      <c r="T40" s="1">
        <f t="shared" si="1"/>
        <v>50</v>
      </c>
    </row>
    <row r="41" spans="1:20" ht="15.75" customHeight="1" x14ac:dyDescent="0.2">
      <c r="A41" s="1">
        <v>39</v>
      </c>
      <c r="B41" s="1" t="s">
        <v>122</v>
      </c>
      <c r="C41" s="1">
        <v>100</v>
      </c>
      <c r="D41" s="1">
        <v>100</v>
      </c>
      <c r="E41" s="1">
        <v>0</v>
      </c>
      <c r="F41" s="1">
        <v>0</v>
      </c>
      <c r="G41" s="1">
        <v>41</v>
      </c>
      <c r="H41" s="1">
        <v>6</v>
      </c>
      <c r="I41" s="1">
        <v>0</v>
      </c>
      <c r="J41" s="1">
        <v>0</v>
      </c>
      <c r="K41" s="1">
        <v>0</v>
      </c>
      <c r="L41" s="1">
        <v>0</v>
      </c>
      <c r="M41" s="1">
        <v>41</v>
      </c>
      <c r="N41" s="1">
        <v>41</v>
      </c>
      <c r="O41" s="1" t="s">
        <v>134</v>
      </c>
      <c r="P41" s="1" t="s">
        <v>219</v>
      </c>
      <c r="T41" s="1" t="e">
        <f t="shared" si="1"/>
        <v>#DIV/0!</v>
      </c>
    </row>
    <row r="42" spans="1:20" ht="16.5" customHeight="1" x14ac:dyDescent="0.2">
      <c r="A42" s="1">
        <v>40</v>
      </c>
      <c r="B42" s="1" t="s">
        <v>123</v>
      </c>
      <c r="C42" s="1">
        <v>9999</v>
      </c>
      <c r="D42" s="1">
        <v>9999</v>
      </c>
      <c r="E42" s="1">
        <v>0</v>
      </c>
      <c r="F42" s="1">
        <v>0</v>
      </c>
      <c r="G42" s="1">
        <v>42</v>
      </c>
      <c r="H42" s="1">
        <v>10</v>
      </c>
      <c r="I42" s="1">
        <v>0</v>
      </c>
      <c r="J42" s="1">
        <v>0</v>
      </c>
      <c r="K42" s="1">
        <v>0</v>
      </c>
      <c r="L42" s="1">
        <v>0</v>
      </c>
      <c r="M42" s="1">
        <v>42</v>
      </c>
      <c r="N42" s="1">
        <v>42</v>
      </c>
      <c r="O42" s="1" t="s">
        <v>131</v>
      </c>
      <c r="P42" s="1" t="s">
        <v>155</v>
      </c>
      <c r="T42" s="1" t="e">
        <f t="shared" si="1"/>
        <v>#DIV/0!</v>
      </c>
    </row>
    <row r="43" spans="1:20" ht="16.5" customHeight="1" x14ac:dyDescent="0.2">
      <c r="A43" s="1">
        <v>41</v>
      </c>
      <c r="B43" s="1" t="s">
        <v>124</v>
      </c>
      <c r="C43" s="1">
        <v>1800</v>
      </c>
      <c r="D43" s="1">
        <v>1800</v>
      </c>
      <c r="E43" s="1">
        <v>0</v>
      </c>
      <c r="F43" s="1">
        <v>0</v>
      </c>
      <c r="G43" s="1">
        <v>43</v>
      </c>
      <c r="H43" s="1">
        <v>5</v>
      </c>
      <c r="I43" s="1">
        <v>0.01</v>
      </c>
      <c r="J43" s="1">
        <v>1.2</v>
      </c>
      <c r="K43" s="1">
        <v>0.5</v>
      </c>
      <c r="L43" s="1">
        <v>1.5</v>
      </c>
      <c r="M43" s="1">
        <v>43</v>
      </c>
      <c r="N43" s="1">
        <v>43</v>
      </c>
      <c r="O43" s="1" t="s">
        <v>133</v>
      </c>
      <c r="P43" s="1" t="s">
        <v>156</v>
      </c>
      <c r="T43" s="1">
        <f t="shared" si="1"/>
        <v>1500</v>
      </c>
    </row>
    <row r="44" spans="1:20" ht="16.5" customHeight="1" x14ac:dyDescent="0.2">
      <c r="A44" s="1">
        <v>42</v>
      </c>
      <c r="B44" s="1" t="s">
        <v>125</v>
      </c>
      <c r="C44" s="1">
        <v>350</v>
      </c>
      <c r="D44" s="1">
        <v>350</v>
      </c>
      <c r="E44" s="1">
        <v>0</v>
      </c>
      <c r="F44" s="1">
        <v>50</v>
      </c>
      <c r="G44" s="1">
        <v>44</v>
      </c>
      <c r="H44" s="1">
        <v>5</v>
      </c>
      <c r="I44" s="1">
        <v>1.2</v>
      </c>
      <c r="J44" s="1">
        <v>0.7</v>
      </c>
      <c r="K44" s="1">
        <v>1.3</v>
      </c>
      <c r="L44" s="1">
        <v>1.5</v>
      </c>
      <c r="M44" s="1">
        <v>44</v>
      </c>
      <c r="N44" s="1">
        <v>44</v>
      </c>
      <c r="O44" s="1" t="s">
        <v>133</v>
      </c>
      <c r="P44" s="1" t="s">
        <v>157</v>
      </c>
      <c r="T44" s="1">
        <f t="shared" si="1"/>
        <v>291.66666666666669</v>
      </c>
    </row>
    <row r="45" spans="1:20" ht="16.5" customHeight="1" x14ac:dyDescent="0.2">
      <c r="A45" s="1">
        <v>43</v>
      </c>
      <c r="B45" s="1" t="s">
        <v>126</v>
      </c>
      <c r="C45" s="1">
        <v>18000</v>
      </c>
      <c r="D45" s="1">
        <v>18000</v>
      </c>
      <c r="E45" s="1">
        <v>0</v>
      </c>
      <c r="F45" s="1">
        <v>0</v>
      </c>
      <c r="G45" s="1">
        <v>45</v>
      </c>
      <c r="H45" s="1">
        <v>10</v>
      </c>
      <c r="I45" s="1">
        <v>0.4</v>
      </c>
      <c r="J45" s="1">
        <v>0.2</v>
      </c>
      <c r="K45" s="1">
        <v>0.8</v>
      </c>
      <c r="L45" s="1">
        <v>1.2</v>
      </c>
      <c r="M45" s="1">
        <v>45</v>
      </c>
      <c r="N45" s="1">
        <v>45</v>
      </c>
      <c r="O45" s="1" t="s">
        <v>134</v>
      </c>
      <c r="P45" s="1" t="s">
        <v>158</v>
      </c>
      <c r="T45" s="1">
        <f t="shared" si="1"/>
        <v>30000</v>
      </c>
    </row>
    <row r="46" spans="1:20" ht="16.5" customHeight="1" x14ac:dyDescent="0.2">
      <c r="A46" s="1">
        <v>44</v>
      </c>
      <c r="B46" s="1" t="s">
        <v>127</v>
      </c>
      <c r="C46" s="1">
        <v>450</v>
      </c>
      <c r="D46" s="1">
        <v>450</v>
      </c>
      <c r="E46" s="1">
        <v>0</v>
      </c>
      <c r="F46" s="1">
        <v>300</v>
      </c>
      <c r="G46" s="1">
        <v>46</v>
      </c>
      <c r="H46" s="1">
        <v>0</v>
      </c>
      <c r="I46" s="1">
        <v>0.8</v>
      </c>
      <c r="J46" s="1">
        <v>1.3</v>
      </c>
      <c r="K46" s="1">
        <v>1.5</v>
      </c>
      <c r="L46" s="1">
        <v>2</v>
      </c>
      <c r="M46" s="1">
        <v>46</v>
      </c>
      <c r="N46" s="1">
        <v>46</v>
      </c>
      <c r="O46" s="1" t="s">
        <v>132</v>
      </c>
      <c r="P46" s="1" t="s">
        <v>159</v>
      </c>
      <c r="T46" s="1">
        <f t="shared" si="1"/>
        <v>346.15384615384613</v>
      </c>
    </row>
    <row r="47" spans="1:20" ht="16.5" customHeight="1" x14ac:dyDescent="0.2">
      <c r="A47" s="1">
        <v>45</v>
      </c>
      <c r="B47" s="1" t="s">
        <v>128</v>
      </c>
      <c r="C47" s="1">
        <v>1800</v>
      </c>
      <c r="D47" s="1">
        <v>1800</v>
      </c>
      <c r="E47" s="1">
        <v>0</v>
      </c>
      <c r="F47" s="1">
        <v>0</v>
      </c>
      <c r="G47" s="1">
        <v>47</v>
      </c>
      <c r="H47" s="1">
        <v>5</v>
      </c>
      <c r="I47" s="1">
        <v>5</v>
      </c>
      <c r="J47" s="1">
        <v>5</v>
      </c>
      <c r="K47" s="1">
        <v>5</v>
      </c>
      <c r="L47" s="1">
        <v>5</v>
      </c>
      <c r="M47" s="1">
        <v>47</v>
      </c>
      <c r="N47" s="1">
        <v>47</v>
      </c>
      <c r="O47" s="1" t="s">
        <v>133</v>
      </c>
      <c r="P47" s="1" t="s">
        <v>160</v>
      </c>
      <c r="T47" s="1">
        <f t="shared" si="1"/>
        <v>360</v>
      </c>
    </row>
    <row r="48" spans="1:20" ht="16.5" customHeight="1" x14ac:dyDescent="0.2">
      <c r="A48" s="1">
        <v>46</v>
      </c>
      <c r="B48" s="1" t="s">
        <v>129</v>
      </c>
      <c r="C48" s="1">
        <v>18000</v>
      </c>
      <c r="D48" s="1">
        <v>18000</v>
      </c>
      <c r="E48" s="1">
        <v>0</v>
      </c>
      <c r="F48" s="1">
        <v>0</v>
      </c>
      <c r="G48" s="1">
        <v>48</v>
      </c>
      <c r="H48" s="1">
        <v>6</v>
      </c>
      <c r="I48" s="1">
        <v>1</v>
      </c>
      <c r="J48" s="1">
        <v>1</v>
      </c>
      <c r="K48" s="1">
        <v>1</v>
      </c>
      <c r="L48" s="1">
        <v>1</v>
      </c>
      <c r="M48" s="1">
        <v>48</v>
      </c>
      <c r="N48" s="1">
        <v>48</v>
      </c>
      <c r="O48" s="1" t="s">
        <v>134</v>
      </c>
      <c r="P48" s="1" t="s">
        <v>161</v>
      </c>
      <c r="T48" s="1">
        <f t="shared" si="1"/>
        <v>18000</v>
      </c>
    </row>
    <row r="49" spans="1:20" s="4" customFormat="1" ht="16.5" customHeight="1" x14ac:dyDescent="0.2">
      <c r="A49" s="4">
        <v>47</v>
      </c>
      <c r="B49" s="4" t="s">
        <v>130</v>
      </c>
      <c r="C49" s="4">
        <v>9999</v>
      </c>
      <c r="D49" s="4">
        <v>9999</v>
      </c>
      <c r="E49" s="1">
        <v>0</v>
      </c>
      <c r="F49" s="1">
        <v>0</v>
      </c>
      <c r="G49" s="1">
        <v>49</v>
      </c>
      <c r="H49" s="4">
        <v>10</v>
      </c>
      <c r="I49" s="4">
        <v>0.1</v>
      </c>
      <c r="J49" s="4">
        <v>0.1</v>
      </c>
      <c r="K49" s="4">
        <v>0.3</v>
      </c>
      <c r="L49" s="4">
        <v>0.5</v>
      </c>
      <c r="M49" s="1">
        <v>49</v>
      </c>
      <c r="N49" s="1">
        <v>49</v>
      </c>
      <c r="O49" s="1" t="s">
        <v>131</v>
      </c>
      <c r="P49" s="4" t="s">
        <v>218</v>
      </c>
      <c r="R49" s="6"/>
      <c r="T49" s="1">
        <f t="shared" si="1"/>
        <v>44440</v>
      </c>
    </row>
    <row r="50" spans="1:20" ht="16.5" customHeight="1" x14ac:dyDescent="0.2">
      <c r="A50" s="1">
        <v>48</v>
      </c>
      <c r="B50" s="1" t="s">
        <v>136</v>
      </c>
      <c r="H50" s="1">
        <v>10</v>
      </c>
      <c r="O50" s="1" t="s">
        <v>131</v>
      </c>
      <c r="T50" s="1" t="e">
        <f t="shared" ref="T50:T64" si="2">MIN(C50/I50,D50/J50)</f>
        <v>#DIV/0!</v>
      </c>
    </row>
    <row r="51" spans="1:20" ht="16.5" customHeight="1" x14ac:dyDescent="0.2">
      <c r="A51" s="1">
        <v>49</v>
      </c>
      <c r="B51" s="1" t="s">
        <v>137</v>
      </c>
      <c r="H51" s="1">
        <v>10</v>
      </c>
      <c r="O51" s="1" t="s">
        <v>131</v>
      </c>
      <c r="T51" s="1" t="e">
        <f t="shared" si="2"/>
        <v>#DIV/0!</v>
      </c>
    </row>
    <row r="52" spans="1:20" ht="16.5" customHeight="1" x14ac:dyDescent="0.2">
      <c r="A52" s="1">
        <v>50</v>
      </c>
      <c r="B52" s="1" t="s">
        <v>138</v>
      </c>
      <c r="H52" s="1">
        <v>10</v>
      </c>
      <c r="O52" s="1" t="s">
        <v>131</v>
      </c>
      <c r="T52" s="1" t="e">
        <f t="shared" si="2"/>
        <v>#DIV/0!</v>
      </c>
    </row>
    <row r="53" spans="1:20" ht="16.5" customHeight="1" x14ac:dyDescent="0.2">
      <c r="A53" s="1">
        <v>51</v>
      </c>
      <c r="B53" s="1" t="s">
        <v>139</v>
      </c>
      <c r="H53" s="1">
        <v>10</v>
      </c>
      <c r="O53" s="1" t="s">
        <v>131</v>
      </c>
      <c r="T53" s="1" t="e">
        <f t="shared" si="2"/>
        <v>#DIV/0!</v>
      </c>
    </row>
    <row r="54" spans="1:20" ht="16.5" customHeight="1" x14ac:dyDescent="0.2">
      <c r="A54" s="1">
        <v>52</v>
      </c>
      <c r="B54" s="1" t="s">
        <v>140</v>
      </c>
      <c r="H54" s="1">
        <v>10</v>
      </c>
      <c r="O54" s="1" t="s">
        <v>131</v>
      </c>
      <c r="T54" s="1" t="e">
        <f t="shared" si="2"/>
        <v>#DIV/0!</v>
      </c>
    </row>
    <row r="55" spans="1:20" ht="16.5" customHeight="1" x14ac:dyDescent="0.2">
      <c r="A55" s="1">
        <v>53</v>
      </c>
      <c r="B55" s="1" t="s">
        <v>141</v>
      </c>
      <c r="H55" s="1">
        <v>10</v>
      </c>
      <c r="O55" s="1" t="s">
        <v>131</v>
      </c>
      <c r="T55" s="1" t="e">
        <f t="shared" si="2"/>
        <v>#DIV/0!</v>
      </c>
    </row>
    <row r="56" spans="1:20" ht="16.5" customHeight="1" x14ac:dyDescent="0.2">
      <c r="A56" s="1">
        <v>54</v>
      </c>
      <c r="B56" s="1" t="s">
        <v>142</v>
      </c>
      <c r="H56" s="1">
        <v>10</v>
      </c>
      <c r="O56" s="1" t="s">
        <v>131</v>
      </c>
      <c r="T56" s="1" t="e">
        <f t="shared" si="2"/>
        <v>#DIV/0!</v>
      </c>
    </row>
    <row r="57" spans="1:20" ht="16.5" customHeight="1" x14ac:dyDescent="0.2">
      <c r="A57" s="1">
        <v>55</v>
      </c>
      <c r="B57" s="1" t="s">
        <v>143</v>
      </c>
      <c r="H57" s="1">
        <v>10</v>
      </c>
      <c r="O57" s="1" t="s">
        <v>131</v>
      </c>
      <c r="T57" s="1" t="e">
        <f t="shared" si="2"/>
        <v>#DIV/0!</v>
      </c>
    </row>
    <row r="58" spans="1:20" ht="16.5" customHeight="1" x14ac:dyDescent="0.2">
      <c r="A58" s="1">
        <v>56</v>
      </c>
      <c r="B58" s="1" t="s">
        <v>144</v>
      </c>
      <c r="H58" s="1">
        <v>10</v>
      </c>
      <c r="O58" s="1" t="s">
        <v>131</v>
      </c>
      <c r="T58" s="1" t="e">
        <f t="shared" si="2"/>
        <v>#DIV/0!</v>
      </c>
    </row>
    <row r="59" spans="1:20" ht="16.5" customHeight="1" x14ac:dyDescent="0.2">
      <c r="A59" s="1">
        <v>57</v>
      </c>
      <c r="B59" s="1" t="s">
        <v>145</v>
      </c>
      <c r="H59" s="1">
        <v>10</v>
      </c>
      <c r="O59" s="1" t="s">
        <v>131</v>
      </c>
      <c r="T59" s="1" t="e">
        <f t="shared" si="2"/>
        <v>#DIV/0!</v>
      </c>
    </row>
    <row r="60" spans="1:20" ht="16.5" customHeight="1" x14ac:dyDescent="0.2">
      <c r="A60" s="1">
        <v>58</v>
      </c>
      <c r="B60" s="1" t="s">
        <v>146</v>
      </c>
      <c r="H60" s="1">
        <v>10</v>
      </c>
      <c r="O60" s="1" t="s">
        <v>131</v>
      </c>
      <c r="T60" s="1" t="e">
        <f t="shared" si="2"/>
        <v>#DIV/0!</v>
      </c>
    </row>
    <row r="61" spans="1:20" ht="16.5" customHeight="1" x14ac:dyDescent="0.2">
      <c r="A61" s="1">
        <v>59</v>
      </c>
      <c r="B61" s="1" t="s">
        <v>147</v>
      </c>
      <c r="H61" s="1">
        <v>10</v>
      </c>
      <c r="O61" s="1" t="s">
        <v>131</v>
      </c>
      <c r="T61" s="1" t="e">
        <f t="shared" si="2"/>
        <v>#DIV/0!</v>
      </c>
    </row>
    <row r="62" spans="1:20" ht="16.5" customHeight="1" x14ac:dyDescent="0.2">
      <c r="A62" s="1">
        <v>60</v>
      </c>
      <c r="B62" s="1" t="s">
        <v>148</v>
      </c>
      <c r="H62" s="1">
        <v>10</v>
      </c>
      <c r="O62" s="1" t="s">
        <v>131</v>
      </c>
      <c r="T62" s="1" t="e">
        <f t="shared" si="2"/>
        <v>#DIV/0!</v>
      </c>
    </row>
    <row r="63" spans="1:20" ht="16.5" customHeight="1" x14ac:dyDescent="0.2">
      <c r="A63" s="1">
        <v>61</v>
      </c>
      <c r="B63" s="1" t="s">
        <v>149</v>
      </c>
      <c r="H63" s="1">
        <v>10</v>
      </c>
      <c r="O63" s="1" t="s">
        <v>131</v>
      </c>
      <c r="T63" s="1" t="e">
        <f t="shared" si="2"/>
        <v>#DIV/0!</v>
      </c>
    </row>
    <row r="64" spans="1:20" ht="16.5" customHeight="1" x14ac:dyDescent="0.2">
      <c r="A64" s="1">
        <v>62</v>
      </c>
      <c r="B64" s="1" t="s">
        <v>150</v>
      </c>
      <c r="H64" s="1">
        <v>10</v>
      </c>
      <c r="O64" s="1" t="s">
        <v>131</v>
      </c>
      <c r="T64" s="1" t="e">
        <f t="shared" si="2"/>
        <v>#DIV/0!</v>
      </c>
    </row>
    <row r="65" spans="1:20" ht="16.5" customHeight="1" x14ac:dyDescent="0.2">
      <c r="A65" s="1">
        <v>63</v>
      </c>
      <c r="B65" s="1" t="s">
        <v>151</v>
      </c>
      <c r="H65" s="1">
        <v>10</v>
      </c>
      <c r="O65" s="1" t="s">
        <v>131</v>
      </c>
      <c r="T65" s="1">
        <f t="shared" ref="T65:T66" si="3">MIN(C65*I65,D65*J65)</f>
        <v>0</v>
      </c>
    </row>
    <row r="66" spans="1:20" ht="16.5" customHeight="1" x14ac:dyDescent="0.2">
      <c r="A66" s="1">
        <v>64</v>
      </c>
      <c r="H66" s="1">
        <v>10</v>
      </c>
      <c r="O66" s="1" t="s">
        <v>131</v>
      </c>
      <c r="T66" s="1">
        <f t="shared" si="3"/>
        <v>0</v>
      </c>
    </row>
    <row r="67" spans="1:20" ht="16.5" customHeight="1" x14ac:dyDescent="0.2">
      <c r="A67" s="1">
        <v>65</v>
      </c>
      <c r="B67" s="1" t="s">
        <v>152</v>
      </c>
      <c r="T67" s="1">
        <f t="shared" ref="T67" si="4">MIN(C67,D67)</f>
        <v>0</v>
      </c>
    </row>
    <row r="68" spans="1:20" ht="16.5" customHeight="1" x14ac:dyDescent="0.2">
      <c r="A68" s="1">
        <v>66</v>
      </c>
      <c r="B68" s="1" t="s">
        <v>153</v>
      </c>
    </row>
  </sheetData>
  <sortState xmlns:xlrd2="http://schemas.microsoft.com/office/spreadsheetml/2017/richdata2" ref="B2:O25">
    <sortCondition ref="M1:M25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8A0B-87B5-405A-95E6-C5D625FBD749}">
  <dimension ref="A1:J52"/>
  <sheetViews>
    <sheetView topLeftCell="A25" workbookViewId="0">
      <selection activeCell="A47" sqref="A47:XFD47"/>
    </sheetView>
  </sheetViews>
  <sheetFormatPr defaultRowHeight="15.75" customHeight="1" x14ac:dyDescent="0.2"/>
  <cols>
    <col min="1" max="1" width="9" style="2"/>
    <col min="2" max="2" width="14.5" style="2" customWidth="1"/>
    <col min="3" max="7" width="9" style="2"/>
    <col min="8" max="8" width="44.875" style="2" customWidth="1"/>
    <col min="9" max="9" width="18.375" style="2" customWidth="1"/>
    <col min="10" max="16384" width="9" style="2"/>
  </cols>
  <sheetData>
    <row r="1" spans="1:10" ht="15.75" customHeight="1" x14ac:dyDescent="0.2">
      <c r="A1" s="2" t="s">
        <v>49</v>
      </c>
      <c r="B1" s="2" t="s">
        <v>0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  <c r="I1" s="2" t="s">
        <v>56</v>
      </c>
      <c r="J1" s="2" t="s">
        <v>54</v>
      </c>
    </row>
    <row r="2" spans="1:10" ht="15.75" customHeight="1" x14ac:dyDescent="0.2">
      <c r="A2" s="2">
        <v>0</v>
      </c>
      <c r="B2" s="2" t="s">
        <v>57</v>
      </c>
      <c r="C2" s="2">
        <v>1000</v>
      </c>
      <c r="D2" s="2" t="s">
        <v>7</v>
      </c>
      <c r="E2" s="2">
        <v>2</v>
      </c>
      <c r="F2" s="2">
        <v>2</v>
      </c>
      <c r="G2" s="2" t="s">
        <v>24</v>
      </c>
      <c r="H2" s="2" t="s">
        <v>85</v>
      </c>
      <c r="I2" s="3">
        <f>(E2+ (F2*0.5)) /(C2/500)</f>
        <v>1.5</v>
      </c>
      <c r="J2" s="2" t="s">
        <v>24</v>
      </c>
    </row>
    <row r="3" spans="1:10" ht="15.75" customHeight="1" x14ac:dyDescent="0.2">
      <c r="A3" s="2">
        <v>1</v>
      </c>
      <c r="B3" s="2" t="s">
        <v>58</v>
      </c>
      <c r="C3" s="2">
        <v>350</v>
      </c>
      <c r="D3" s="2" t="s">
        <v>8</v>
      </c>
      <c r="E3" s="2">
        <v>2</v>
      </c>
      <c r="F3" s="2">
        <v>1</v>
      </c>
      <c r="G3" s="2" t="s">
        <v>24</v>
      </c>
      <c r="H3" s="2" t="s">
        <v>85</v>
      </c>
      <c r="I3" s="3">
        <f t="shared" ref="I3:I52" si="0">(E3+ (F3*0.5)) /(C3/500)</f>
        <v>3.5714285714285716</v>
      </c>
      <c r="J3" s="2" t="s">
        <v>24</v>
      </c>
    </row>
    <row r="4" spans="1:10" ht="15.75" customHeight="1" x14ac:dyDescent="0.2">
      <c r="A4" s="2">
        <v>2</v>
      </c>
      <c r="B4" s="2" t="s">
        <v>59</v>
      </c>
      <c r="C4" s="2">
        <v>1500</v>
      </c>
      <c r="D4" s="2" t="s">
        <v>7</v>
      </c>
      <c r="E4" s="2">
        <v>12</v>
      </c>
      <c r="F4" s="2">
        <v>6</v>
      </c>
      <c r="G4" s="2" t="s">
        <v>24</v>
      </c>
      <c r="H4" s="2" t="s">
        <v>85</v>
      </c>
      <c r="I4" s="3">
        <f t="shared" si="0"/>
        <v>5</v>
      </c>
      <c r="J4" s="2" t="s">
        <v>24</v>
      </c>
    </row>
    <row r="5" spans="1:10" ht="15.75" customHeight="1" x14ac:dyDescent="0.2">
      <c r="A5" s="2">
        <v>3</v>
      </c>
      <c r="B5" s="2" t="s">
        <v>60</v>
      </c>
      <c r="C5" s="2">
        <v>350</v>
      </c>
      <c r="D5" s="2" t="s">
        <v>7</v>
      </c>
      <c r="E5" s="2">
        <v>5</v>
      </c>
      <c r="F5" s="2">
        <v>12</v>
      </c>
      <c r="G5" s="2" t="s">
        <v>25</v>
      </c>
      <c r="H5" s="2" t="s">
        <v>85</v>
      </c>
      <c r="I5" s="3">
        <f t="shared" si="0"/>
        <v>15.714285714285715</v>
      </c>
      <c r="J5" s="2" t="s">
        <v>25</v>
      </c>
    </row>
    <row r="6" spans="1:10" ht="15.75" customHeight="1" x14ac:dyDescent="0.2">
      <c r="A6" s="2">
        <v>4</v>
      </c>
      <c r="B6" s="2" t="s">
        <v>61</v>
      </c>
      <c r="C6" s="2">
        <v>350</v>
      </c>
      <c r="D6" s="2" t="s">
        <v>9</v>
      </c>
      <c r="E6" s="2">
        <v>0</v>
      </c>
      <c r="F6" s="2">
        <v>3</v>
      </c>
      <c r="G6" s="2" t="s">
        <v>24</v>
      </c>
      <c r="H6" s="2" t="s">
        <v>85</v>
      </c>
      <c r="I6" s="3">
        <f t="shared" si="0"/>
        <v>2.1428571428571428</v>
      </c>
      <c r="J6" s="2" t="s">
        <v>24</v>
      </c>
    </row>
    <row r="7" spans="1:10" ht="15.75" customHeight="1" x14ac:dyDescent="0.2">
      <c r="A7" s="2">
        <v>5</v>
      </c>
      <c r="B7" s="2" t="s">
        <v>62</v>
      </c>
      <c r="C7" s="2">
        <v>1000</v>
      </c>
      <c r="D7" s="2" t="s">
        <v>8</v>
      </c>
      <c r="E7" s="2">
        <v>5</v>
      </c>
      <c r="F7" s="2">
        <v>5</v>
      </c>
      <c r="G7" s="2" t="s">
        <v>24</v>
      </c>
      <c r="H7" s="2" t="s">
        <v>85</v>
      </c>
      <c r="I7" s="3">
        <f t="shared" si="0"/>
        <v>3.75</v>
      </c>
      <c r="J7" s="2" t="s">
        <v>24</v>
      </c>
    </row>
    <row r="8" spans="1:10" ht="15.75" customHeight="1" x14ac:dyDescent="0.2">
      <c r="A8" s="2">
        <v>6</v>
      </c>
      <c r="B8" s="2" t="s">
        <v>63</v>
      </c>
      <c r="C8" s="2">
        <v>2500</v>
      </c>
      <c r="D8" s="2" t="s">
        <v>7</v>
      </c>
      <c r="E8" s="2">
        <v>20</v>
      </c>
      <c r="F8" s="2">
        <v>10</v>
      </c>
      <c r="G8" s="2" t="s">
        <v>24</v>
      </c>
      <c r="H8" s="2" t="s">
        <v>236</v>
      </c>
      <c r="I8" s="3">
        <f t="shared" si="0"/>
        <v>5</v>
      </c>
      <c r="J8" s="2" t="s">
        <v>24</v>
      </c>
    </row>
    <row r="9" spans="1:10" ht="15.75" customHeight="1" x14ac:dyDescent="0.2">
      <c r="A9" s="2">
        <v>7</v>
      </c>
      <c r="B9" s="2" t="s">
        <v>64</v>
      </c>
      <c r="C9" s="2">
        <v>1000</v>
      </c>
      <c r="D9" s="2" t="s">
        <v>7</v>
      </c>
      <c r="E9" s="2">
        <v>6</v>
      </c>
      <c r="F9" s="2">
        <v>6</v>
      </c>
      <c r="G9" s="2" t="s">
        <v>24</v>
      </c>
      <c r="H9" s="2" t="s">
        <v>85</v>
      </c>
      <c r="I9" s="3">
        <f t="shared" si="0"/>
        <v>4.5</v>
      </c>
      <c r="J9" s="2" t="s">
        <v>24</v>
      </c>
    </row>
    <row r="10" spans="1:10" ht="15.75" customHeight="1" x14ac:dyDescent="0.2">
      <c r="A10" s="2">
        <v>8</v>
      </c>
      <c r="B10" s="2" t="s">
        <v>65</v>
      </c>
      <c r="C10" s="2">
        <v>1000</v>
      </c>
      <c r="D10" s="2" t="s">
        <v>7</v>
      </c>
      <c r="E10" s="2">
        <v>10</v>
      </c>
      <c r="F10" s="2">
        <v>12</v>
      </c>
      <c r="G10" s="2" t="s">
        <v>26</v>
      </c>
      <c r="H10" s="2" t="s">
        <v>85</v>
      </c>
      <c r="I10" s="3">
        <f t="shared" si="0"/>
        <v>8</v>
      </c>
      <c r="J10" s="2" t="s">
        <v>26</v>
      </c>
    </row>
    <row r="11" spans="1:10" ht="15.75" customHeight="1" x14ac:dyDescent="0.2">
      <c r="A11" s="2">
        <v>9</v>
      </c>
      <c r="B11" s="2" t="s">
        <v>66</v>
      </c>
      <c r="C11" s="2">
        <v>500</v>
      </c>
      <c r="D11" s="2" t="s">
        <v>7</v>
      </c>
      <c r="E11" s="2">
        <v>7</v>
      </c>
      <c r="F11" s="2">
        <v>8</v>
      </c>
      <c r="G11" s="2" t="s">
        <v>27</v>
      </c>
      <c r="H11" s="2" t="s">
        <v>86</v>
      </c>
      <c r="I11" s="3">
        <f t="shared" si="0"/>
        <v>11</v>
      </c>
      <c r="J11" s="2" t="s">
        <v>27</v>
      </c>
    </row>
    <row r="12" spans="1:10" ht="15.75" customHeight="1" x14ac:dyDescent="0.2">
      <c r="A12" s="2">
        <v>10</v>
      </c>
      <c r="B12" s="2" t="s">
        <v>67</v>
      </c>
      <c r="C12" s="2">
        <v>750</v>
      </c>
      <c r="D12" s="2" t="s">
        <v>9</v>
      </c>
      <c r="E12" s="2">
        <v>16</v>
      </c>
      <c r="F12" s="2">
        <v>16</v>
      </c>
      <c r="G12" s="2" t="s">
        <v>25</v>
      </c>
      <c r="H12" s="2" t="s">
        <v>87</v>
      </c>
      <c r="I12" s="3">
        <f t="shared" si="0"/>
        <v>16</v>
      </c>
      <c r="J12" s="2" t="s">
        <v>25</v>
      </c>
    </row>
    <row r="13" spans="1:10" ht="15.75" customHeight="1" x14ac:dyDescent="0.2">
      <c r="A13" s="2">
        <v>11</v>
      </c>
      <c r="B13" s="2" t="s">
        <v>68</v>
      </c>
      <c r="C13" s="2">
        <v>900</v>
      </c>
      <c r="D13" s="2" t="s">
        <v>10</v>
      </c>
      <c r="E13" s="2">
        <v>22</v>
      </c>
      <c r="F13" s="2">
        <v>28</v>
      </c>
      <c r="G13" s="2" t="s">
        <v>83</v>
      </c>
      <c r="H13" s="2" t="s">
        <v>88</v>
      </c>
      <c r="I13" s="3">
        <f t="shared" si="0"/>
        <v>20</v>
      </c>
      <c r="J13" s="2" t="s">
        <v>83</v>
      </c>
    </row>
    <row r="14" spans="1:10" ht="15.75" customHeight="1" x14ac:dyDescent="0.2">
      <c r="A14" s="2">
        <v>12</v>
      </c>
      <c r="B14" s="2" t="s">
        <v>69</v>
      </c>
      <c r="C14" s="2">
        <v>200</v>
      </c>
      <c r="D14" s="2" t="s">
        <v>7</v>
      </c>
      <c r="E14" s="2">
        <v>0</v>
      </c>
      <c r="F14" s="2">
        <v>5</v>
      </c>
      <c r="G14" s="2" t="s">
        <v>26</v>
      </c>
      <c r="H14" s="2" t="s">
        <v>85</v>
      </c>
      <c r="I14" s="3">
        <f t="shared" si="0"/>
        <v>6.25</v>
      </c>
      <c r="J14" s="2" t="s">
        <v>26</v>
      </c>
    </row>
    <row r="15" spans="1:10" ht="15.75" customHeight="1" x14ac:dyDescent="0.2">
      <c r="A15" s="2">
        <v>13</v>
      </c>
      <c r="B15" s="2" t="s">
        <v>70</v>
      </c>
      <c r="C15" s="2">
        <v>2500</v>
      </c>
      <c r="D15" s="2" t="s">
        <v>8</v>
      </c>
      <c r="E15" s="2">
        <v>35</v>
      </c>
      <c r="F15" s="2">
        <v>50</v>
      </c>
      <c r="G15" s="2" t="s">
        <v>27</v>
      </c>
      <c r="H15" s="2" t="s">
        <v>89</v>
      </c>
      <c r="I15" s="3">
        <f t="shared" si="0"/>
        <v>12</v>
      </c>
      <c r="J15" s="2" t="s">
        <v>27</v>
      </c>
    </row>
    <row r="16" spans="1:10" ht="15.75" customHeight="1" x14ac:dyDescent="0.2">
      <c r="A16" s="2">
        <v>14</v>
      </c>
      <c r="B16" s="2" t="s">
        <v>71</v>
      </c>
      <c r="C16" s="2">
        <v>125</v>
      </c>
      <c r="D16" s="2" t="s">
        <v>8</v>
      </c>
      <c r="E16" s="2">
        <v>2</v>
      </c>
      <c r="F16" s="2">
        <v>2</v>
      </c>
      <c r="G16" s="2" t="s">
        <v>25</v>
      </c>
      <c r="H16" s="2" t="s">
        <v>90</v>
      </c>
      <c r="I16" s="3">
        <f t="shared" si="0"/>
        <v>12</v>
      </c>
      <c r="J16" s="2" t="s">
        <v>25</v>
      </c>
    </row>
    <row r="17" spans="1:10" ht="15.75" customHeight="1" x14ac:dyDescent="0.2">
      <c r="A17" s="2">
        <v>15</v>
      </c>
      <c r="B17" s="2" t="s">
        <v>72</v>
      </c>
      <c r="C17" s="2">
        <v>1150</v>
      </c>
      <c r="D17" s="2" t="s">
        <v>9</v>
      </c>
      <c r="E17" s="2">
        <v>20</v>
      </c>
      <c r="F17" s="2">
        <v>22</v>
      </c>
      <c r="G17" s="2" t="s">
        <v>84</v>
      </c>
      <c r="H17" s="2" t="s">
        <v>91</v>
      </c>
      <c r="I17" s="3">
        <f t="shared" si="0"/>
        <v>13.478260869565219</v>
      </c>
      <c r="J17" s="2" t="s">
        <v>84</v>
      </c>
    </row>
    <row r="18" spans="1:10" ht="15.75" customHeight="1" x14ac:dyDescent="0.2">
      <c r="A18" s="2">
        <v>16</v>
      </c>
      <c r="B18" s="2" t="s">
        <v>73</v>
      </c>
      <c r="C18" s="2">
        <v>500</v>
      </c>
      <c r="D18" s="2" t="s">
        <v>7</v>
      </c>
      <c r="E18" s="2">
        <v>5</v>
      </c>
      <c r="F18" s="2">
        <v>5</v>
      </c>
      <c r="G18" s="2" t="s">
        <v>26</v>
      </c>
      <c r="H18" s="2" t="s">
        <v>92</v>
      </c>
      <c r="I18" s="3">
        <f t="shared" si="0"/>
        <v>7.5</v>
      </c>
      <c r="J18" s="2" t="s">
        <v>26</v>
      </c>
    </row>
    <row r="19" spans="1:10" ht="15.75" customHeight="1" x14ac:dyDescent="0.2">
      <c r="A19" s="2">
        <v>17</v>
      </c>
      <c r="B19" s="2" t="s">
        <v>74</v>
      </c>
      <c r="C19" s="2">
        <v>1000</v>
      </c>
      <c r="D19" s="2" t="s">
        <v>7</v>
      </c>
      <c r="E19" s="2">
        <v>12</v>
      </c>
      <c r="F19" s="2">
        <v>18</v>
      </c>
      <c r="G19" s="2" t="s">
        <v>27</v>
      </c>
      <c r="H19" s="2" t="s">
        <v>85</v>
      </c>
      <c r="I19" s="3">
        <f t="shared" si="0"/>
        <v>10.5</v>
      </c>
      <c r="J19" s="2" t="s">
        <v>27</v>
      </c>
    </row>
    <row r="20" spans="1:10" ht="15.75" customHeight="1" x14ac:dyDescent="0.2">
      <c r="A20" s="2">
        <v>18</v>
      </c>
      <c r="B20" s="2" t="s">
        <v>75</v>
      </c>
      <c r="C20" s="2">
        <v>500</v>
      </c>
      <c r="D20" s="2" t="s">
        <v>9</v>
      </c>
      <c r="E20" s="2">
        <v>5</v>
      </c>
      <c r="F20" s="2">
        <v>20</v>
      </c>
      <c r="G20" s="2" t="s">
        <v>25</v>
      </c>
      <c r="H20" s="2" t="s">
        <v>93</v>
      </c>
      <c r="I20" s="3">
        <f t="shared" si="0"/>
        <v>15</v>
      </c>
      <c r="J20" s="2" t="s">
        <v>25</v>
      </c>
    </row>
    <row r="21" spans="1:10" ht="15.75" customHeight="1" x14ac:dyDescent="0.2">
      <c r="A21" s="2">
        <v>19</v>
      </c>
      <c r="B21" s="2" t="s">
        <v>76</v>
      </c>
      <c r="C21" s="2">
        <v>800</v>
      </c>
      <c r="D21" s="2" t="s">
        <v>9</v>
      </c>
      <c r="E21" s="2">
        <v>24</v>
      </c>
      <c r="F21" s="2">
        <v>24</v>
      </c>
      <c r="G21" s="2" t="s">
        <v>84</v>
      </c>
      <c r="H21" s="2" t="s">
        <v>94</v>
      </c>
      <c r="I21" s="3">
        <f t="shared" si="0"/>
        <v>22.5</v>
      </c>
      <c r="J21" s="2" t="s">
        <v>84</v>
      </c>
    </row>
    <row r="22" spans="1:10" ht="15.75" customHeight="1" x14ac:dyDescent="0.2">
      <c r="A22" s="2">
        <v>20</v>
      </c>
      <c r="B22" s="2" t="s">
        <v>77</v>
      </c>
      <c r="C22" s="2">
        <v>1500</v>
      </c>
      <c r="D22" s="2" t="s">
        <v>9</v>
      </c>
      <c r="E22" s="2">
        <v>5</v>
      </c>
      <c r="F22" s="2">
        <v>9</v>
      </c>
      <c r="G22" s="2" t="s">
        <v>24</v>
      </c>
      <c r="H22" s="2" t="s">
        <v>85</v>
      </c>
      <c r="I22" s="3">
        <f t="shared" si="0"/>
        <v>3.1666666666666665</v>
      </c>
      <c r="J22" s="2" t="s">
        <v>24</v>
      </c>
    </row>
    <row r="23" spans="1:10" ht="15.75" customHeight="1" x14ac:dyDescent="0.2">
      <c r="A23" s="2">
        <v>21</v>
      </c>
      <c r="B23" s="2" t="s">
        <v>78</v>
      </c>
      <c r="C23" s="2">
        <v>1000</v>
      </c>
      <c r="D23" s="2" t="s">
        <v>9</v>
      </c>
      <c r="E23" s="2">
        <v>9</v>
      </c>
      <c r="F23" s="2">
        <v>15</v>
      </c>
      <c r="G23" s="2" t="s">
        <v>26</v>
      </c>
      <c r="H23" s="2" t="s">
        <v>85</v>
      </c>
      <c r="I23" s="3">
        <f t="shared" si="0"/>
        <v>8.25</v>
      </c>
      <c r="J23" s="2" t="s">
        <v>26</v>
      </c>
    </row>
    <row r="24" spans="1:10" ht="15.75" customHeight="1" x14ac:dyDescent="0.2">
      <c r="A24" s="2">
        <v>22</v>
      </c>
      <c r="B24" s="2" t="s">
        <v>79</v>
      </c>
      <c r="C24" s="2">
        <v>150</v>
      </c>
      <c r="D24" s="2" t="s">
        <v>9</v>
      </c>
      <c r="E24" s="2">
        <v>1</v>
      </c>
      <c r="F24" s="2">
        <v>4</v>
      </c>
      <c r="G24" s="2" t="s">
        <v>27</v>
      </c>
      <c r="H24" s="2" t="s">
        <v>96</v>
      </c>
      <c r="I24" s="3">
        <f t="shared" si="0"/>
        <v>10</v>
      </c>
      <c r="J24" s="2" t="s">
        <v>27</v>
      </c>
    </row>
    <row r="25" spans="1:10" ht="15.75" customHeight="1" x14ac:dyDescent="0.2">
      <c r="A25" s="2">
        <v>23</v>
      </c>
      <c r="B25" s="2" t="s">
        <v>80</v>
      </c>
      <c r="C25" s="2">
        <v>1000</v>
      </c>
      <c r="D25" s="2" t="s">
        <v>8</v>
      </c>
      <c r="E25" s="2">
        <v>20</v>
      </c>
      <c r="F25" s="2">
        <v>15</v>
      </c>
      <c r="G25" s="2" t="s">
        <v>25</v>
      </c>
      <c r="H25" s="2" t="s">
        <v>85</v>
      </c>
      <c r="I25" s="3">
        <f t="shared" si="0"/>
        <v>13.75</v>
      </c>
      <c r="J25" s="2" t="s">
        <v>25</v>
      </c>
    </row>
    <row r="26" spans="1:10" ht="15.75" customHeight="1" x14ac:dyDescent="0.2">
      <c r="A26" s="2">
        <v>24</v>
      </c>
      <c r="B26" s="2" t="s">
        <v>81</v>
      </c>
      <c r="C26" s="2">
        <v>300</v>
      </c>
      <c r="D26" s="2" t="s">
        <v>8</v>
      </c>
      <c r="E26" s="2">
        <v>4</v>
      </c>
      <c r="F26" s="2">
        <v>5</v>
      </c>
      <c r="G26" s="2" t="s">
        <v>84</v>
      </c>
      <c r="H26" s="2" t="s">
        <v>95</v>
      </c>
      <c r="I26" s="3">
        <f t="shared" si="0"/>
        <v>10.833333333333334</v>
      </c>
      <c r="J26" s="2" t="s">
        <v>84</v>
      </c>
    </row>
    <row r="27" spans="1:10" ht="15.75" customHeight="1" x14ac:dyDescent="0.2">
      <c r="A27" s="2">
        <v>25</v>
      </c>
      <c r="B27" s="2" t="s">
        <v>170</v>
      </c>
      <c r="C27" s="2">
        <v>400</v>
      </c>
      <c r="D27" s="2" t="s">
        <v>8</v>
      </c>
      <c r="E27" s="2">
        <v>5</v>
      </c>
      <c r="F27" s="2">
        <v>8</v>
      </c>
      <c r="G27" s="1" t="s">
        <v>27</v>
      </c>
      <c r="H27" s="2" t="s">
        <v>195</v>
      </c>
      <c r="I27" s="3">
        <f t="shared" si="0"/>
        <v>11.25</v>
      </c>
      <c r="J27" s="1" t="s">
        <v>27</v>
      </c>
    </row>
    <row r="28" spans="1:10" ht="15.75" customHeight="1" x14ac:dyDescent="0.2">
      <c r="A28" s="2">
        <v>26</v>
      </c>
      <c r="B28" s="2" t="s">
        <v>171</v>
      </c>
      <c r="C28" s="2">
        <v>650</v>
      </c>
      <c r="D28" s="2" t="s">
        <v>8</v>
      </c>
      <c r="E28" s="2">
        <v>15</v>
      </c>
      <c r="F28" s="2">
        <v>12</v>
      </c>
      <c r="G28" s="1" t="s">
        <v>25</v>
      </c>
      <c r="H28" s="2" t="s">
        <v>85</v>
      </c>
      <c r="I28" s="3">
        <f t="shared" si="0"/>
        <v>16.153846153846153</v>
      </c>
      <c r="J28" s="1" t="s">
        <v>25</v>
      </c>
    </row>
    <row r="29" spans="1:10" ht="15.75" customHeight="1" x14ac:dyDescent="0.2">
      <c r="A29" s="2">
        <v>27</v>
      </c>
      <c r="B29" s="2" t="s">
        <v>172</v>
      </c>
      <c r="C29" s="2">
        <v>250</v>
      </c>
      <c r="D29" s="2" t="s">
        <v>7</v>
      </c>
      <c r="E29" s="2">
        <v>5</v>
      </c>
      <c r="F29" s="2">
        <v>6</v>
      </c>
      <c r="G29" s="1" t="s">
        <v>134</v>
      </c>
      <c r="H29" s="2" t="s">
        <v>196</v>
      </c>
      <c r="I29" s="3">
        <f t="shared" si="0"/>
        <v>16</v>
      </c>
      <c r="J29" s="1" t="s">
        <v>134</v>
      </c>
    </row>
    <row r="30" spans="1:10" ht="15.75" customHeight="1" x14ac:dyDescent="0.2">
      <c r="A30" s="2">
        <v>28</v>
      </c>
      <c r="B30" s="2" t="s">
        <v>173</v>
      </c>
      <c r="C30" s="2">
        <v>750</v>
      </c>
      <c r="D30" s="2" t="s">
        <v>9</v>
      </c>
      <c r="E30" s="2">
        <v>15</v>
      </c>
      <c r="F30" s="2">
        <v>30</v>
      </c>
      <c r="G30" s="1" t="s">
        <v>134</v>
      </c>
      <c r="H30" s="2" t="s">
        <v>197</v>
      </c>
      <c r="I30" s="3">
        <f t="shared" si="0"/>
        <v>20</v>
      </c>
      <c r="J30" s="1" t="s">
        <v>134</v>
      </c>
    </row>
    <row r="31" spans="1:10" ht="15.75" customHeight="1" x14ac:dyDescent="0.2">
      <c r="A31" s="2">
        <v>29</v>
      </c>
      <c r="B31" s="2" t="s">
        <v>174</v>
      </c>
      <c r="C31" s="2">
        <v>500</v>
      </c>
      <c r="D31" s="2" t="s">
        <v>10</v>
      </c>
      <c r="E31" s="2">
        <v>10</v>
      </c>
      <c r="F31" s="2">
        <v>10</v>
      </c>
      <c r="G31" s="1" t="s">
        <v>134</v>
      </c>
      <c r="H31" s="2" t="s">
        <v>198</v>
      </c>
      <c r="I31" s="3">
        <f t="shared" si="0"/>
        <v>15</v>
      </c>
      <c r="J31" s="1" t="s">
        <v>134</v>
      </c>
    </row>
    <row r="32" spans="1:10" ht="15.75" customHeight="1" x14ac:dyDescent="0.2">
      <c r="A32" s="2">
        <v>30</v>
      </c>
      <c r="B32" s="2" t="s">
        <v>175</v>
      </c>
      <c r="C32" s="2">
        <v>750</v>
      </c>
      <c r="D32" s="2" t="s">
        <v>7</v>
      </c>
      <c r="E32" s="2">
        <v>11</v>
      </c>
      <c r="F32" s="2">
        <v>13</v>
      </c>
      <c r="G32" s="1" t="s">
        <v>27</v>
      </c>
      <c r="H32" s="2" t="s">
        <v>85</v>
      </c>
      <c r="I32" s="3">
        <f t="shared" si="0"/>
        <v>11.666666666666666</v>
      </c>
      <c r="J32" s="1" t="s">
        <v>27</v>
      </c>
    </row>
    <row r="33" spans="1:10" ht="15.75" customHeight="1" x14ac:dyDescent="0.2">
      <c r="A33" s="2">
        <v>31</v>
      </c>
      <c r="B33" s="2" t="s">
        <v>176</v>
      </c>
      <c r="C33" s="2">
        <v>900</v>
      </c>
      <c r="D33" s="2" t="s">
        <v>7</v>
      </c>
      <c r="E33" s="2">
        <v>18</v>
      </c>
      <c r="F33" s="2">
        <v>21</v>
      </c>
      <c r="G33" s="1" t="s">
        <v>25</v>
      </c>
      <c r="H33" s="2" t="s">
        <v>85</v>
      </c>
      <c r="I33" s="3">
        <f t="shared" si="0"/>
        <v>15.833333333333332</v>
      </c>
      <c r="J33" s="1" t="s">
        <v>25</v>
      </c>
    </row>
    <row r="34" spans="1:10" ht="15.75" customHeight="1" x14ac:dyDescent="0.2">
      <c r="A34" s="2">
        <v>32</v>
      </c>
      <c r="B34" s="2" t="s">
        <v>177</v>
      </c>
      <c r="C34" s="2">
        <v>750</v>
      </c>
      <c r="D34" s="2" t="s">
        <v>9</v>
      </c>
      <c r="E34" s="2">
        <v>12</v>
      </c>
      <c r="F34" s="2">
        <v>18</v>
      </c>
      <c r="G34" s="1" t="s">
        <v>134</v>
      </c>
      <c r="H34" s="2" t="s">
        <v>199</v>
      </c>
      <c r="I34" s="3">
        <f>(E34+ (F34*0.5)) /(C34/500) *1.8</f>
        <v>25.2</v>
      </c>
      <c r="J34" s="1" t="s">
        <v>134</v>
      </c>
    </row>
    <row r="35" spans="1:10" ht="15.75" customHeight="1" x14ac:dyDescent="0.2">
      <c r="A35" s="2">
        <v>33</v>
      </c>
      <c r="B35" s="2" t="s">
        <v>178</v>
      </c>
      <c r="C35" s="2">
        <v>1750</v>
      </c>
      <c r="D35" s="2" t="s">
        <v>9</v>
      </c>
      <c r="E35" s="2">
        <v>44</v>
      </c>
      <c r="F35" s="2">
        <v>88</v>
      </c>
      <c r="G35" s="1" t="s">
        <v>134</v>
      </c>
      <c r="H35" s="2" t="s">
        <v>200</v>
      </c>
      <c r="I35" s="3">
        <f t="shared" si="0"/>
        <v>25.142857142857142</v>
      </c>
      <c r="J35" s="1" t="s">
        <v>134</v>
      </c>
    </row>
    <row r="36" spans="1:10" ht="15.75" customHeight="1" x14ac:dyDescent="0.2">
      <c r="A36" s="2">
        <v>34</v>
      </c>
      <c r="B36" s="2" t="s">
        <v>179</v>
      </c>
      <c r="C36" s="2">
        <v>600</v>
      </c>
      <c r="D36" s="2" t="s">
        <v>7</v>
      </c>
      <c r="E36" s="2">
        <v>10</v>
      </c>
      <c r="F36" s="2">
        <v>14</v>
      </c>
      <c r="G36" s="1" t="s">
        <v>134</v>
      </c>
      <c r="H36" s="2" t="s">
        <v>201</v>
      </c>
      <c r="I36" s="3">
        <f t="shared" si="0"/>
        <v>14.166666666666668</v>
      </c>
      <c r="J36" s="1" t="s">
        <v>134</v>
      </c>
    </row>
    <row r="37" spans="1:10" ht="15.75" customHeight="1" x14ac:dyDescent="0.2">
      <c r="A37" s="2">
        <v>35</v>
      </c>
      <c r="B37" s="2" t="s">
        <v>180</v>
      </c>
      <c r="C37" s="2">
        <v>1200</v>
      </c>
      <c r="D37" s="2" t="s">
        <v>7</v>
      </c>
      <c r="E37" s="2">
        <v>15</v>
      </c>
      <c r="F37" s="2">
        <v>15</v>
      </c>
      <c r="G37" s="1" t="s">
        <v>27</v>
      </c>
      <c r="H37" s="2" t="s">
        <v>230</v>
      </c>
      <c r="I37" s="3">
        <f t="shared" si="0"/>
        <v>9.375</v>
      </c>
      <c r="J37" s="1" t="s">
        <v>27</v>
      </c>
    </row>
    <row r="38" spans="1:10" ht="15.75" customHeight="1" x14ac:dyDescent="0.2">
      <c r="A38" s="2">
        <v>36</v>
      </c>
      <c r="B38" s="2" t="s">
        <v>181</v>
      </c>
      <c r="C38" s="2">
        <v>1800</v>
      </c>
      <c r="D38" s="2" t="s">
        <v>7</v>
      </c>
      <c r="E38" s="2">
        <v>30</v>
      </c>
      <c r="F38" s="2">
        <v>50</v>
      </c>
      <c r="G38" s="1" t="s">
        <v>25</v>
      </c>
      <c r="H38" s="2" t="s">
        <v>231</v>
      </c>
      <c r="I38" s="3">
        <f t="shared" si="0"/>
        <v>15.277777777777777</v>
      </c>
      <c r="J38" s="1" t="s">
        <v>25</v>
      </c>
    </row>
    <row r="39" spans="1:10" ht="15.75" customHeight="1" x14ac:dyDescent="0.2">
      <c r="A39" s="2">
        <v>37</v>
      </c>
      <c r="B39" s="2" t="s">
        <v>182</v>
      </c>
      <c r="C39" s="2">
        <v>600</v>
      </c>
      <c r="D39" s="2" t="s">
        <v>9</v>
      </c>
      <c r="E39" s="2">
        <v>25</v>
      </c>
      <c r="F39" s="2">
        <v>0</v>
      </c>
      <c r="G39" s="1" t="s">
        <v>134</v>
      </c>
      <c r="H39" s="2" t="s">
        <v>85</v>
      </c>
      <c r="I39" s="3">
        <f t="shared" si="0"/>
        <v>20.833333333333336</v>
      </c>
      <c r="J39" s="1" t="s">
        <v>134</v>
      </c>
    </row>
    <row r="40" spans="1:10" ht="15.75" customHeight="1" x14ac:dyDescent="0.2">
      <c r="A40" s="2">
        <v>38</v>
      </c>
      <c r="B40" s="2" t="s">
        <v>183</v>
      </c>
      <c r="C40" s="2">
        <v>320</v>
      </c>
      <c r="D40" s="2" t="s">
        <v>8</v>
      </c>
      <c r="E40" s="2">
        <v>0</v>
      </c>
      <c r="F40" s="2">
        <v>1</v>
      </c>
      <c r="G40" s="1" t="s">
        <v>134</v>
      </c>
      <c r="H40" s="2" t="s">
        <v>212</v>
      </c>
      <c r="I40" s="3">
        <f t="shared" si="0"/>
        <v>0.78125</v>
      </c>
      <c r="J40" s="1" t="s">
        <v>134</v>
      </c>
    </row>
    <row r="41" spans="1:10" ht="15" customHeight="1" x14ac:dyDescent="0.2">
      <c r="A41" s="2">
        <v>39</v>
      </c>
      <c r="B41" s="2" t="s">
        <v>184</v>
      </c>
      <c r="C41" s="2">
        <v>25000</v>
      </c>
      <c r="D41" s="2" t="s">
        <v>9</v>
      </c>
      <c r="E41" s="2">
        <v>1999</v>
      </c>
      <c r="F41" s="2">
        <v>1999</v>
      </c>
      <c r="G41" s="1" t="s">
        <v>134</v>
      </c>
      <c r="H41" s="2" t="s">
        <v>85</v>
      </c>
      <c r="I41" s="3">
        <f t="shared" si="0"/>
        <v>59.97</v>
      </c>
      <c r="J41" s="1" t="s">
        <v>134</v>
      </c>
    </row>
    <row r="42" spans="1:10" ht="15.75" customHeight="1" x14ac:dyDescent="0.2">
      <c r="A42" s="2">
        <v>40</v>
      </c>
      <c r="B42" s="2" t="s">
        <v>185</v>
      </c>
      <c r="C42" s="2">
        <v>2400</v>
      </c>
      <c r="D42" s="2" t="s">
        <v>9</v>
      </c>
      <c r="E42" s="2">
        <v>80</v>
      </c>
      <c r="F42" s="2">
        <v>80</v>
      </c>
      <c r="G42" s="1" t="s">
        <v>25</v>
      </c>
      <c r="H42" s="2" t="s">
        <v>85</v>
      </c>
      <c r="I42" s="3">
        <f t="shared" si="0"/>
        <v>25</v>
      </c>
      <c r="J42" s="1" t="s">
        <v>25</v>
      </c>
    </row>
    <row r="43" spans="1:10" ht="15.75" customHeight="1" x14ac:dyDescent="0.2">
      <c r="A43" s="2">
        <v>41</v>
      </c>
      <c r="B43" s="2" t="s">
        <v>186</v>
      </c>
      <c r="C43" s="2">
        <v>1200</v>
      </c>
      <c r="D43" s="2" t="s">
        <v>10</v>
      </c>
      <c r="E43" s="2">
        <v>15</v>
      </c>
      <c r="F43" s="2">
        <v>0</v>
      </c>
      <c r="G43" s="1" t="s">
        <v>134</v>
      </c>
      <c r="H43" s="2" t="s">
        <v>213</v>
      </c>
      <c r="I43" s="3">
        <f t="shared" si="0"/>
        <v>6.25</v>
      </c>
      <c r="J43" s="1" t="s">
        <v>134</v>
      </c>
    </row>
    <row r="44" spans="1:10" ht="15.75" customHeight="1" x14ac:dyDescent="0.2">
      <c r="A44" s="2">
        <v>42</v>
      </c>
      <c r="B44" s="2" t="s">
        <v>187</v>
      </c>
      <c r="C44" s="2">
        <v>1200</v>
      </c>
      <c r="D44" s="2" t="s">
        <v>10</v>
      </c>
      <c r="E44" s="2">
        <v>12</v>
      </c>
      <c r="F44" s="2">
        <v>24</v>
      </c>
      <c r="G44" s="1" t="s">
        <v>131</v>
      </c>
      <c r="H44" s="2" t="s">
        <v>214</v>
      </c>
      <c r="I44" s="3">
        <f t="shared" si="0"/>
        <v>10</v>
      </c>
      <c r="J44" s="1" t="s">
        <v>131</v>
      </c>
    </row>
    <row r="45" spans="1:10" ht="15.75" customHeight="1" x14ac:dyDescent="0.2">
      <c r="A45" s="2">
        <v>43</v>
      </c>
      <c r="B45" s="2" t="s">
        <v>188</v>
      </c>
      <c r="C45" s="2">
        <v>900</v>
      </c>
      <c r="D45" s="2" t="s">
        <v>7</v>
      </c>
      <c r="E45" s="2">
        <v>0</v>
      </c>
      <c r="F45" s="2">
        <v>70</v>
      </c>
      <c r="G45" s="1" t="s">
        <v>25</v>
      </c>
      <c r="H45" s="2" t="s">
        <v>85</v>
      </c>
      <c r="I45" s="3">
        <f t="shared" si="0"/>
        <v>19.444444444444443</v>
      </c>
      <c r="J45" s="1" t="s">
        <v>25</v>
      </c>
    </row>
    <row r="46" spans="1:10" ht="15.75" customHeight="1" x14ac:dyDescent="0.2">
      <c r="A46" s="2">
        <v>44</v>
      </c>
      <c r="B46" s="2" t="s">
        <v>190</v>
      </c>
      <c r="C46" s="2">
        <v>500</v>
      </c>
      <c r="D46" s="2" t="s">
        <v>8</v>
      </c>
      <c r="E46" s="2">
        <v>0</v>
      </c>
      <c r="F46" s="2">
        <v>5</v>
      </c>
      <c r="G46" s="1" t="s">
        <v>25</v>
      </c>
      <c r="H46" s="2" t="s">
        <v>215</v>
      </c>
      <c r="I46" s="3">
        <f t="shared" si="0"/>
        <v>2.5</v>
      </c>
      <c r="J46" s="1" t="s">
        <v>25</v>
      </c>
    </row>
    <row r="47" spans="1:10" ht="15.75" customHeight="1" x14ac:dyDescent="0.2">
      <c r="A47" s="2">
        <v>45</v>
      </c>
      <c r="B47" s="2" t="s">
        <v>189</v>
      </c>
      <c r="C47" s="2">
        <v>200</v>
      </c>
      <c r="D47" s="2" t="s">
        <v>8</v>
      </c>
      <c r="E47" s="2">
        <v>4</v>
      </c>
      <c r="F47" s="2">
        <v>3</v>
      </c>
      <c r="G47" s="1" t="s">
        <v>134</v>
      </c>
      <c r="H47" s="2" t="s">
        <v>216</v>
      </c>
      <c r="I47" s="3">
        <f t="shared" si="0"/>
        <v>13.75</v>
      </c>
      <c r="J47" s="1" t="s">
        <v>134</v>
      </c>
    </row>
    <row r="48" spans="1:10" ht="15.75" customHeight="1" x14ac:dyDescent="0.2">
      <c r="A48" s="2">
        <v>46</v>
      </c>
      <c r="B48" s="2" t="s">
        <v>191</v>
      </c>
      <c r="C48" s="2">
        <v>1100</v>
      </c>
      <c r="D48" s="2" t="s">
        <v>7</v>
      </c>
      <c r="E48" s="2">
        <v>12</v>
      </c>
      <c r="F48" s="2">
        <v>12</v>
      </c>
      <c r="G48" s="1" t="s">
        <v>27</v>
      </c>
      <c r="H48" s="2" t="s">
        <v>85</v>
      </c>
      <c r="I48" s="3">
        <f t="shared" si="0"/>
        <v>8.1818181818181817</v>
      </c>
      <c r="J48" s="1" t="s">
        <v>27</v>
      </c>
    </row>
    <row r="49" spans="1:10" ht="15.75" customHeight="1" x14ac:dyDescent="0.2">
      <c r="A49" s="2">
        <v>47</v>
      </c>
      <c r="B49" s="2" t="s">
        <v>192</v>
      </c>
      <c r="C49" s="2">
        <v>1100</v>
      </c>
      <c r="D49" s="2" t="s">
        <v>7</v>
      </c>
      <c r="E49" s="2">
        <v>32</v>
      </c>
      <c r="F49" s="2">
        <v>32</v>
      </c>
      <c r="G49" s="1" t="s">
        <v>25</v>
      </c>
      <c r="H49" s="2" t="s">
        <v>85</v>
      </c>
      <c r="I49" s="3">
        <f t="shared" si="0"/>
        <v>21.818181818181817</v>
      </c>
      <c r="J49" s="1" t="s">
        <v>25</v>
      </c>
    </row>
    <row r="50" spans="1:10" ht="15.75" customHeight="1" x14ac:dyDescent="0.2">
      <c r="A50" s="2">
        <v>48</v>
      </c>
      <c r="B50" s="2" t="s">
        <v>193</v>
      </c>
      <c r="C50" s="2">
        <v>1200</v>
      </c>
      <c r="D50" s="2" t="s">
        <v>8</v>
      </c>
      <c r="E50" s="2">
        <v>60</v>
      </c>
      <c r="F50" s="2">
        <v>0</v>
      </c>
      <c r="G50" s="1" t="s">
        <v>134</v>
      </c>
      <c r="H50" s="2" t="s">
        <v>231</v>
      </c>
      <c r="I50" s="3">
        <f t="shared" si="0"/>
        <v>25</v>
      </c>
      <c r="J50" s="1" t="s">
        <v>134</v>
      </c>
    </row>
    <row r="51" spans="1:10" ht="15.75" customHeight="1" x14ac:dyDescent="0.2">
      <c r="A51" s="2">
        <v>49</v>
      </c>
      <c r="B51" s="2" t="s">
        <v>194</v>
      </c>
      <c r="C51" s="2">
        <v>1000</v>
      </c>
      <c r="D51" s="2" t="s">
        <v>10</v>
      </c>
      <c r="E51" s="2">
        <v>100</v>
      </c>
      <c r="F51" s="2">
        <v>100</v>
      </c>
      <c r="G51" s="1" t="s">
        <v>131</v>
      </c>
      <c r="H51" s="2" t="s">
        <v>217</v>
      </c>
      <c r="I51" s="3">
        <f t="shared" si="0"/>
        <v>75</v>
      </c>
      <c r="J51" s="1" t="s">
        <v>131</v>
      </c>
    </row>
    <row r="52" spans="1:10" ht="15.75" customHeight="1" x14ac:dyDescent="0.2">
      <c r="A52" s="2">
        <v>50</v>
      </c>
      <c r="B52" s="2" t="s">
        <v>232</v>
      </c>
      <c r="C52" s="2">
        <v>2500</v>
      </c>
      <c r="D52" s="2" t="s">
        <v>8</v>
      </c>
      <c r="E52" s="2">
        <v>30</v>
      </c>
      <c r="F52" s="2">
        <v>30</v>
      </c>
      <c r="G52" s="2" t="s">
        <v>233</v>
      </c>
      <c r="H52" s="2" t="s">
        <v>235</v>
      </c>
      <c r="I52" s="2">
        <f t="shared" si="0"/>
        <v>9</v>
      </c>
      <c r="J52" s="2" t="s">
        <v>233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26FE1-CC19-42D2-A5D4-3FA81CA59D07}">
  <dimension ref="A1:K52"/>
  <sheetViews>
    <sheetView topLeftCell="A10" workbookViewId="0">
      <selection activeCell="N30" sqref="N30"/>
    </sheetView>
  </sheetViews>
  <sheetFormatPr defaultRowHeight="15" customHeight="1" x14ac:dyDescent="0.2"/>
  <cols>
    <col min="1" max="1" width="9" style="2"/>
    <col min="2" max="2" width="14.5" style="2" customWidth="1"/>
    <col min="3" max="7" width="9" style="2"/>
    <col min="8" max="8" width="44.875" style="2" customWidth="1"/>
    <col min="9" max="9" width="9" style="2" customWidth="1"/>
    <col min="10" max="16384" width="9" style="2"/>
  </cols>
  <sheetData>
    <row r="1" spans="1:11" ht="15" customHeight="1" x14ac:dyDescent="0.2">
      <c r="A1" s="2" t="s">
        <v>49</v>
      </c>
      <c r="B1" s="2" t="s">
        <v>0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54</v>
      </c>
      <c r="H1" s="2" t="s">
        <v>55</v>
      </c>
      <c r="I1" s="2" t="s">
        <v>98</v>
      </c>
      <c r="J1" s="2" t="s">
        <v>82</v>
      </c>
    </row>
    <row r="2" spans="1:11" ht="15" customHeight="1" x14ac:dyDescent="0.2">
      <c r="A2" s="2">
        <v>0</v>
      </c>
      <c r="B2" s="2" t="s">
        <v>97</v>
      </c>
      <c r="C2" s="3">
        <v>1</v>
      </c>
      <c r="D2" s="3">
        <v>1</v>
      </c>
      <c r="E2" s="3">
        <v>1.5</v>
      </c>
      <c r="F2" s="3">
        <v>2</v>
      </c>
      <c r="G2" s="2" t="s">
        <v>24</v>
      </c>
      <c r="H2" s="2" t="s">
        <v>85</v>
      </c>
      <c r="I2" s="2" t="s">
        <v>103</v>
      </c>
      <c r="J2" s="2">
        <f>C2 + D2 + E2 + F2</f>
        <v>5.5</v>
      </c>
      <c r="K2" s="2">
        <f>F2+C2+E2*0.5</f>
        <v>3.75</v>
      </c>
    </row>
    <row r="3" spans="1:11" ht="15" customHeight="1" x14ac:dyDescent="0.2">
      <c r="A3" s="2">
        <v>1</v>
      </c>
      <c r="B3" s="2" t="s">
        <v>58</v>
      </c>
      <c r="C3" s="3">
        <v>1</v>
      </c>
      <c r="D3" s="3">
        <v>0.8</v>
      </c>
      <c r="E3" s="3">
        <v>1.2</v>
      </c>
      <c r="F3" s="3">
        <v>2</v>
      </c>
      <c r="G3" s="2" t="s">
        <v>24</v>
      </c>
      <c r="H3" s="2" t="s">
        <v>85</v>
      </c>
      <c r="I3" s="2" t="s">
        <v>99</v>
      </c>
      <c r="J3" s="2">
        <f t="shared" ref="J3:J52" si="0">C3 + D3 + E3 + F3</f>
        <v>5</v>
      </c>
      <c r="K3" s="2">
        <f t="shared" ref="K3:K52" si="1">F3+C3+E3*0.5</f>
        <v>3.6</v>
      </c>
    </row>
    <row r="4" spans="1:11" ht="15" customHeight="1" x14ac:dyDescent="0.2">
      <c r="A4" s="2">
        <v>2</v>
      </c>
      <c r="B4" s="2" t="s">
        <v>59</v>
      </c>
      <c r="C4" s="3">
        <v>0.8</v>
      </c>
      <c r="D4" s="3">
        <v>1.3</v>
      </c>
      <c r="E4" s="3">
        <v>0.9</v>
      </c>
      <c r="F4" s="3">
        <v>2</v>
      </c>
      <c r="G4" s="2" t="s">
        <v>24</v>
      </c>
      <c r="H4" s="2" t="s">
        <v>85</v>
      </c>
      <c r="I4" s="2" t="s">
        <v>102</v>
      </c>
      <c r="J4" s="2">
        <f t="shared" si="0"/>
        <v>5</v>
      </c>
      <c r="K4" s="2">
        <f t="shared" si="1"/>
        <v>3.25</v>
      </c>
    </row>
    <row r="5" spans="1:11" ht="15" customHeight="1" x14ac:dyDescent="0.2">
      <c r="A5" s="2">
        <v>3</v>
      </c>
      <c r="B5" s="2" t="s">
        <v>60</v>
      </c>
      <c r="C5" s="3">
        <v>0.3</v>
      </c>
      <c r="D5" s="3">
        <v>0.4</v>
      </c>
      <c r="E5" s="3">
        <v>0.8</v>
      </c>
      <c r="F5" s="3">
        <v>1.5</v>
      </c>
      <c r="G5" s="2" t="s">
        <v>25</v>
      </c>
      <c r="H5" s="2" t="s">
        <v>85</v>
      </c>
      <c r="I5" s="2" t="s">
        <v>102</v>
      </c>
      <c r="J5" s="2">
        <f t="shared" si="0"/>
        <v>3</v>
      </c>
      <c r="K5" s="2">
        <f t="shared" si="1"/>
        <v>2.2000000000000002</v>
      </c>
    </row>
    <row r="6" spans="1:11" ht="15" customHeight="1" x14ac:dyDescent="0.2">
      <c r="A6" s="2">
        <v>4</v>
      </c>
      <c r="B6" s="2" t="s">
        <v>61</v>
      </c>
      <c r="C6" s="3">
        <v>1.1000000000000001</v>
      </c>
      <c r="D6" s="3">
        <v>1.1000000000000001</v>
      </c>
      <c r="E6" s="3">
        <v>0.8</v>
      </c>
      <c r="F6" s="3">
        <v>2</v>
      </c>
      <c r="G6" s="2" t="s">
        <v>24</v>
      </c>
      <c r="H6" s="2" t="s">
        <v>85</v>
      </c>
      <c r="I6" s="2" t="s">
        <v>101</v>
      </c>
      <c r="J6" s="2">
        <f t="shared" si="0"/>
        <v>5</v>
      </c>
      <c r="K6" s="2">
        <f t="shared" si="1"/>
        <v>3.5</v>
      </c>
    </row>
    <row r="7" spans="1:11" ht="15" customHeight="1" x14ac:dyDescent="0.2">
      <c r="A7" s="2">
        <v>5</v>
      </c>
      <c r="B7" s="2" t="s">
        <v>62</v>
      </c>
      <c r="C7" s="3">
        <v>0.9</v>
      </c>
      <c r="D7" s="3">
        <v>0.8</v>
      </c>
      <c r="E7" s="3">
        <v>0.9</v>
      </c>
      <c r="F7" s="3">
        <v>2</v>
      </c>
      <c r="G7" s="2" t="s">
        <v>24</v>
      </c>
      <c r="H7" s="2" t="s">
        <v>85</v>
      </c>
      <c r="I7" s="2" t="s">
        <v>103</v>
      </c>
      <c r="J7" s="2">
        <f t="shared" si="0"/>
        <v>4.5999999999999996</v>
      </c>
      <c r="K7" s="2">
        <f t="shared" si="1"/>
        <v>3.35</v>
      </c>
    </row>
    <row r="8" spans="1:11" ht="15" customHeight="1" x14ac:dyDescent="0.2">
      <c r="A8" s="2">
        <v>6</v>
      </c>
      <c r="B8" s="2" t="s">
        <v>63</v>
      </c>
      <c r="C8" s="3">
        <v>0.3</v>
      </c>
      <c r="D8" s="3">
        <v>1.8</v>
      </c>
      <c r="E8" s="3">
        <v>1</v>
      </c>
      <c r="F8" s="3">
        <v>2</v>
      </c>
      <c r="G8" s="2" t="s">
        <v>24</v>
      </c>
      <c r="H8" s="2" t="s">
        <v>85</v>
      </c>
      <c r="I8" s="2" t="s">
        <v>102</v>
      </c>
      <c r="J8" s="2">
        <f t="shared" si="0"/>
        <v>5.0999999999999996</v>
      </c>
      <c r="K8" s="2">
        <f t="shared" si="1"/>
        <v>2.8</v>
      </c>
    </row>
    <row r="9" spans="1:11" ht="15" customHeight="1" x14ac:dyDescent="0.2">
      <c r="A9" s="2">
        <v>7</v>
      </c>
      <c r="B9" s="2" t="s">
        <v>64</v>
      </c>
      <c r="C9" s="3">
        <v>0.7</v>
      </c>
      <c r="D9" s="3">
        <v>1.3</v>
      </c>
      <c r="E9" s="3">
        <v>1</v>
      </c>
      <c r="F9" s="3">
        <v>2</v>
      </c>
      <c r="G9" s="2" t="s">
        <v>24</v>
      </c>
      <c r="H9" s="2" t="s">
        <v>85</v>
      </c>
      <c r="I9" s="2" t="s">
        <v>102</v>
      </c>
      <c r="J9" s="2">
        <f t="shared" si="0"/>
        <v>5</v>
      </c>
      <c r="K9" s="2">
        <f t="shared" si="1"/>
        <v>3.2</v>
      </c>
    </row>
    <row r="10" spans="1:11" ht="15" customHeight="1" x14ac:dyDescent="0.2">
      <c r="A10" s="2">
        <v>8</v>
      </c>
      <c r="B10" s="2" t="s">
        <v>65</v>
      </c>
      <c r="C10" s="3">
        <v>0.5</v>
      </c>
      <c r="D10" s="3">
        <v>1</v>
      </c>
      <c r="E10" s="3">
        <v>1</v>
      </c>
      <c r="F10" s="3">
        <v>2</v>
      </c>
      <c r="G10" s="2" t="s">
        <v>26</v>
      </c>
      <c r="H10" s="2" t="s">
        <v>85</v>
      </c>
      <c r="I10" s="2" t="s">
        <v>102</v>
      </c>
      <c r="J10" s="2">
        <f t="shared" si="0"/>
        <v>4.5</v>
      </c>
      <c r="K10" s="2">
        <f t="shared" si="1"/>
        <v>3</v>
      </c>
    </row>
    <row r="11" spans="1:11" ht="15" customHeight="1" x14ac:dyDescent="0.2">
      <c r="A11" s="2">
        <v>9</v>
      </c>
      <c r="B11" s="2" t="s">
        <v>66</v>
      </c>
      <c r="C11" s="3">
        <v>0.6</v>
      </c>
      <c r="D11" s="3">
        <v>0.8</v>
      </c>
      <c r="E11" s="3">
        <v>1.2</v>
      </c>
      <c r="F11" s="3">
        <v>1.4</v>
      </c>
      <c r="G11" s="2" t="s">
        <v>27</v>
      </c>
      <c r="H11" s="2" t="s">
        <v>85</v>
      </c>
      <c r="I11" s="2" t="s">
        <v>102</v>
      </c>
      <c r="J11" s="2">
        <f t="shared" si="0"/>
        <v>3.9999999999999996</v>
      </c>
      <c r="K11" s="2">
        <f t="shared" si="1"/>
        <v>2.6</v>
      </c>
    </row>
    <row r="12" spans="1:11" ht="15" customHeight="1" x14ac:dyDescent="0.2">
      <c r="A12" s="2">
        <v>10</v>
      </c>
      <c r="B12" s="2" t="s">
        <v>67</v>
      </c>
      <c r="C12" s="3">
        <v>0.8</v>
      </c>
      <c r="D12" s="3">
        <v>0.8</v>
      </c>
      <c r="E12" s="3">
        <v>0.6</v>
      </c>
      <c r="F12" s="3">
        <v>1</v>
      </c>
      <c r="G12" s="2" t="s">
        <v>25</v>
      </c>
      <c r="H12" s="2" t="s">
        <v>85</v>
      </c>
      <c r="I12" s="2" t="s">
        <v>101</v>
      </c>
      <c r="J12" s="2">
        <f t="shared" si="0"/>
        <v>3.2</v>
      </c>
      <c r="K12" s="2">
        <f t="shared" si="1"/>
        <v>2.1</v>
      </c>
    </row>
    <row r="13" spans="1:11" ht="15" customHeight="1" x14ac:dyDescent="0.2">
      <c r="A13" s="2">
        <v>11</v>
      </c>
      <c r="B13" s="2" t="s">
        <v>68</v>
      </c>
      <c r="C13" s="3">
        <v>0.5</v>
      </c>
      <c r="D13" s="3">
        <v>0.5</v>
      </c>
      <c r="E13" s="3">
        <v>0.5</v>
      </c>
      <c r="F13" s="3">
        <v>0.5</v>
      </c>
      <c r="G13" s="2" t="s">
        <v>83</v>
      </c>
      <c r="H13" s="2" t="s">
        <v>210</v>
      </c>
      <c r="I13" s="2" t="s">
        <v>103</v>
      </c>
      <c r="J13" s="2">
        <f t="shared" si="0"/>
        <v>2</v>
      </c>
      <c r="K13" s="2">
        <f t="shared" si="1"/>
        <v>1.25</v>
      </c>
    </row>
    <row r="14" spans="1:11" ht="15" customHeight="1" x14ac:dyDescent="0.2">
      <c r="A14" s="2">
        <v>12</v>
      </c>
      <c r="B14" s="2" t="s">
        <v>69</v>
      </c>
      <c r="C14" s="3">
        <v>0.7</v>
      </c>
      <c r="D14" s="3">
        <v>0.8</v>
      </c>
      <c r="E14" s="3">
        <v>1.2</v>
      </c>
      <c r="F14" s="3">
        <v>2</v>
      </c>
      <c r="G14" s="2" t="s">
        <v>26</v>
      </c>
      <c r="H14" s="2" t="s">
        <v>85</v>
      </c>
      <c r="I14" s="2" t="s">
        <v>102</v>
      </c>
      <c r="J14" s="2">
        <f t="shared" si="0"/>
        <v>4.7</v>
      </c>
      <c r="K14" s="2">
        <f t="shared" si="1"/>
        <v>3.3000000000000003</v>
      </c>
    </row>
    <row r="15" spans="1:11" ht="15" customHeight="1" x14ac:dyDescent="0.2">
      <c r="A15" s="2">
        <v>13</v>
      </c>
      <c r="B15" s="2" t="s">
        <v>70</v>
      </c>
      <c r="C15" s="3">
        <v>1.2</v>
      </c>
      <c r="D15" s="3">
        <v>0.5</v>
      </c>
      <c r="E15" s="3">
        <v>0.8</v>
      </c>
      <c r="F15" s="3">
        <v>1.5</v>
      </c>
      <c r="G15" s="2" t="s">
        <v>27</v>
      </c>
      <c r="H15" s="2" t="s">
        <v>85</v>
      </c>
      <c r="I15" s="2" t="s">
        <v>99</v>
      </c>
      <c r="J15" s="2">
        <f t="shared" si="0"/>
        <v>4</v>
      </c>
      <c r="K15" s="2">
        <f t="shared" si="1"/>
        <v>3.1</v>
      </c>
    </row>
    <row r="16" spans="1:11" ht="15" customHeight="1" x14ac:dyDescent="0.2">
      <c r="A16" s="2">
        <v>14</v>
      </c>
      <c r="B16" s="2" t="s">
        <v>71</v>
      </c>
      <c r="C16" s="3">
        <v>0.6</v>
      </c>
      <c r="D16" s="3">
        <v>0.8</v>
      </c>
      <c r="E16" s="3">
        <v>0.8</v>
      </c>
      <c r="F16" s="3">
        <v>1.5</v>
      </c>
      <c r="G16" s="2" t="s">
        <v>25</v>
      </c>
      <c r="H16" s="2" t="s">
        <v>85</v>
      </c>
      <c r="I16" s="2" t="s">
        <v>102</v>
      </c>
      <c r="J16" s="2">
        <f t="shared" si="0"/>
        <v>3.7</v>
      </c>
      <c r="K16" s="2">
        <f t="shared" si="1"/>
        <v>2.5</v>
      </c>
    </row>
    <row r="17" spans="1:11" ht="15" customHeight="1" x14ac:dyDescent="0.2">
      <c r="A17" s="2">
        <v>15</v>
      </c>
      <c r="B17" s="2" t="s">
        <v>72</v>
      </c>
      <c r="C17" s="3">
        <v>0.5</v>
      </c>
      <c r="D17" s="3">
        <v>0.5</v>
      </c>
      <c r="E17" s="3">
        <v>0.2</v>
      </c>
      <c r="F17" s="3">
        <v>1</v>
      </c>
      <c r="G17" s="2" t="s">
        <v>84</v>
      </c>
      <c r="H17" s="2" t="s">
        <v>85</v>
      </c>
      <c r="I17" s="2" t="s">
        <v>101</v>
      </c>
      <c r="J17" s="2">
        <f t="shared" si="0"/>
        <v>2.2000000000000002</v>
      </c>
      <c r="K17" s="2">
        <f t="shared" si="1"/>
        <v>1.6</v>
      </c>
    </row>
    <row r="18" spans="1:11" ht="15" customHeight="1" x14ac:dyDescent="0.2">
      <c r="A18" s="2">
        <v>16</v>
      </c>
      <c r="B18" s="2" t="s">
        <v>73</v>
      </c>
      <c r="C18" s="3">
        <v>0.8</v>
      </c>
      <c r="D18" s="3">
        <v>1.2</v>
      </c>
      <c r="E18" s="3">
        <v>0.8</v>
      </c>
      <c r="F18" s="3">
        <v>2</v>
      </c>
      <c r="G18" s="2" t="s">
        <v>26</v>
      </c>
      <c r="H18" s="2" t="s">
        <v>85</v>
      </c>
      <c r="I18" s="2" t="s">
        <v>100</v>
      </c>
      <c r="J18" s="2">
        <f t="shared" si="0"/>
        <v>4.8</v>
      </c>
      <c r="K18" s="2">
        <f t="shared" si="1"/>
        <v>3.1999999999999997</v>
      </c>
    </row>
    <row r="19" spans="1:11" ht="15" customHeight="1" x14ac:dyDescent="0.2">
      <c r="A19" s="2">
        <v>17</v>
      </c>
      <c r="B19" s="2" t="s">
        <v>74</v>
      </c>
      <c r="C19" s="3">
        <v>1</v>
      </c>
      <c r="D19" s="3">
        <v>0.8</v>
      </c>
      <c r="E19" s="3">
        <v>1</v>
      </c>
      <c r="F19" s="3">
        <v>1.5</v>
      </c>
      <c r="G19" s="2" t="s">
        <v>27</v>
      </c>
      <c r="H19" s="2" t="s">
        <v>85</v>
      </c>
      <c r="I19" s="2" t="s">
        <v>99</v>
      </c>
      <c r="J19" s="2">
        <f t="shared" si="0"/>
        <v>4.3</v>
      </c>
      <c r="K19" s="2">
        <f t="shared" si="1"/>
        <v>3</v>
      </c>
    </row>
    <row r="20" spans="1:11" ht="15" customHeight="1" x14ac:dyDescent="0.2">
      <c r="A20" s="2">
        <v>18</v>
      </c>
      <c r="B20" s="2" t="s">
        <v>75</v>
      </c>
      <c r="C20" s="3">
        <v>0.8</v>
      </c>
      <c r="D20" s="3">
        <v>0.6</v>
      </c>
      <c r="E20" s="3">
        <v>1.2</v>
      </c>
      <c r="F20" s="3">
        <v>1.5</v>
      </c>
      <c r="G20" s="2" t="s">
        <v>25</v>
      </c>
      <c r="H20" s="2" t="s">
        <v>85</v>
      </c>
      <c r="I20" s="2" t="s">
        <v>99</v>
      </c>
      <c r="J20" s="2">
        <f t="shared" si="0"/>
        <v>4.0999999999999996</v>
      </c>
      <c r="K20" s="2">
        <f t="shared" si="1"/>
        <v>2.9</v>
      </c>
    </row>
    <row r="21" spans="1:11" ht="15" customHeight="1" x14ac:dyDescent="0.2">
      <c r="A21" s="2">
        <v>19</v>
      </c>
      <c r="B21" s="2" t="s">
        <v>76</v>
      </c>
      <c r="C21" s="3">
        <v>1.2</v>
      </c>
      <c r="D21" s="3">
        <v>0.8</v>
      </c>
      <c r="E21" s="3">
        <v>0.3</v>
      </c>
      <c r="F21" s="3">
        <v>1.5</v>
      </c>
      <c r="G21" s="2" t="s">
        <v>84</v>
      </c>
      <c r="H21" s="2" t="s">
        <v>85</v>
      </c>
      <c r="I21" s="2" t="s">
        <v>101</v>
      </c>
      <c r="J21" s="2">
        <f t="shared" si="0"/>
        <v>3.8</v>
      </c>
      <c r="K21" s="2">
        <f t="shared" si="1"/>
        <v>2.85</v>
      </c>
    </row>
    <row r="22" spans="1:11" ht="15" customHeight="1" x14ac:dyDescent="0.2">
      <c r="A22" s="2">
        <v>20</v>
      </c>
      <c r="B22" s="2" t="s">
        <v>77</v>
      </c>
      <c r="C22" s="3">
        <v>1</v>
      </c>
      <c r="D22" s="3">
        <v>1.2</v>
      </c>
      <c r="E22" s="3">
        <v>0.6</v>
      </c>
      <c r="F22" s="3">
        <v>2</v>
      </c>
      <c r="G22" s="2" t="s">
        <v>24</v>
      </c>
      <c r="H22" s="2" t="s">
        <v>85</v>
      </c>
      <c r="I22" s="2" t="s">
        <v>101</v>
      </c>
      <c r="J22" s="2">
        <f t="shared" si="0"/>
        <v>4.8000000000000007</v>
      </c>
      <c r="K22" s="2">
        <f t="shared" si="1"/>
        <v>3.3</v>
      </c>
    </row>
    <row r="23" spans="1:11" ht="15" customHeight="1" x14ac:dyDescent="0.2">
      <c r="A23" s="2">
        <v>21</v>
      </c>
      <c r="B23" s="2" t="s">
        <v>78</v>
      </c>
      <c r="C23" s="3">
        <v>1.2</v>
      </c>
      <c r="D23" s="3">
        <v>0.8</v>
      </c>
      <c r="E23" s="3">
        <v>0.8</v>
      </c>
      <c r="F23" s="3">
        <v>1.5</v>
      </c>
      <c r="G23" s="2" t="s">
        <v>26</v>
      </c>
      <c r="H23" s="2" t="s">
        <v>85</v>
      </c>
      <c r="I23" s="2" t="s">
        <v>104</v>
      </c>
      <c r="J23" s="2">
        <f t="shared" si="0"/>
        <v>4.3</v>
      </c>
      <c r="K23" s="2">
        <f t="shared" si="1"/>
        <v>3.1</v>
      </c>
    </row>
    <row r="24" spans="1:11" ht="15" customHeight="1" x14ac:dyDescent="0.2">
      <c r="A24" s="2">
        <v>22</v>
      </c>
      <c r="B24" s="2" t="s">
        <v>79</v>
      </c>
      <c r="C24" s="3">
        <v>1</v>
      </c>
      <c r="D24" s="3">
        <v>0.8</v>
      </c>
      <c r="E24" s="3">
        <v>0.8</v>
      </c>
      <c r="F24" s="3">
        <v>1.8</v>
      </c>
      <c r="G24" s="2" t="s">
        <v>27</v>
      </c>
      <c r="H24" s="2" t="s">
        <v>85</v>
      </c>
      <c r="I24" s="2" t="s">
        <v>104</v>
      </c>
      <c r="J24" s="2">
        <f t="shared" si="0"/>
        <v>4.4000000000000004</v>
      </c>
      <c r="K24" s="2">
        <f t="shared" si="1"/>
        <v>3.1999999999999997</v>
      </c>
    </row>
    <row r="25" spans="1:11" ht="15" customHeight="1" x14ac:dyDescent="0.2">
      <c r="A25" s="2">
        <v>23</v>
      </c>
      <c r="B25" s="2" t="s">
        <v>80</v>
      </c>
      <c r="C25" s="3">
        <v>0.8</v>
      </c>
      <c r="D25" s="3">
        <v>0.8</v>
      </c>
      <c r="E25" s="3">
        <v>0.8</v>
      </c>
      <c r="F25" s="3">
        <v>0.8</v>
      </c>
      <c r="G25" s="2" t="s">
        <v>25</v>
      </c>
      <c r="H25" s="2" t="s">
        <v>85</v>
      </c>
      <c r="I25" s="2" t="s">
        <v>103</v>
      </c>
      <c r="J25" s="2">
        <f t="shared" si="0"/>
        <v>3.2</v>
      </c>
      <c r="K25" s="2">
        <f t="shared" si="1"/>
        <v>2</v>
      </c>
    </row>
    <row r="26" spans="1:11" ht="15" customHeight="1" x14ac:dyDescent="0.2">
      <c r="A26" s="2">
        <v>24</v>
      </c>
      <c r="B26" s="2" t="s">
        <v>81</v>
      </c>
      <c r="C26" s="3">
        <v>0.5</v>
      </c>
      <c r="D26" s="3">
        <v>0.2</v>
      </c>
      <c r="E26" s="3">
        <v>0.5</v>
      </c>
      <c r="F26" s="3">
        <v>1.5</v>
      </c>
      <c r="G26" s="2" t="s">
        <v>84</v>
      </c>
      <c r="H26" s="2" t="s">
        <v>85</v>
      </c>
      <c r="I26" s="2" t="s">
        <v>99</v>
      </c>
      <c r="J26" s="2">
        <f t="shared" si="0"/>
        <v>2.7</v>
      </c>
      <c r="K26" s="2">
        <f t="shared" si="1"/>
        <v>2.25</v>
      </c>
    </row>
    <row r="27" spans="1:11" ht="15" customHeight="1" x14ac:dyDescent="0.2">
      <c r="A27" s="2">
        <v>25</v>
      </c>
      <c r="B27" s="2" t="s">
        <v>170</v>
      </c>
      <c r="C27" s="2">
        <v>0.7</v>
      </c>
      <c r="D27" s="2">
        <v>0.8</v>
      </c>
      <c r="E27" s="2">
        <v>0.4</v>
      </c>
      <c r="F27" s="2">
        <v>2</v>
      </c>
      <c r="G27" s="1" t="s">
        <v>27</v>
      </c>
      <c r="I27" s="2" t="s">
        <v>204</v>
      </c>
      <c r="J27" s="2">
        <f t="shared" si="0"/>
        <v>3.9</v>
      </c>
      <c r="K27" s="2">
        <f t="shared" si="1"/>
        <v>2.9000000000000004</v>
      </c>
    </row>
    <row r="28" spans="1:11" ht="15" customHeight="1" x14ac:dyDescent="0.2">
      <c r="A28" s="2">
        <v>26</v>
      </c>
      <c r="B28" s="2" t="s">
        <v>202</v>
      </c>
      <c r="C28" s="2">
        <v>0.8</v>
      </c>
      <c r="D28" s="2">
        <v>0.8</v>
      </c>
      <c r="E28" s="2">
        <v>0.8</v>
      </c>
      <c r="F28" s="2">
        <v>0.8</v>
      </c>
      <c r="G28" s="1" t="s">
        <v>25</v>
      </c>
      <c r="I28" s="2" t="s">
        <v>203</v>
      </c>
      <c r="J28" s="2">
        <f t="shared" si="0"/>
        <v>3.2</v>
      </c>
      <c r="K28" s="2">
        <f t="shared" si="1"/>
        <v>2</v>
      </c>
    </row>
    <row r="29" spans="1:11" ht="15" customHeight="1" x14ac:dyDescent="0.2">
      <c r="A29" s="2">
        <v>27</v>
      </c>
      <c r="B29" s="2" t="s">
        <v>172</v>
      </c>
      <c r="C29" s="2">
        <v>0.4</v>
      </c>
      <c r="D29" s="2">
        <v>0.7</v>
      </c>
      <c r="E29" s="2">
        <v>0.8</v>
      </c>
      <c r="F29" s="2">
        <v>2</v>
      </c>
      <c r="G29" s="1" t="s">
        <v>25</v>
      </c>
      <c r="I29" s="2" t="s">
        <v>205</v>
      </c>
      <c r="J29" s="2">
        <f t="shared" si="0"/>
        <v>3.9000000000000004</v>
      </c>
      <c r="K29" s="2">
        <f t="shared" si="1"/>
        <v>2.8</v>
      </c>
    </row>
    <row r="30" spans="1:11" ht="15" customHeight="1" x14ac:dyDescent="0.2">
      <c r="A30" s="2">
        <v>28</v>
      </c>
      <c r="B30" s="2" t="s">
        <v>173</v>
      </c>
      <c r="C30" s="2">
        <v>0.3</v>
      </c>
      <c r="D30" s="2">
        <v>0.6</v>
      </c>
      <c r="E30" s="2">
        <v>0.3</v>
      </c>
      <c r="F30" s="2">
        <v>1</v>
      </c>
      <c r="G30" s="1" t="s">
        <v>134</v>
      </c>
      <c r="I30" s="2" t="s">
        <v>204</v>
      </c>
      <c r="J30" s="2">
        <f t="shared" si="0"/>
        <v>2.2000000000000002</v>
      </c>
      <c r="K30" s="2">
        <f t="shared" si="1"/>
        <v>1.45</v>
      </c>
    </row>
    <row r="31" spans="1:11" ht="15" customHeight="1" x14ac:dyDescent="0.2">
      <c r="A31" s="2">
        <v>29</v>
      </c>
      <c r="B31" s="2" t="s">
        <v>174</v>
      </c>
      <c r="C31" s="2">
        <v>0.4</v>
      </c>
      <c r="D31" s="2">
        <v>0.4</v>
      </c>
      <c r="E31" s="2">
        <v>0.4</v>
      </c>
      <c r="F31" s="2">
        <v>1.5</v>
      </c>
      <c r="G31" s="1" t="s">
        <v>134</v>
      </c>
      <c r="I31" s="2" t="s">
        <v>203</v>
      </c>
      <c r="J31" s="2">
        <f t="shared" si="0"/>
        <v>2.7</v>
      </c>
      <c r="K31" s="2">
        <f t="shared" si="1"/>
        <v>2.1</v>
      </c>
    </row>
    <row r="32" spans="1:11" ht="15" customHeight="1" x14ac:dyDescent="0.2">
      <c r="A32" s="2">
        <v>30</v>
      </c>
      <c r="B32" s="2" t="s">
        <v>175</v>
      </c>
      <c r="C32" s="2">
        <v>0.6</v>
      </c>
      <c r="D32" s="2">
        <v>0.6</v>
      </c>
      <c r="E32" s="2">
        <v>0.6</v>
      </c>
      <c r="F32" s="2">
        <v>1.5</v>
      </c>
      <c r="G32" s="1" t="s">
        <v>27</v>
      </c>
      <c r="I32" s="2" t="s">
        <v>207</v>
      </c>
      <c r="J32" s="2">
        <f t="shared" si="0"/>
        <v>3.3</v>
      </c>
      <c r="K32" s="2">
        <f t="shared" si="1"/>
        <v>2.4</v>
      </c>
    </row>
    <row r="33" spans="1:11" ht="15" customHeight="1" x14ac:dyDescent="0.2">
      <c r="A33" s="2">
        <v>31</v>
      </c>
      <c r="B33" s="2" t="s">
        <v>176</v>
      </c>
      <c r="C33" s="2">
        <v>0.4</v>
      </c>
      <c r="D33" s="2">
        <v>0.8</v>
      </c>
      <c r="E33" s="2">
        <v>0.7</v>
      </c>
      <c r="F33" s="2">
        <v>2</v>
      </c>
      <c r="G33" s="1" t="s">
        <v>25</v>
      </c>
      <c r="I33" s="2" t="s">
        <v>205</v>
      </c>
      <c r="J33" s="2">
        <f t="shared" si="0"/>
        <v>3.9000000000000004</v>
      </c>
      <c r="K33" s="2">
        <f t="shared" si="1"/>
        <v>2.75</v>
      </c>
    </row>
    <row r="34" spans="1:11" ht="15" customHeight="1" x14ac:dyDescent="0.2">
      <c r="A34" s="2">
        <v>32</v>
      </c>
      <c r="B34" s="2" t="s">
        <v>177</v>
      </c>
      <c r="C34" s="2">
        <v>0.5</v>
      </c>
      <c r="D34" s="2">
        <v>0.5</v>
      </c>
      <c r="E34" s="2">
        <v>0.2</v>
      </c>
      <c r="F34" s="2">
        <v>1</v>
      </c>
      <c r="G34" s="1" t="s">
        <v>134</v>
      </c>
      <c r="I34" s="2" t="s">
        <v>204</v>
      </c>
      <c r="J34" s="2">
        <f t="shared" si="0"/>
        <v>2.2000000000000002</v>
      </c>
      <c r="K34" s="2">
        <f t="shared" si="1"/>
        <v>1.6</v>
      </c>
    </row>
    <row r="35" spans="1:11" ht="15" customHeight="1" x14ac:dyDescent="0.2">
      <c r="A35" s="2">
        <v>33</v>
      </c>
      <c r="B35" s="2" t="s">
        <v>178</v>
      </c>
      <c r="C35" s="2">
        <v>0.3</v>
      </c>
      <c r="D35" s="2">
        <v>0.3</v>
      </c>
      <c r="E35" s="2">
        <v>0.6</v>
      </c>
      <c r="F35" s="2">
        <v>1</v>
      </c>
      <c r="G35" s="1" t="s">
        <v>134</v>
      </c>
      <c r="I35" s="2" t="s">
        <v>206</v>
      </c>
      <c r="J35" s="2">
        <f t="shared" si="0"/>
        <v>2.2000000000000002</v>
      </c>
      <c r="K35" s="2">
        <f t="shared" si="1"/>
        <v>1.6</v>
      </c>
    </row>
    <row r="36" spans="1:11" ht="15" customHeight="1" x14ac:dyDescent="0.2">
      <c r="A36" s="2">
        <v>34</v>
      </c>
      <c r="B36" s="2" t="s">
        <v>179</v>
      </c>
      <c r="C36" s="2">
        <v>0.2</v>
      </c>
      <c r="D36" s="2">
        <v>0.5</v>
      </c>
      <c r="E36" s="2">
        <v>0.5</v>
      </c>
      <c r="F36" s="2">
        <v>1</v>
      </c>
      <c r="G36" s="1" t="s">
        <v>134</v>
      </c>
      <c r="H36" s="2" t="s">
        <v>208</v>
      </c>
      <c r="I36" s="2" t="s">
        <v>205</v>
      </c>
      <c r="J36" s="2">
        <f t="shared" si="0"/>
        <v>2.2000000000000002</v>
      </c>
      <c r="K36" s="2">
        <f t="shared" si="1"/>
        <v>1.45</v>
      </c>
    </row>
    <row r="37" spans="1:11" ht="15" customHeight="1" x14ac:dyDescent="0.2">
      <c r="A37" s="2">
        <v>35</v>
      </c>
      <c r="B37" s="2" t="s">
        <v>180</v>
      </c>
      <c r="C37" s="2">
        <v>0.9</v>
      </c>
      <c r="D37" s="2">
        <v>0.9</v>
      </c>
      <c r="E37" s="2">
        <v>0.9</v>
      </c>
      <c r="F37" s="2">
        <v>1.2</v>
      </c>
      <c r="G37" s="1" t="s">
        <v>27</v>
      </c>
      <c r="I37" s="2" t="s">
        <v>222</v>
      </c>
      <c r="J37" s="2">
        <f t="shared" si="0"/>
        <v>3.9000000000000004</v>
      </c>
      <c r="K37" s="2">
        <f t="shared" si="1"/>
        <v>2.5500000000000003</v>
      </c>
    </row>
    <row r="38" spans="1:11" ht="15" customHeight="1" x14ac:dyDescent="0.2">
      <c r="A38" s="2">
        <v>36</v>
      </c>
      <c r="B38" s="2" t="s">
        <v>181</v>
      </c>
      <c r="C38" s="2">
        <v>0.4</v>
      </c>
      <c r="D38" s="2">
        <v>2</v>
      </c>
      <c r="E38" s="2">
        <v>0.4</v>
      </c>
      <c r="F38" s="2">
        <v>2</v>
      </c>
      <c r="G38" s="1" t="s">
        <v>25</v>
      </c>
      <c r="I38" s="2" t="s">
        <v>223</v>
      </c>
      <c r="J38" s="2">
        <f t="shared" si="0"/>
        <v>4.8</v>
      </c>
      <c r="K38" s="2">
        <f t="shared" si="1"/>
        <v>2.6</v>
      </c>
    </row>
    <row r="39" spans="1:11" ht="15" customHeight="1" x14ac:dyDescent="0.2">
      <c r="A39" s="2">
        <v>37</v>
      </c>
      <c r="B39" s="2" t="s">
        <v>182</v>
      </c>
      <c r="C39" s="2">
        <v>0.6</v>
      </c>
      <c r="D39" s="2">
        <v>0.6</v>
      </c>
      <c r="E39" s="2">
        <v>0.7</v>
      </c>
      <c r="F39" s="2">
        <v>0.8</v>
      </c>
      <c r="G39" s="1" t="s">
        <v>134</v>
      </c>
      <c r="I39" s="2" t="s">
        <v>224</v>
      </c>
      <c r="J39" s="2">
        <f t="shared" si="0"/>
        <v>2.7</v>
      </c>
      <c r="K39" s="2">
        <f t="shared" si="1"/>
        <v>1.75</v>
      </c>
    </row>
    <row r="40" spans="1:11" ht="15" customHeight="1" x14ac:dyDescent="0.2">
      <c r="A40" s="2">
        <v>38</v>
      </c>
      <c r="B40" s="2" t="s">
        <v>183</v>
      </c>
      <c r="C40" s="2">
        <v>1.2</v>
      </c>
      <c r="D40" s="2">
        <v>1.2</v>
      </c>
      <c r="E40" s="2">
        <v>1.2</v>
      </c>
      <c r="F40" s="2">
        <v>0.3</v>
      </c>
      <c r="G40" s="1" t="s">
        <v>134</v>
      </c>
      <c r="I40" s="2" t="s">
        <v>225</v>
      </c>
      <c r="J40" s="2">
        <f t="shared" si="0"/>
        <v>3.8999999999999995</v>
      </c>
      <c r="K40" s="2">
        <f t="shared" si="1"/>
        <v>2.1</v>
      </c>
    </row>
    <row r="41" spans="1:11" ht="15" customHeight="1" x14ac:dyDescent="0.2">
      <c r="A41" s="2">
        <v>39</v>
      </c>
      <c r="B41" s="2" t="s">
        <v>184</v>
      </c>
      <c r="C41" s="2">
        <v>0.7</v>
      </c>
      <c r="D41" s="2">
        <v>0.7</v>
      </c>
      <c r="E41" s="2">
        <v>0.7</v>
      </c>
      <c r="F41" s="2">
        <v>0.7</v>
      </c>
      <c r="G41" s="1" t="s">
        <v>134</v>
      </c>
      <c r="I41" s="2" t="s">
        <v>226</v>
      </c>
      <c r="J41" s="2">
        <f t="shared" si="0"/>
        <v>2.8</v>
      </c>
      <c r="K41" s="2">
        <f t="shared" si="1"/>
        <v>1.75</v>
      </c>
    </row>
    <row r="42" spans="1:11" ht="15" customHeight="1" x14ac:dyDescent="0.2">
      <c r="A42" s="2">
        <v>40</v>
      </c>
      <c r="B42" s="2" t="s">
        <v>185</v>
      </c>
      <c r="C42" s="2">
        <v>0.8</v>
      </c>
      <c r="D42" s="2">
        <v>1.3</v>
      </c>
      <c r="E42" s="2">
        <v>0.4</v>
      </c>
      <c r="F42" s="2">
        <v>1</v>
      </c>
      <c r="G42" s="1" t="s">
        <v>25</v>
      </c>
      <c r="I42" s="2" t="s">
        <v>227</v>
      </c>
      <c r="J42" s="2">
        <f t="shared" si="0"/>
        <v>3.5</v>
      </c>
      <c r="K42" s="2">
        <f t="shared" si="1"/>
        <v>2</v>
      </c>
    </row>
    <row r="43" spans="1:11" ht="15" customHeight="1" x14ac:dyDescent="0.2">
      <c r="A43" s="2">
        <v>41</v>
      </c>
      <c r="B43" s="2" t="s">
        <v>186</v>
      </c>
      <c r="C43" s="2">
        <v>0.8</v>
      </c>
      <c r="D43" s="2">
        <v>0.8</v>
      </c>
      <c r="E43" s="2">
        <v>0.8</v>
      </c>
      <c r="F43" s="2">
        <v>0.8</v>
      </c>
      <c r="G43" s="1" t="s">
        <v>134</v>
      </c>
      <c r="I43" s="2" t="s">
        <v>226</v>
      </c>
      <c r="J43" s="2">
        <f t="shared" si="0"/>
        <v>3.2</v>
      </c>
      <c r="K43" s="2">
        <f t="shared" si="1"/>
        <v>2</v>
      </c>
    </row>
    <row r="44" spans="1:11" ht="15" customHeight="1" x14ac:dyDescent="0.2">
      <c r="A44" s="2">
        <v>42</v>
      </c>
      <c r="B44" s="2" t="s">
        <v>187</v>
      </c>
      <c r="C44" s="2">
        <v>0.5</v>
      </c>
      <c r="D44" s="2">
        <v>0.5</v>
      </c>
      <c r="E44" s="2">
        <v>0.5</v>
      </c>
      <c r="F44" s="2">
        <v>0.5</v>
      </c>
      <c r="G44" s="1" t="s">
        <v>131</v>
      </c>
      <c r="I44" s="2" t="s">
        <v>226</v>
      </c>
      <c r="J44" s="2">
        <f t="shared" si="0"/>
        <v>2</v>
      </c>
      <c r="K44" s="2">
        <f t="shared" si="1"/>
        <v>1.25</v>
      </c>
    </row>
    <row r="45" spans="1:11" ht="15" customHeight="1" x14ac:dyDescent="0.2">
      <c r="A45" s="2">
        <v>43</v>
      </c>
      <c r="B45" s="2" t="s">
        <v>188</v>
      </c>
      <c r="C45" s="2">
        <v>0.4</v>
      </c>
      <c r="D45" s="2">
        <v>1.8</v>
      </c>
      <c r="E45" s="2">
        <v>0.4</v>
      </c>
      <c r="F45" s="2">
        <v>1.8</v>
      </c>
      <c r="G45" s="1" t="s">
        <v>25</v>
      </c>
      <c r="I45" s="2" t="s">
        <v>223</v>
      </c>
      <c r="J45" s="2">
        <f t="shared" si="0"/>
        <v>4.4000000000000004</v>
      </c>
      <c r="K45" s="2">
        <f t="shared" si="1"/>
        <v>2.4000000000000004</v>
      </c>
    </row>
    <row r="46" spans="1:11" ht="15" customHeight="1" x14ac:dyDescent="0.2">
      <c r="A46" s="2">
        <v>44</v>
      </c>
      <c r="B46" s="2" t="s">
        <v>190</v>
      </c>
      <c r="C46" s="2">
        <v>0.9</v>
      </c>
      <c r="D46" s="2">
        <v>0.4</v>
      </c>
      <c r="E46" s="2">
        <v>0.4</v>
      </c>
      <c r="F46" s="2">
        <v>1.2</v>
      </c>
      <c r="G46" s="1" t="s">
        <v>25</v>
      </c>
      <c r="I46" s="2" t="s">
        <v>228</v>
      </c>
      <c r="J46" s="2">
        <f t="shared" si="0"/>
        <v>2.9000000000000004</v>
      </c>
      <c r="K46" s="2">
        <f t="shared" si="1"/>
        <v>2.3000000000000003</v>
      </c>
    </row>
    <row r="47" spans="1:11" ht="15" customHeight="1" x14ac:dyDescent="0.2">
      <c r="A47" s="2">
        <v>45</v>
      </c>
      <c r="B47" s="2" t="s">
        <v>189</v>
      </c>
      <c r="C47" s="2">
        <v>0.5</v>
      </c>
      <c r="D47" s="2">
        <v>0.2</v>
      </c>
      <c r="E47" s="2">
        <v>0.5</v>
      </c>
      <c r="F47" s="2">
        <v>1</v>
      </c>
      <c r="G47" s="1" t="s">
        <v>134</v>
      </c>
      <c r="I47" s="2" t="s">
        <v>229</v>
      </c>
      <c r="J47" s="2">
        <f t="shared" si="0"/>
        <v>2.2000000000000002</v>
      </c>
      <c r="K47" s="2">
        <f t="shared" si="1"/>
        <v>1.75</v>
      </c>
    </row>
    <row r="48" spans="1:11" ht="15" customHeight="1" x14ac:dyDescent="0.2">
      <c r="A48" s="2">
        <v>46</v>
      </c>
      <c r="B48" s="2" t="s">
        <v>191</v>
      </c>
      <c r="C48" s="2">
        <v>1</v>
      </c>
      <c r="D48" s="2">
        <v>1</v>
      </c>
      <c r="E48" s="2">
        <v>1</v>
      </c>
      <c r="F48" s="2">
        <v>2</v>
      </c>
      <c r="G48" s="1" t="s">
        <v>27</v>
      </c>
      <c r="I48" s="2" t="s">
        <v>226</v>
      </c>
      <c r="J48" s="2">
        <f t="shared" si="0"/>
        <v>5</v>
      </c>
      <c r="K48" s="2">
        <f t="shared" si="1"/>
        <v>3.5</v>
      </c>
    </row>
    <row r="49" spans="1:11" ht="15" customHeight="1" x14ac:dyDescent="0.2">
      <c r="A49" s="2">
        <v>47</v>
      </c>
      <c r="B49" s="2" t="s">
        <v>192</v>
      </c>
      <c r="C49" s="2">
        <v>0.7</v>
      </c>
      <c r="D49" s="2">
        <v>0.7</v>
      </c>
      <c r="E49" s="2">
        <v>0.7</v>
      </c>
      <c r="F49" s="2">
        <v>2</v>
      </c>
      <c r="G49" s="1" t="s">
        <v>25</v>
      </c>
      <c r="I49" s="2" t="s">
        <v>226</v>
      </c>
      <c r="J49" s="2">
        <f t="shared" si="0"/>
        <v>4.0999999999999996</v>
      </c>
      <c r="K49" s="2">
        <f t="shared" si="1"/>
        <v>3.0500000000000003</v>
      </c>
    </row>
    <row r="50" spans="1:11" ht="15" customHeight="1" x14ac:dyDescent="0.2">
      <c r="A50" s="2">
        <v>48</v>
      </c>
      <c r="B50" s="2" t="s">
        <v>193</v>
      </c>
      <c r="C50" s="2">
        <v>0.4</v>
      </c>
      <c r="D50" s="2">
        <v>0.2</v>
      </c>
      <c r="E50" s="2">
        <v>0.4</v>
      </c>
      <c r="F50" s="2">
        <v>1.5</v>
      </c>
      <c r="G50" s="1" t="s">
        <v>134</v>
      </c>
      <c r="I50" s="2" t="s">
        <v>229</v>
      </c>
      <c r="J50" s="2">
        <f t="shared" si="0"/>
        <v>2.5</v>
      </c>
      <c r="K50" s="2">
        <f t="shared" si="1"/>
        <v>2.1</v>
      </c>
    </row>
    <row r="51" spans="1:11" ht="15" customHeight="1" x14ac:dyDescent="0.2">
      <c r="A51" s="2">
        <v>49</v>
      </c>
      <c r="B51" s="2" t="s">
        <v>194</v>
      </c>
      <c r="C51" s="2">
        <v>0.1</v>
      </c>
      <c r="D51" s="2">
        <v>0.1</v>
      </c>
      <c r="E51" s="2">
        <v>0.1</v>
      </c>
      <c r="F51" s="2">
        <v>0.1</v>
      </c>
      <c r="G51" s="1" t="s">
        <v>131</v>
      </c>
      <c r="H51" s="2" t="s">
        <v>211</v>
      </c>
      <c r="I51" s="2" t="s">
        <v>226</v>
      </c>
      <c r="J51" s="2">
        <f t="shared" si="0"/>
        <v>0.4</v>
      </c>
      <c r="K51" s="2">
        <f t="shared" si="1"/>
        <v>0.25</v>
      </c>
    </row>
    <row r="52" spans="1:11" ht="15" customHeight="1" x14ac:dyDescent="0.2">
      <c r="A52" s="2">
        <v>50</v>
      </c>
      <c r="B52" s="2" t="s">
        <v>232</v>
      </c>
      <c r="C52" s="2">
        <v>10</v>
      </c>
      <c r="D52" s="2">
        <v>0.05</v>
      </c>
      <c r="E52" s="2">
        <v>10</v>
      </c>
      <c r="F52" s="2">
        <v>10</v>
      </c>
      <c r="G52" s="2" t="s">
        <v>233</v>
      </c>
      <c r="I52" s="2" t="s">
        <v>234</v>
      </c>
      <c r="J52" s="2">
        <f t="shared" si="0"/>
        <v>30.05</v>
      </c>
      <c r="K52" s="2">
        <f t="shared" si="1"/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8C92D-9B10-4FCE-8525-BDE9160F39E6}">
  <dimension ref="A1:BX6"/>
  <sheetViews>
    <sheetView workbookViewId="0">
      <selection activeCell="BX1" sqref="BX1:BX6"/>
    </sheetView>
  </sheetViews>
  <sheetFormatPr defaultRowHeight="14.25" x14ac:dyDescent="0.2"/>
  <cols>
    <col min="1" max="16384" width="9" style="8"/>
  </cols>
  <sheetData>
    <row r="1" spans="1:76" x14ac:dyDescent="0.2">
      <c r="A1" s="8" t="s">
        <v>237</v>
      </c>
      <c r="B1" s="8" t="s">
        <v>238</v>
      </c>
      <c r="C1" s="8" t="s">
        <v>239</v>
      </c>
      <c r="D1" s="8" t="s">
        <v>240</v>
      </c>
      <c r="E1" s="8" t="s">
        <v>241</v>
      </c>
      <c r="F1" s="8" t="s">
        <v>242</v>
      </c>
      <c r="G1" s="8" t="s">
        <v>243</v>
      </c>
      <c r="H1" s="8" t="s">
        <v>244</v>
      </c>
      <c r="I1" s="8" t="s">
        <v>245</v>
      </c>
      <c r="J1" s="8" t="s">
        <v>246</v>
      </c>
      <c r="K1" s="8" t="s">
        <v>247</v>
      </c>
      <c r="L1" s="8" t="s">
        <v>248</v>
      </c>
      <c r="M1" s="8" t="s">
        <v>249</v>
      </c>
      <c r="N1" s="8" t="s">
        <v>250</v>
      </c>
      <c r="O1" s="8" t="s">
        <v>251</v>
      </c>
      <c r="P1" s="8" t="s">
        <v>252</v>
      </c>
      <c r="Q1" s="8" t="s">
        <v>253</v>
      </c>
      <c r="R1" s="8" t="s">
        <v>254</v>
      </c>
      <c r="S1" s="8" t="s">
        <v>255</v>
      </c>
      <c r="T1" s="8" t="s">
        <v>256</v>
      </c>
      <c r="U1" s="8" t="s">
        <v>257</v>
      </c>
      <c r="V1" s="8" t="s">
        <v>258</v>
      </c>
      <c r="W1" s="8" t="s">
        <v>259</v>
      </c>
      <c r="X1" s="8" t="s">
        <v>260</v>
      </c>
      <c r="Y1" s="8" t="s">
        <v>261</v>
      </c>
      <c r="Z1" s="8" t="s">
        <v>262</v>
      </c>
      <c r="AA1" s="8" t="s">
        <v>263</v>
      </c>
      <c r="AB1" s="8" t="s">
        <v>264</v>
      </c>
      <c r="AC1" s="8" t="s">
        <v>265</v>
      </c>
      <c r="AD1" s="8" t="s">
        <v>266</v>
      </c>
      <c r="AE1" s="8" t="s">
        <v>267</v>
      </c>
      <c r="AF1" s="8" t="s">
        <v>268</v>
      </c>
      <c r="AG1" s="8" t="s">
        <v>269</v>
      </c>
      <c r="BW1" s="8" t="s">
        <v>270</v>
      </c>
      <c r="BX1" s="8" t="s">
        <v>271</v>
      </c>
    </row>
    <row r="2" spans="1:76" x14ac:dyDescent="0.2">
      <c r="A2" s="8">
        <v>0</v>
      </c>
      <c r="B2" s="8" t="s">
        <v>272</v>
      </c>
      <c r="C2" s="8" t="s">
        <v>273</v>
      </c>
      <c r="D2" s="8" t="s">
        <v>274</v>
      </c>
      <c r="E2" s="8" t="s">
        <v>271</v>
      </c>
      <c r="F2" s="8" t="s">
        <v>275</v>
      </c>
      <c r="G2" s="8">
        <v>1</v>
      </c>
      <c r="H2" s="8">
        <v>2</v>
      </c>
      <c r="I2" s="8">
        <v>10</v>
      </c>
      <c r="J2" s="8">
        <v>4</v>
      </c>
      <c r="K2" s="8">
        <v>7</v>
      </c>
      <c r="L2" s="8">
        <v>2</v>
      </c>
      <c r="M2" s="8">
        <v>60</v>
      </c>
      <c r="N2" s="8">
        <v>60</v>
      </c>
      <c r="O2" s="8">
        <v>65</v>
      </c>
      <c r="P2" s="8">
        <v>65</v>
      </c>
      <c r="Q2" s="8">
        <v>65</v>
      </c>
      <c r="R2" s="8">
        <v>20</v>
      </c>
      <c r="S2" s="8">
        <v>10</v>
      </c>
      <c r="T2" s="8">
        <v>0</v>
      </c>
      <c r="U2" s="8">
        <v>0</v>
      </c>
      <c r="V2" s="8">
        <v>0</v>
      </c>
      <c r="W2" s="8">
        <v>30</v>
      </c>
      <c r="X2" s="8">
        <v>30</v>
      </c>
      <c r="Y2" s="8">
        <v>30</v>
      </c>
      <c r="Z2" s="8">
        <v>40</v>
      </c>
      <c r="AA2" s="8">
        <v>40</v>
      </c>
      <c r="AB2" s="8">
        <v>65</v>
      </c>
      <c r="AC2" s="8">
        <v>65</v>
      </c>
      <c r="AD2" s="8">
        <v>70</v>
      </c>
      <c r="AE2" s="8">
        <v>70</v>
      </c>
      <c r="AF2" s="8">
        <v>75</v>
      </c>
      <c r="AG2" s="8" t="s">
        <v>276</v>
      </c>
      <c r="AH2" s="8" t="s">
        <v>277</v>
      </c>
      <c r="AI2" s="8" t="s">
        <v>278</v>
      </c>
      <c r="BW2" s="8" t="s">
        <v>275</v>
      </c>
      <c r="BX2" s="8" t="s">
        <v>279</v>
      </c>
    </row>
    <row r="3" spans="1:76" x14ac:dyDescent="0.2">
      <c r="BW3" s="8" t="s">
        <v>280</v>
      </c>
      <c r="BX3" s="8" t="s">
        <v>281</v>
      </c>
    </row>
    <row r="4" spans="1:76" x14ac:dyDescent="0.2">
      <c r="BW4" s="8" t="s">
        <v>282</v>
      </c>
      <c r="BX4" s="8" t="s">
        <v>283</v>
      </c>
    </row>
    <row r="5" spans="1:76" x14ac:dyDescent="0.2">
      <c r="BX5" s="8" t="s">
        <v>84</v>
      </c>
    </row>
    <row r="6" spans="1:76" x14ac:dyDescent="0.2">
      <c r="BX6" s="8" t="s">
        <v>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55C93-2E2D-44D2-A441-7428ECEAD3C9}">
  <dimension ref="A1:AZ4"/>
  <sheetViews>
    <sheetView tabSelected="1" workbookViewId="0">
      <selection activeCell="I8" sqref="I8"/>
    </sheetView>
  </sheetViews>
  <sheetFormatPr defaultRowHeight="14.25" x14ac:dyDescent="0.2"/>
  <cols>
    <col min="1" max="3" width="9" style="9"/>
    <col min="4" max="4" width="11.375" style="9" customWidth="1"/>
    <col min="5" max="8" width="9" style="9"/>
    <col min="9" max="9" width="26.875" style="9" customWidth="1"/>
    <col min="10" max="13" width="9" style="9"/>
    <col min="14" max="14" width="26.625" style="9" customWidth="1"/>
    <col min="15" max="18" width="9" style="9"/>
    <col min="19" max="19" width="26.875" style="9" customWidth="1"/>
    <col min="20" max="23" width="9" style="9"/>
    <col min="24" max="24" width="27" style="9" customWidth="1"/>
    <col min="25" max="28" width="9" style="9"/>
    <col min="29" max="29" width="27.125" style="9" customWidth="1"/>
    <col min="30" max="16384" width="9" style="9"/>
  </cols>
  <sheetData>
    <row r="1" spans="1:52" x14ac:dyDescent="0.2">
      <c r="A1" s="9" t="s">
        <v>284</v>
      </c>
      <c r="B1" s="9" t="s">
        <v>285</v>
      </c>
      <c r="C1" s="9" t="s">
        <v>294</v>
      </c>
      <c r="D1" s="9" t="s">
        <v>286</v>
      </c>
      <c r="E1" s="9" t="s">
        <v>295</v>
      </c>
      <c r="F1" s="9" t="s">
        <v>290</v>
      </c>
      <c r="G1" s="9" t="s">
        <v>291</v>
      </c>
      <c r="H1" s="9" t="s">
        <v>292</v>
      </c>
      <c r="I1" s="9" t="s">
        <v>293</v>
      </c>
      <c r="J1" s="9" t="s">
        <v>295</v>
      </c>
      <c r="K1" s="9" t="s">
        <v>290</v>
      </c>
      <c r="L1" s="9" t="s">
        <v>291</v>
      </c>
      <c r="M1" s="9" t="s">
        <v>292</v>
      </c>
      <c r="N1" s="9" t="s">
        <v>293</v>
      </c>
      <c r="O1" s="9" t="s">
        <v>295</v>
      </c>
      <c r="P1" s="9" t="s">
        <v>290</v>
      </c>
      <c r="Q1" s="9" t="s">
        <v>291</v>
      </c>
      <c r="R1" s="9" t="s">
        <v>292</v>
      </c>
      <c r="S1" s="9" t="s">
        <v>293</v>
      </c>
      <c r="T1" s="9" t="s">
        <v>295</v>
      </c>
      <c r="U1" s="9" t="s">
        <v>290</v>
      </c>
      <c r="V1" s="9" t="s">
        <v>291</v>
      </c>
      <c r="W1" s="9" t="s">
        <v>292</v>
      </c>
      <c r="X1" s="9" t="s">
        <v>293</v>
      </c>
      <c r="Y1" s="9" t="s">
        <v>295</v>
      </c>
      <c r="Z1" s="9" t="s">
        <v>290</v>
      </c>
      <c r="AA1" s="9" t="s">
        <v>291</v>
      </c>
      <c r="AB1" s="9" t="s">
        <v>292</v>
      </c>
      <c r="AC1" s="9" t="s">
        <v>293</v>
      </c>
      <c r="AY1" s="9" t="s">
        <v>7</v>
      </c>
      <c r="AZ1" s="9" t="s">
        <v>288</v>
      </c>
    </row>
    <row r="2" spans="1:52" x14ac:dyDescent="0.2">
      <c r="A2" s="9" t="s">
        <v>57</v>
      </c>
      <c r="B2" s="9">
        <v>0</v>
      </c>
      <c r="C2" s="9">
        <v>10</v>
      </c>
      <c r="D2" s="9">
        <v>1</v>
      </c>
      <c r="E2" s="9" t="s">
        <v>287</v>
      </c>
      <c r="F2" s="9" t="s">
        <v>270</v>
      </c>
      <c r="G2" s="9">
        <v>2</v>
      </c>
      <c r="H2" s="9">
        <v>5</v>
      </c>
      <c r="J2" s="9" t="s">
        <v>287</v>
      </c>
      <c r="O2" s="9" t="s">
        <v>287</v>
      </c>
      <c r="T2" s="9" t="s">
        <v>287</v>
      </c>
      <c r="Y2" s="9" t="s">
        <v>287</v>
      </c>
      <c r="AY2" s="9" t="s">
        <v>8</v>
      </c>
      <c r="AZ2" s="9" t="s">
        <v>289</v>
      </c>
    </row>
    <row r="3" spans="1:52" x14ac:dyDescent="0.2">
      <c r="A3" s="9" t="s">
        <v>97</v>
      </c>
      <c r="B3" s="9">
        <v>1</v>
      </c>
      <c r="C3" s="9">
        <v>10</v>
      </c>
      <c r="D3" s="9">
        <v>1</v>
      </c>
      <c r="E3" s="9" t="s">
        <v>289</v>
      </c>
      <c r="F3" s="9" t="s">
        <v>7</v>
      </c>
      <c r="G3" s="9">
        <v>1</v>
      </c>
      <c r="H3" s="9">
        <v>4</v>
      </c>
      <c r="J3" s="9" t="s">
        <v>289</v>
      </c>
      <c r="O3" s="9" t="s">
        <v>289</v>
      </c>
      <c r="T3" s="9" t="s">
        <v>289</v>
      </c>
      <c r="Y3" s="9" t="s">
        <v>289</v>
      </c>
      <c r="AY3" s="9" t="s">
        <v>9</v>
      </c>
    </row>
    <row r="4" spans="1:52" x14ac:dyDescent="0.2">
      <c r="AY4" s="9" t="s">
        <v>10</v>
      </c>
    </row>
  </sheetData>
  <phoneticPr fontId="1" type="noConversion"/>
  <dataValidations count="2">
    <dataValidation type="list" allowBlank="1" showInputMessage="1" showErrorMessage="1" sqref="E2:E1048576 T2:T1048576 J2:J1048576 O2:O1048576 Y2:Y1048576" xr:uid="{A46518D8-63A8-4E84-9986-50D1B00C10AA}">
      <formula1>$AZ$1:$AZ$2</formula1>
    </dataValidation>
    <dataValidation type="list" allowBlank="1" showInputMessage="1" showErrorMessage="1" sqref="AX10 U2:U1048576 Z2:Z1048576 K2:K1048576 F2:F1048576 P2:P1048576" xr:uid="{035852D4-DA17-45B7-AFB4-9598592FA2E5}">
      <formula1>$AY$1:$AY$4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boss</vt:lpstr>
      <vt:lpstr>武器</vt:lpstr>
      <vt:lpstr>防具</vt:lpstr>
      <vt:lpstr>WorkObject</vt:lpstr>
      <vt:lpstr>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 L</dc:creator>
  <cp:lastModifiedBy>63569</cp:lastModifiedBy>
  <dcterms:created xsi:type="dcterms:W3CDTF">2015-06-05T18:19:34Z</dcterms:created>
  <dcterms:modified xsi:type="dcterms:W3CDTF">2021-11-03T00:08:30Z</dcterms:modified>
</cp:coreProperties>
</file>