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固定收益部\3.项目\启元增利\19.开放分红和赎回\启元增利1M001号\启元增利1M001号分红\"/>
    </mc:Choice>
  </mc:AlternateContent>
  <xr:revisionPtr revIDLastSave="0" documentId="13_ncr:1_{81F0A871-916D-4746-86F3-E47F3EA629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实际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2" l="1"/>
  <c r="R43" i="2" l="1"/>
  <c r="V1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R25" i="2"/>
  <c r="R26" i="2"/>
  <c r="R27" i="2"/>
  <c r="R28" i="2"/>
  <c r="R29" i="2"/>
  <c r="R30" i="2"/>
  <c r="R32" i="2"/>
  <c r="R33" i="2"/>
  <c r="R34" i="2"/>
  <c r="R35" i="2"/>
  <c r="R37" i="2"/>
  <c r="R38" i="2"/>
  <c r="R39" i="2"/>
  <c r="R40" i="2"/>
  <c r="R41" i="2"/>
  <c r="R42" i="2"/>
  <c r="R2" i="2"/>
  <c r="V3" i="2" l="1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W19" i="2"/>
  <c r="V20" i="2"/>
  <c r="W20" i="2" s="1"/>
  <c r="V21" i="2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2" i="2"/>
  <c r="W2" i="2" s="1"/>
  <c r="W43" i="2" l="1"/>
</calcChain>
</file>

<file path=xl/sharedStrings.xml><?xml version="1.0" encoding="utf-8"?>
<sst xmlns="http://schemas.openxmlformats.org/spreadsheetml/2006/main" count="64" uniqueCount="60">
  <si>
    <t>行号</t>
  </si>
  <si>
    <t>申请状态</t>
  </si>
  <si>
    <t>业务类型</t>
  </si>
  <si>
    <t>交易账号</t>
  </si>
  <si>
    <t>产品代码</t>
  </si>
  <si>
    <t>产品名称</t>
  </si>
  <si>
    <t>合同编号</t>
  </si>
  <si>
    <t>受益级别</t>
  </si>
  <si>
    <t>客户名称</t>
  </si>
  <si>
    <t>申请金额（不含费）</t>
  </si>
  <si>
    <t>申请份额</t>
  </si>
  <si>
    <t>分红</t>
    <phoneticPr fontId="1" type="noConversion"/>
  </si>
  <si>
    <t>收益率</t>
    <phoneticPr fontId="1" type="noConversion"/>
  </si>
  <si>
    <t>超额</t>
    <phoneticPr fontId="1" type="noConversion"/>
  </si>
  <si>
    <t>区间天数</t>
    <phoneticPr fontId="1" type="noConversion"/>
  </si>
  <si>
    <t>起始日</t>
    <phoneticPr fontId="1" type="noConversion"/>
  </si>
  <si>
    <t>到期日</t>
    <phoneticPr fontId="1" type="noConversion"/>
  </si>
  <si>
    <t>业绩比较基准</t>
    <phoneticPr fontId="1" type="noConversion"/>
  </si>
  <si>
    <t>期初单位净值（T+0)</t>
    <phoneticPr fontId="1" type="noConversion"/>
  </si>
  <si>
    <t>期末累计净值（T+0)</t>
    <phoneticPr fontId="1" type="noConversion"/>
  </si>
  <si>
    <t>期初累计净值（T+0)</t>
    <phoneticPr fontId="1" type="noConversion"/>
  </si>
  <si>
    <t>存续份额</t>
    <phoneticPr fontId="1" type="noConversion"/>
  </si>
  <si>
    <t>申请日期</t>
    <phoneticPr fontId="1" type="noConversion"/>
  </si>
  <si>
    <t>王鑫</t>
  </si>
  <si>
    <t>章少芬</t>
  </si>
  <si>
    <t>徐惠英</t>
  </si>
  <si>
    <t>戎捷</t>
  </si>
  <si>
    <t>陈哲波</t>
  </si>
  <si>
    <t>沈兆明</t>
  </si>
  <si>
    <t>周秀霞</t>
  </si>
  <si>
    <t>袁雪芬</t>
  </si>
  <si>
    <t>姜桂英</t>
  </si>
  <si>
    <t>孙丙华</t>
  </si>
  <si>
    <t>董毅</t>
  </si>
  <si>
    <t>谢天祥</t>
  </si>
  <si>
    <t>木海鸥</t>
  </si>
  <si>
    <t>商璐</t>
  </si>
  <si>
    <t>莫海君</t>
  </si>
  <si>
    <t>许燕飞</t>
  </si>
  <si>
    <t>郑彩花</t>
  </si>
  <si>
    <t>章金芳</t>
  </si>
  <si>
    <t>卢义珍</t>
  </si>
  <si>
    <t>叶海滨</t>
  </si>
  <si>
    <t>林剑定</t>
  </si>
  <si>
    <t>陈卫明</t>
  </si>
  <si>
    <t>金丛燕</t>
  </si>
  <si>
    <t>黄晓燕</t>
  </si>
  <si>
    <t>徐亚娟</t>
  </si>
  <si>
    <t>黄寿生</t>
  </si>
  <si>
    <t>魏晓斐</t>
  </si>
  <si>
    <t>李宝忠</t>
  </si>
  <si>
    <t>赵碧</t>
  </si>
  <si>
    <t>杨芝萍</t>
  </si>
  <si>
    <t>孙丽美</t>
    <phoneticPr fontId="1" type="noConversion"/>
  </si>
  <si>
    <t>董毅</t>
    <phoneticPr fontId="1" type="noConversion"/>
  </si>
  <si>
    <t>钱江明</t>
    <phoneticPr fontId="1" type="noConversion"/>
  </si>
  <si>
    <t>朱林影</t>
    <phoneticPr fontId="1" type="noConversion"/>
  </si>
  <si>
    <t>甄瑞</t>
    <phoneticPr fontId="1" type="noConversion"/>
  </si>
  <si>
    <t>张建华</t>
    <phoneticPr fontId="1" type="noConversion"/>
  </si>
  <si>
    <t>王鑫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</si>
</sst>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9" formatCode="0.000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0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I1" workbookViewId="0">
      <pane xSplit="1" ySplit="1" topLeftCell="P2" activePane="bottomRight" state="frozen"/>
      <selection activeCell="I1" sqref="I1"/>
      <selection pane="topRight" activeCell="J1" sqref="J1"/>
      <selection pane="bottomLeft" activeCell="I2" sqref="I2"/>
      <selection pane="bottomRight" activeCell="O19" sqref="O19"/>
    </sheetView>
  </sheetViews>
  <sheetFormatPr defaultRowHeight="14.25" x14ac:dyDescent="0.2"/>
  <cols>
    <col min="1" max="1" width="12.5" customWidth="1"/>
    <col min="2" max="8" width="25" customWidth="1"/>
    <col min="9" max="9" width="25" style="2" customWidth="1"/>
    <col min="10" max="11" width="25" style="1" customWidth="1"/>
    <col min="12" max="13" width="25" hidden="1" customWidth="1"/>
    <col min="14" max="15" width="25" style="2" customWidth="1"/>
    <col min="16" max="23" width="25" style="1" customWidth="1"/>
  </cols>
  <sheetData>
    <row r="1" spans="1:2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22</v>
      </c>
      <c r="K1" s="4" t="s">
        <v>21</v>
      </c>
      <c r="L1" s="3" t="s">
        <v>9</v>
      </c>
      <c r="M1" s="3" t="s">
        <v>10</v>
      </c>
      <c r="N1" s="4" t="s">
        <v>15</v>
      </c>
      <c r="O1" s="4" t="s">
        <v>16</v>
      </c>
      <c r="P1" s="4" t="s">
        <v>14</v>
      </c>
      <c r="Q1" s="4" t="s">
        <v>17</v>
      </c>
      <c r="R1" s="4" t="s">
        <v>11</v>
      </c>
      <c r="S1" s="5" t="s">
        <v>18</v>
      </c>
      <c r="T1" s="5" t="s">
        <v>20</v>
      </c>
      <c r="U1" s="5" t="s">
        <v>19</v>
      </c>
      <c r="V1" s="4" t="s">
        <v>12</v>
      </c>
      <c r="W1" s="4" t="s">
        <v>13</v>
      </c>
    </row>
    <row r="2" spans="1:23" x14ac:dyDescent="0.2">
      <c r="A2" s="6"/>
      <c r="B2" s="6"/>
      <c r="C2" s="6"/>
      <c r="D2" s="6"/>
      <c r="E2" s="6"/>
      <c r="F2" s="6"/>
      <c r="G2" s="6"/>
      <c r="H2" s="6"/>
      <c r="I2" s="4" t="s">
        <v>59</v>
      </c>
      <c r="J2" s="7">
        <v>45306</v>
      </c>
      <c r="K2" s="8">
        <v>4190000</v>
      </c>
      <c r="L2" s="6"/>
      <c r="M2" s="6"/>
      <c r="N2" s="9">
        <v>45432</v>
      </c>
      <c r="O2" s="9">
        <v>45462</v>
      </c>
      <c r="P2" s="10">
        <v>30</v>
      </c>
      <c r="Q2" s="11">
        <v>3.0499999999999999E-2</v>
      </c>
      <c r="R2" s="8">
        <f>K2*P2*Q2*S2/365</f>
        <v>10503.698630136987</v>
      </c>
      <c r="S2" s="10">
        <v>1</v>
      </c>
      <c r="T2" s="10">
        <v>1.01834779</v>
      </c>
      <c r="U2" s="12">
        <v>1.0225896999999999</v>
      </c>
      <c r="V2" s="10">
        <f>(U2-T2)/S2/P2*365</f>
        <v>5.1609904999999519E-2</v>
      </c>
      <c r="W2" s="8">
        <f>K2*(V2-Q2)*P2*S2/365</f>
        <v>7269.9042698628473</v>
      </c>
    </row>
    <row r="3" spans="1:23" x14ac:dyDescent="0.2">
      <c r="A3" s="6"/>
      <c r="B3" s="6"/>
      <c r="C3" s="6"/>
      <c r="D3" s="6"/>
      <c r="E3" s="6"/>
      <c r="F3" s="6"/>
      <c r="G3" s="6"/>
      <c r="H3" s="6"/>
      <c r="I3" s="4" t="s">
        <v>24</v>
      </c>
      <c r="J3" s="7">
        <v>45306</v>
      </c>
      <c r="K3" s="8">
        <v>2000000</v>
      </c>
      <c r="L3" s="6"/>
      <c r="M3" s="6"/>
      <c r="N3" s="9">
        <v>45432</v>
      </c>
      <c r="O3" s="9">
        <v>45462</v>
      </c>
      <c r="P3" s="10">
        <v>30</v>
      </c>
      <c r="Q3" s="11">
        <v>3.0499999999999999E-2</v>
      </c>
      <c r="R3" s="8">
        <f t="shared" ref="R3:R42" si="0">K3*P3*Q3*S3/365</f>
        <v>5013.6986301369861</v>
      </c>
      <c r="S3" s="10">
        <v>1</v>
      </c>
      <c r="T3" s="10">
        <v>1.01834779</v>
      </c>
      <c r="U3" s="12">
        <v>1.0225896999999999</v>
      </c>
      <c r="V3" s="10">
        <f t="shared" ref="V3:V42" si="1">(U3-T3)/S3/P3*365</f>
        <v>5.1609904999999519E-2</v>
      </c>
      <c r="W3" s="8">
        <f t="shared" ref="W3:W42" si="2">K3*(V3-Q3)*P3*S3/365</f>
        <v>3470.1213698629349</v>
      </c>
    </row>
    <row r="4" spans="1:23" x14ac:dyDescent="0.2">
      <c r="A4" s="6"/>
      <c r="B4" s="6"/>
      <c r="C4" s="6"/>
      <c r="D4" s="6"/>
      <c r="E4" s="6"/>
      <c r="F4" s="6"/>
      <c r="G4" s="6"/>
      <c r="H4" s="6"/>
      <c r="I4" s="4" t="s">
        <v>55</v>
      </c>
      <c r="J4" s="7">
        <v>45306</v>
      </c>
      <c r="K4" s="8">
        <v>6000000</v>
      </c>
      <c r="L4" s="6"/>
      <c r="M4" s="6"/>
      <c r="N4" s="9">
        <v>45432</v>
      </c>
      <c r="O4" s="9">
        <v>45462</v>
      </c>
      <c r="P4" s="10">
        <v>30</v>
      </c>
      <c r="Q4" s="11">
        <v>3.0499999999999999E-2</v>
      </c>
      <c r="R4" s="8">
        <f t="shared" si="0"/>
        <v>15041.095890410959</v>
      </c>
      <c r="S4" s="10">
        <v>1</v>
      </c>
      <c r="T4" s="10">
        <v>1.01834779</v>
      </c>
      <c r="U4" s="12">
        <v>1.0225896999999999</v>
      </c>
      <c r="V4" s="10">
        <f t="shared" si="1"/>
        <v>5.1609904999999519E-2</v>
      </c>
      <c r="W4" s="8">
        <f t="shared" si="2"/>
        <v>10410.364109588803</v>
      </c>
    </row>
    <row r="5" spans="1:23" x14ac:dyDescent="0.2">
      <c r="A5" s="6"/>
      <c r="B5" s="6"/>
      <c r="C5" s="6"/>
      <c r="D5" s="6"/>
      <c r="E5" s="6"/>
      <c r="F5" s="6"/>
      <c r="G5" s="6"/>
      <c r="H5" s="6"/>
      <c r="I5" s="4" t="s">
        <v>25</v>
      </c>
      <c r="J5" s="7">
        <v>45306</v>
      </c>
      <c r="K5" s="8">
        <v>1000000</v>
      </c>
      <c r="L5" s="6"/>
      <c r="M5" s="6"/>
      <c r="N5" s="9">
        <v>45432</v>
      </c>
      <c r="O5" s="9">
        <v>45462</v>
      </c>
      <c r="P5" s="10">
        <v>30</v>
      </c>
      <c r="Q5" s="11">
        <v>3.0499999999999999E-2</v>
      </c>
      <c r="R5" s="8">
        <f t="shared" si="0"/>
        <v>2506.8493150684931</v>
      </c>
      <c r="S5" s="10">
        <v>1</v>
      </c>
      <c r="T5" s="10">
        <v>1.01834779</v>
      </c>
      <c r="U5" s="12">
        <v>1.0225896999999999</v>
      </c>
      <c r="V5" s="10">
        <f t="shared" si="1"/>
        <v>5.1609904999999519E-2</v>
      </c>
      <c r="W5" s="8">
        <f t="shared" si="2"/>
        <v>1735.0606849314674</v>
      </c>
    </row>
    <row r="6" spans="1:23" x14ac:dyDescent="0.2">
      <c r="A6" s="6"/>
      <c r="B6" s="6"/>
      <c r="C6" s="6"/>
      <c r="D6" s="6"/>
      <c r="E6" s="6"/>
      <c r="F6" s="6"/>
      <c r="G6" s="6"/>
      <c r="H6" s="6"/>
      <c r="I6" s="4" t="s">
        <v>26</v>
      </c>
      <c r="J6" s="7">
        <v>45306</v>
      </c>
      <c r="K6" s="8">
        <v>2000000</v>
      </c>
      <c r="L6" s="6"/>
      <c r="M6" s="6"/>
      <c r="N6" s="9">
        <v>45432</v>
      </c>
      <c r="O6" s="9">
        <v>45462</v>
      </c>
      <c r="P6" s="10">
        <v>30</v>
      </c>
      <c r="Q6" s="11">
        <v>3.0499999999999999E-2</v>
      </c>
      <c r="R6" s="8">
        <f t="shared" si="0"/>
        <v>5013.6986301369861</v>
      </c>
      <c r="S6" s="10">
        <v>1</v>
      </c>
      <c r="T6" s="10">
        <v>1.01834779</v>
      </c>
      <c r="U6" s="12">
        <v>1.0225896999999999</v>
      </c>
      <c r="V6" s="10">
        <f t="shared" si="1"/>
        <v>5.1609904999999519E-2</v>
      </c>
      <c r="W6" s="8">
        <f t="shared" si="2"/>
        <v>3470.1213698629349</v>
      </c>
    </row>
    <row r="7" spans="1:23" x14ac:dyDescent="0.2">
      <c r="A7" s="6"/>
      <c r="B7" s="6"/>
      <c r="C7" s="6"/>
      <c r="D7" s="6"/>
      <c r="E7" s="6"/>
      <c r="F7" s="6"/>
      <c r="G7" s="6"/>
      <c r="H7" s="6"/>
      <c r="I7" s="4" t="s">
        <v>27</v>
      </c>
      <c r="J7" s="7">
        <v>45306</v>
      </c>
      <c r="K7" s="8">
        <v>500000</v>
      </c>
      <c r="L7" s="6"/>
      <c r="M7" s="6"/>
      <c r="N7" s="9">
        <v>45432</v>
      </c>
      <c r="O7" s="9">
        <v>45462</v>
      </c>
      <c r="P7" s="10">
        <v>30</v>
      </c>
      <c r="Q7" s="11">
        <v>3.0499999999999999E-2</v>
      </c>
      <c r="R7" s="8">
        <f t="shared" si="0"/>
        <v>1253.4246575342465</v>
      </c>
      <c r="S7" s="10">
        <v>1</v>
      </c>
      <c r="T7" s="10">
        <v>1.01834779</v>
      </c>
      <c r="U7" s="12">
        <v>1.0225896999999999</v>
      </c>
      <c r="V7" s="10">
        <f t="shared" si="1"/>
        <v>5.1609904999999519E-2</v>
      </c>
      <c r="W7" s="8">
        <f t="shared" si="2"/>
        <v>867.53034246573372</v>
      </c>
    </row>
    <row r="8" spans="1:23" x14ac:dyDescent="0.2">
      <c r="A8" s="6"/>
      <c r="B8" s="6"/>
      <c r="C8" s="6"/>
      <c r="D8" s="6"/>
      <c r="E8" s="6"/>
      <c r="F8" s="6"/>
      <c r="G8" s="6"/>
      <c r="H8" s="6"/>
      <c r="I8" s="4" t="s">
        <v>28</v>
      </c>
      <c r="J8" s="7">
        <v>45307</v>
      </c>
      <c r="K8" s="8">
        <v>300000</v>
      </c>
      <c r="L8" s="6"/>
      <c r="M8" s="6"/>
      <c r="N8" s="9">
        <v>45432</v>
      </c>
      <c r="O8" s="9">
        <v>45462</v>
      </c>
      <c r="P8" s="10">
        <v>30</v>
      </c>
      <c r="Q8" s="11">
        <v>3.0499999999999999E-2</v>
      </c>
      <c r="R8" s="8">
        <f t="shared" si="0"/>
        <v>752.05479452054794</v>
      </c>
      <c r="S8" s="10">
        <v>1</v>
      </c>
      <c r="T8" s="10">
        <v>1.01834779</v>
      </c>
      <c r="U8" s="12">
        <v>1.0225896999999999</v>
      </c>
      <c r="V8" s="10">
        <f t="shared" si="1"/>
        <v>5.1609904999999519E-2</v>
      </c>
      <c r="W8" s="8">
        <f t="shared" si="2"/>
        <v>520.51820547944021</v>
      </c>
    </row>
    <row r="9" spans="1:23" x14ac:dyDescent="0.2">
      <c r="A9" s="6"/>
      <c r="B9" s="6"/>
      <c r="C9" s="6"/>
      <c r="D9" s="6"/>
      <c r="E9" s="6"/>
      <c r="F9" s="6"/>
      <c r="G9" s="6"/>
      <c r="H9" s="6"/>
      <c r="I9" s="4" t="s">
        <v>29</v>
      </c>
      <c r="J9" s="7">
        <v>45307</v>
      </c>
      <c r="K9" s="8">
        <v>400000</v>
      </c>
      <c r="L9" s="6"/>
      <c r="M9" s="6"/>
      <c r="N9" s="9">
        <v>45432</v>
      </c>
      <c r="O9" s="9">
        <v>45462</v>
      </c>
      <c r="P9" s="10">
        <v>30</v>
      </c>
      <c r="Q9" s="11">
        <v>3.0499999999999999E-2</v>
      </c>
      <c r="R9" s="8">
        <f t="shared" si="0"/>
        <v>1002.7397260273973</v>
      </c>
      <c r="S9" s="10">
        <v>1</v>
      </c>
      <c r="T9" s="10">
        <v>1.01834779</v>
      </c>
      <c r="U9" s="12">
        <v>1.0225896999999999</v>
      </c>
      <c r="V9" s="10">
        <f t="shared" si="1"/>
        <v>5.1609904999999519E-2</v>
      </c>
      <c r="W9" s="8">
        <f t="shared" si="2"/>
        <v>694.02427397258703</v>
      </c>
    </row>
    <row r="10" spans="1:23" x14ac:dyDescent="0.2">
      <c r="A10" s="6"/>
      <c r="B10" s="6"/>
      <c r="C10" s="6"/>
      <c r="D10" s="6"/>
      <c r="E10" s="6"/>
      <c r="F10" s="6"/>
      <c r="G10" s="6"/>
      <c r="H10" s="6"/>
      <c r="I10" s="4" t="s">
        <v>30</v>
      </c>
      <c r="J10" s="7">
        <v>45307</v>
      </c>
      <c r="K10" s="8">
        <v>1000000</v>
      </c>
      <c r="L10" s="6"/>
      <c r="M10" s="6"/>
      <c r="N10" s="9">
        <v>45432</v>
      </c>
      <c r="O10" s="9">
        <v>45462</v>
      </c>
      <c r="P10" s="10">
        <v>30</v>
      </c>
      <c r="Q10" s="11">
        <v>3.0499999999999999E-2</v>
      </c>
      <c r="R10" s="8">
        <f t="shared" si="0"/>
        <v>2506.8493150684931</v>
      </c>
      <c r="S10" s="10">
        <v>1</v>
      </c>
      <c r="T10" s="10">
        <v>1.01834779</v>
      </c>
      <c r="U10" s="12">
        <v>1.0225896999999999</v>
      </c>
      <c r="V10" s="10">
        <f t="shared" si="1"/>
        <v>5.1609904999999519E-2</v>
      </c>
      <c r="W10" s="8">
        <f t="shared" si="2"/>
        <v>1735.0606849314674</v>
      </c>
    </row>
    <row r="11" spans="1:23" x14ac:dyDescent="0.2">
      <c r="A11" s="6"/>
      <c r="B11" s="6"/>
      <c r="C11" s="6"/>
      <c r="D11" s="6"/>
      <c r="E11" s="6"/>
      <c r="F11" s="6"/>
      <c r="G11" s="6"/>
      <c r="H11" s="6"/>
      <c r="I11" s="4" t="s">
        <v>31</v>
      </c>
      <c r="J11" s="7">
        <v>45307</v>
      </c>
      <c r="K11" s="8">
        <v>300000</v>
      </c>
      <c r="L11" s="6"/>
      <c r="M11" s="6"/>
      <c r="N11" s="9">
        <v>45432</v>
      </c>
      <c r="O11" s="9">
        <v>45462</v>
      </c>
      <c r="P11" s="10">
        <v>30</v>
      </c>
      <c r="Q11" s="11">
        <v>3.0499999999999999E-2</v>
      </c>
      <c r="R11" s="8">
        <f t="shared" si="0"/>
        <v>752.05479452054794</v>
      </c>
      <c r="S11" s="10">
        <v>1</v>
      </c>
      <c r="T11" s="10">
        <v>1.01834779</v>
      </c>
      <c r="U11" s="12">
        <v>1.0225896999999999</v>
      </c>
      <c r="V11" s="10">
        <f t="shared" si="1"/>
        <v>5.1609904999999519E-2</v>
      </c>
      <c r="W11" s="8">
        <f t="shared" si="2"/>
        <v>520.51820547944021</v>
      </c>
    </row>
    <row r="12" spans="1:23" x14ac:dyDescent="0.2">
      <c r="A12" s="6"/>
      <c r="B12" s="6"/>
      <c r="C12" s="6"/>
      <c r="D12" s="6"/>
      <c r="E12" s="6"/>
      <c r="F12" s="6"/>
      <c r="G12" s="6"/>
      <c r="H12" s="6"/>
      <c r="I12" s="4" t="s">
        <v>32</v>
      </c>
      <c r="J12" s="7">
        <v>45307</v>
      </c>
      <c r="K12" s="8">
        <v>2000000</v>
      </c>
      <c r="L12" s="6"/>
      <c r="M12" s="6"/>
      <c r="N12" s="9">
        <v>45432</v>
      </c>
      <c r="O12" s="9">
        <v>45462</v>
      </c>
      <c r="P12" s="10">
        <v>30</v>
      </c>
      <c r="Q12" s="11">
        <v>3.0499999999999999E-2</v>
      </c>
      <c r="R12" s="8">
        <f t="shared" si="0"/>
        <v>5013.6986301369861</v>
      </c>
      <c r="S12" s="10">
        <v>1</v>
      </c>
      <c r="T12" s="10">
        <v>1.01834779</v>
      </c>
      <c r="U12" s="12">
        <v>1.0225896999999999</v>
      </c>
      <c r="V12" s="10">
        <f t="shared" si="1"/>
        <v>5.1609904999999519E-2</v>
      </c>
      <c r="W12" s="8">
        <f t="shared" si="2"/>
        <v>3470.1213698629349</v>
      </c>
    </row>
    <row r="13" spans="1:23" x14ac:dyDescent="0.2">
      <c r="A13" s="6"/>
      <c r="B13" s="6"/>
      <c r="C13" s="6"/>
      <c r="D13" s="6"/>
      <c r="E13" s="6"/>
      <c r="F13" s="6"/>
      <c r="G13" s="6"/>
      <c r="H13" s="6"/>
      <c r="I13" s="4" t="s">
        <v>54</v>
      </c>
      <c r="J13" s="7">
        <v>45307</v>
      </c>
      <c r="K13" s="8">
        <v>12000000</v>
      </c>
      <c r="L13" s="6"/>
      <c r="M13" s="6"/>
      <c r="N13" s="9">
        <v>45432</v>
      </c>
      <c r="O13" s="9">
        <v>45462</v>
      </c>
      <c r="P13" s="10">
        <v>30</v>
      </c>
      <c r="Q13" s="11">
        <v>3.0499999999999999E-2</v>
      </c>
      <c r="R13" s="8">
        <f t="shared" si="0"/>
        <v>30082.191780821919</v>
      </c>
      <c r="S13" s="10">
        <v>1</v>
      </c>
      <c r="T13" s="10">
        <v>1.01834779</v>
      </c>
      <c r="U13" s="12">
        <v>1.0225896999999999</v>
      </c>
      <c r="V13" s="10">
        <f t="shared" si="1"/>
        <v>5.1609904999999519E-2</v>
      </c>
      <c r="W13" s="8">
        <f t="shared" si="2"/>
        <v>20820.728219177607</v>
      </c>
    </row>
    <row r="14" spans="1:23" x14ac:dyDescent="0.2">
      <c r="A14" s="6"/>
      <c r="B14" s="6"/>
      <c r="C14" s="6"/>
      <c r="D14" s="6"/>
      <c r="E14" s="6"/>
      <c r="F14" s="6"/>
      <c r="G14" s="6"/>
      <c r="H14" s="6"/>
      <c r="I14" s="4" t="s">
        <v>34</v>
      </c>
      <c r="J14" s="7">
        <v>45307</v>
      </c>
      <c r="K14" s="8">
        <v>550000</v>
      </c>
      <c r="L14" s="6"/>
      <c r="M14" s="6"/>
      <c r="N14" s="9">
        <v>45432</v>
      </c>
      <c r="O14" s="9">
        <v>45462</v>
      </c>
      <c r="P14" s="10">
        <v>30</v>
      </c>
      <c r="Q14" s="11">
        <v>3.0499999999999999E-2</v>
      </c>
      <c r="R14" s="8">
        <f t="shared" si="0"/>
        <v>1378.7671232876712</v>
      </c>
      <c r="S14" s="10">
        <v>1</v>
      </c>
      <c r="T14" s="10">
        <v>1.01834779</v>
      </c>
      <c r="U14" s="12">
        <v>1.0225896999999999</v>
      </c>
      <c r="V14" s="10">
        <f t="shared" si="1"/>
        <v>5.1609904999999519E-2</v>
      </c>
      <c r="W14" s="8">
        <f t="shared" si="2"/>
        <v>954.28337671230702</v>
      </c>
    </row>
    <row r="15" spans="1:23" x14ac:dyDescent="0.2">
      <c r="A15" s="6"/>
      <c r="B15" s="6"/>
      <c r="C15" s="6"/>
      <c r="D15" s="6"/>
      <c r="E15" s="6"/>
      <c r="F15" s="6"/>
      <c r="G15" s="6"/>
      <c r="H15" s="6"/>
      <c r="I15" s="4" t="s">
        <v>35</v>
      </c>
      <c r="J15" s="7">
        <v>45307</v>
      </c>
      <c r="K15" s="8">
        <v>300000</v>
      </c>
      <c r="L15" s="6"/>
      <c r="M15" s="6"/>
      <c r="N15" s="9">
        <v>45432</v>
      </c>
      <c r="O15" s="9">
        <v>45462</v>
      </c>
      <c r="P15" s="10">
        <v>30</v>
      </c>
      <c r="Q15" s="11">
        <v>3.0499999999999999E-2</v>
      </c>
      <c r="R15" s="8">
        <f t="shared" si="0"/>
        <v>752.05479452054794</v>
      </c>
      <c r="S15" s="10">
        <v>1</v>
      </c>
      <c r="T15" s="10">
        <v>1.01834779</v>
      </c>
      <c r="U15" s="12">
        <v>1.0225896999999999</v>
      </c>
      <c r="V15" s="10">
        <f t="shared" si="1"/>
        <v>5.1609904999999519E-2</v>
      </c>
      <c r="W15" s="8">
        <f t="shared" si="2"/>
        <v>520.51820547944021</v>
      </c>
    </row>
    <row r="16" spans="1:23" x14ac:dyDescent="0.2">
      <c r="A16" s="6"/>
      <c r="B16" s="6"/>
      <c r="C16" s="6"/>
      <c r="D16" s="6"/>
      <c r="E16" s="6"/>
      <c r="F16" s="6"/>
      <c r="G16" s="6"/>
      <c r="H16" s="6"/>
      <c r="I16" s="4" t="s">
        <v>36</v>
      </c>
      <c r="J16" s="7">
        <v>45343</v>
      </c>
      <c r="K16" s="8">
        <v>299910.03000000003</v>
      </c>
      <c r="L16" s="6"/>
      <c r="M16" s="6"/>
      <c r="N16" s="9">
        <v>45432</v>
      </c>
      <c r="O16" s="9">
        <v>45462</v>
      </c>
      <c r="P16" s="10">
        <v>30</v>
      </c>
      <c r="Q16" s="11">
        <v>3.0499999999999999E-2</v>
      </c>
      <c r="R16" s="8">
        <f t="shared" si="0"/>
        <v>751.82925328767124</v>
      </c>
      <c r="S16" s="10">
        <v>1</v>
      </c>
      <c r="T16" s="10">
        <v>1.01834779</v>
      </c>
      <c r="U16" s="12">
        <v>1.0225896999999999</v>
      </c>
      <c r="V16" s="10">
        <f t="shared" si="1"/>
        <v>5.1609904999999519E-2</v>
      </c>
      <c r="W16" s="8">
        <f t="shared" si="2"/>
        <v>520.36210206961698</v>
      </c>
    </row>
    <row r="17" spans="1:23" x14ac:dyDescent="0.2">
      <c r="A17" s="6"/>
      <c r="B17" s="6"/>
      <c r="C17" s="6"/>
      <c r="D17" s="6"/>
      <c r="E17" s="6"/>
      <c r="F17" s="6"/>
      <c r="G17" s="6"/>
      <c r="H17" s="6"/>
      <c r="I17" s="4" t="s">
        <v>36</v>
      </c>
      <c r="J17" s="7">
        <v>45343</v>
      </c>
      <c r="K17" s="8">
        <v>99970.01</v>
      </c>
      <c r="L17" s="6"/>
      <c r="M17" s="6"/>
      <c r="N17" s="9">
        <v>45432</v>
      </c>
      <c r="O17" s="9">
        <v>45462</v>
      </c>
      <c r="P17" s="10">
        <v>30</v>
      </c>
      <c r="Q17" s="11">
        <v>3.0499999999999999E-2</v>
      </c>
      <c r="R17" s="8">
        <f t="shared" si="0"/>
        <v>250.60975109589037</v>
      </c>
      <c r="S17" s="10">
        <v>1</v>
      </c>
      <c r="T17" s="10">
        <v>1.01834779</v>
      </c>
      <c r="U17" s="12">
        <v>1.0225896999999999</v>
      </c>
      <c r="V17" s="10">
        <f t="shared" si="1"/>
        <v>5.1609904999999519E-2</v>
      </c>
      <c r="W17" s="8">
        <f t="shared" si="2"/>
        <v>173.45403402320565</v>
      </c>
    </row>
    <row r="18" spans="1:23" x14ac:dyDescent="0.2">
      <c r="A18" s="6"/>
      <c r="B18" s="6"/>
      <c r="C18" s="6"/>
      <c r="D18" s="6"/>
      <c r="E18" s="6"/>
      <c r="F18" s="6"/>
      <c r="G18" s="6"/>
      <c r="H18" s="6"/>
      <c r="I18" s="4" t="s">
        <v>56</v>
      </c>
      <c r="J18" s="7">
        <v>45343</v>
      </c>
      <c r="K18" s="8">
        <v>629811.06000000006</v>
      </c>
      <c r="L18" s="6"/>
      <c r="M18" s="6"/>
      <c r="N18" s="9">
        <v>45432</v>
      </c>
      <c r="O18" s="9">
        <v>45462</v>
      </c>
      <c r="P18" s="10">
        <v>30</v>
      </c>
      <c r="Q18" s="11">
        <v>3.0499999999999999E-2</v>
      </c>
      <c r="R18" s="8">
        <f t="shared" si="0"/>
        <v>1578.8414243835618</v>
      </c>
      <c r="S18" s="10">
        <v>1</v>
      </c>
      <c r="T18" s="10">
        <v>1.01834779</v>
      </c>
      <c r="U18" s="12">
        <v>1.0225896999999999</v>
      </c>
      <c r="V18" s="10">
        <f t="shared" si="1"/>
        <v>5.1609904999999519E-2</v>
      </c>
      <c r="W18" s="8">
        <f t="shared" si="2"/>
        <v>1092.7604091410135</v>
      </c>
    </row>
    <row r="19" spans="1:23" x14ac:dyDescent="0.2">
      <c r="A19" s="6"/>
      <c r="B19" s="6"/>
      <c r="C19" s="6"/>
      <c r="D19" s="6"/>
      <c r="E19" s="6"/>
      <c r="F19" s="6"/>
      <c r="G19" s="6"/>
      <c r="H19" s="6"/>
      <c r="I19" s="4" t="s">
        <v>37</v>
      </c>
      <c r="J19" s="7">
        <v>45343</v>
      </c>
      <c r="K19" s="8">
        <v>449865.04</v>
      </c>
      <c r="L19" s="6"/>
      <c r="M19" s="6"/>
      <c r="N19" s="9">
        <v>45432</v>
      </c>
      <c r="O19" s="9">
        <v>45462</v>
      </c>
      <c r="P19" s="10">
        <v>30</v>
      </c>
      <c r="Q19" s="11">
        <v>3.0499999999999999E-2</v>
      </c>
      <c r="R19" s="8">
        <f t="shared" si="0"/>
        <v>1127.7438673972601</v>
      </c>
      <c r="S19" s="10">
        <v>1</v>
      </c>
      <c r="T19" s="10">
        <v>1.01834779</v>
      </c>
      <c r="U19" s="12">
        <v>1.0225896999999999</v>
      </c>
      <c r="V19" s="10">
        <f>(U19-T19)/S19/P19*365</f>
        <v>5.1609904999999519E-2</v>
      </c>
      <c r="W19" s="8">
        <f t="shared" si="2"/>
        <v>780.54314442912198</v>
      </c>
    </row>
    <row r="20" spans="1:23" x14ac:dyDescent="0.2">
      <c r="A20" s="6"/>
      <c r="B20" s="6"/>
      <c r="C20" s="6"/>
      <c r="D20" s="6"/>
      <c r="E20" s="6"/>
      <c r="F20" s="6"/>
      <c r="G20" s="6"/>
      <c r="H20" s="6"/>
      <c r="I20" s="4" t="s">
        <v>38</v>
      </c>
      <c r="J20" s="7">
        <v>45343</v>
      </c>
      <c r="K20" s="8">
        <v>299910.03000000003</v>
      </c>
      <c r="L20" s="6"/>
      <c r="M20" s="6"/>
      <c r="N20" s="9">
        <v>45432</v>
      </c>
      <c r="O20" s="9">
        <v>45462</v>
      </c>
      <c r="P20" s="10">
        <v>30</v>
      </c>
      <c r="Q20" s="11">
        <v>3.0499999999999999E-2</v>
      </c>
      <c r="R20" s="8">
        <f t="shared" si="0"/>
        <v>751.82925328767124</v>
      </c>
      <c r="S20" s="10">
        <v>1</v>
      </c>
      <c r="T20" s="10">
        <v>1.01834779</v>
      </c>
      <c r="U20" s="12">
        <v>1.0225896999999999</v>
      </c>
      <c r="V20" s="10">
        <f t="shared" si="1"/>
        <v>5.1609904999999519E-2</v>
      </c>
      <c r="W20" s="8">
        <f t="shared" si="2"/>
        <v>520.36210206961698</v>
      </c>
    </row>
    <row r="21" spans="1:23" x14ac:dyDescent="0.2">
      <c r="A21" s="6"/>
      <c r="B21" s="6"/>
      <c r="C21" s="6"/>
      <c r="D21" s="6"/>
      <c r="E21" s="6"/>
      <c r="F21" s="6"/>
      <c r="G21" s="6"/>
      <c r="H21" s="6"/>
      <c r="I21" s="4" t="s">
        <v>36</v>
      </c>
      <c r="J21" s="7">
        <v>45370</v>
      </c>
      <c r="K21" s="8">
        <v>-10000</v>
      </c>
      <c r="L21" s="6"/>
      <c r="M21" s="6"/>
      <c r="N21" s="9">
        <v>45432</v>
      </c>
      <c r="O21" s="9">
        <v>45462</v>
      </c>
      <c r="P21" s="10">
        <v>30</v>
      </c>
      <c r="Q21" s="11">
        <v>3.0499999999999999E-2</v>
      </c>
      <c r="R21" s="8">
        <v>-25.068493150684901</v>
      </c>
      <c r="S21" s="10">
        <v>1</v>
      </c>
      <c r="T21" s="10">
        <v>1.01834779</v>
      </c>
      <c r="U21" s="12">
        <v>1.0225896999999999</v>
      </c>
      <c r="V21" s="10">
        <f t="shared" si="1"/>
        <v>5.1609904999999519E-2</v>
      </c>
      <c r="W21" s="8">
        <v>-15.317606849315601</v>
      </c>
    </row>
    <row r="22" spans="1:23" x14ac:dyDescent="0.2">
      <c r="A22" s="6"/>
      <c r="B22" s="6"/>
      <c r="C22" s="6"/>
      <c r="D22" s="6"/>
      <c r="E22" s="6"/>
      <c r="F22" s="6"/>
      <c r="G22" s="6"/>
      <c r="H22" s="6"/>
      <c r="I22" s="4" t="s">
        <v>39</v>
      </c>
      <c r="J22" s="7">
        <v>45370</v>
      </c>
      <c r="K22" s="8">
        <v>300000</v>
      </c>
      <c r="L22" s="6"/>
      <c r="M22" s="6"/>
      <c r="N22" s="9">
        <v>45432</v>
      </c>
      <c r="O22" s="9">
        <v>45462</v>
      </c>
      <c r="P22" s="10">
        <v>30</v>
      </c>
      <c r="Q22" s="11">
        <v>3.0499999999999999E-2</v>
      </c>
      <c r="R22" s="8">
        <f t="shared" si="0"/>
        <v>752.05479452054794</v>
      </c>
      <c r="S22" s="10">
        <v>1</v>
      </c>
      <c r="T22" s="10">
        <v>1.01834779</v>
      </c>
      <c r="U22" s="12">
        <v>1.0225896999999999</v>
      </c>
      <c r="V22" s="10">
        <f t="shared" si="1"/>
        <v>5.1609904999999519E-2</v>
      </c>
      <c r="W22" s="8">
        <f t="shared" si="2"/>
        <v>520.51820547944021</v>
      </c>
    </row>
    <row r="23" spans="1:23" x14ac:dyDescent="0.2">
      <c r="A23" s="6"/>
      <c r="B23" s="6"/>
      <c r="C23" s="6"/>
      <c r="D23" s="6"/>
      <c r="E23" s="6"/>
      <c r="F23" s="6"/>
      <c r="G23" s="6"/>
      <c r="H23" s="6"/>
      <c r="I23" s="4" t="s">
        <v>40</v>
      </c>
      <c r="J23" s="7">
        <v>45370</v>
      </c>
      <c r="K23" s="8">
        <v>500000</v>
      </c>
      <c r="L23" s="6"/>
      <c r="M23" s="6"/>
      <c r="N23" s="9">
        <v>45432</v>
      </c>
      <c r="O23" s="9">
        <v>45462</v>
      </c>
      <c r="P23" s="10">
        <v>30</v>
      </c>
      <c r="Q23" s="11">
        <v>3.0499999999999999E-2</v>
      </c>
      <c r="R23" s="8">
        <f t="shared" si="0"/>
        <v>1253.4246575342465</v>
      </c>
      <c r="S23" s="10">
        <v>1</v>
      </c>
      <c r="T23" s="10">
        <v>1.01834779</v>
      </c>
      <c r="U23" s="12">
        <v>1.0225896999999999</v>
      </c>
      <c r="V23" s="10">
        <f t="shared" si="1"/>
        <v>5.1609904999999519E-2</v>
      </c>
      <c r="W23" s="8">
        <f t="shared" si="2"/>
        <v>867.53034246573372</v>
      </c>
    </row>
    <row r="24" spans="1:23" x14ac:dyDescent="0.2">
      <c r="A24" s="6"/>
      <c r="B24" s="6"/>
      <c r="C24" s="6"/>
      <c r="D24" s="6"/>
      <c r="E24" s="6"/>
      <c r="F24" s="6"/>
      <c r="G24" s="6"/>
      <c r="H24" s="6"/>
      <c r="I24" s="4" t="s">
        <v>41</v>
      </c>
      <c r="J24" s="7">
        <v>45404</v>
      </c>
      <c r="K24" s="8">
        <v>360000</v>
      </c>
      <c r="L24" s="6"/>
      <c r="M24" s="6"/>
      <c r="N24" s="9">
        <v>45432</v>
      </c>
      <c r="O24" s="9">
        <v>45462</v>
      </c>
      <c r="P24" s="10">
        <v>30</v>
      </c>
      <c r="Q24" s="11">
        <v>3.0499999999999999E-2</v>
      </c>
      <c r="R24" s="8">
        <f t="shared" si="0"/>
        <v>902.46575342465758</v>
      </c>
      <c r="S24" s="10">
        <v>1</v>
      </c>
      <c r="T24" s="10">
        <v>1.01834779</v>
      </c>
      <c r="U24" s="12">
        <v>1.0225896999999999</v>
      </c>
      <c r="V24" s="10">
        <f t="shared" si="1"/>
        <v>5.1609904999999519E-2</v>
      </c>
      <c r="W24" s="8">
        <f t="shared" si="2"/>
        <v>624.62184657532828</v>
      </c>
    </row>
    <row r="25" spans="1:23" x14ac:dyDescent="0.2">
      <c r="A25" s="6"/>
      <c r="B25" s="6"/>
      <c r="C25" s="6"/>
      <c r="D25" s="6"/>
      <c r="E25" s="6"/>
      <c r="F25" s="6"/>
      <c r="G25" s="6"/>
      <c r="H25" s="6"/>
      <c r="I25" s="4" t="s">
        <v>42</v>
      </c>
      <c r="J25" s="7">
        <v>45404</v>
      </c>
      <c r="K25" s="8">
        <v>1000000</v>
      </c>
      <c r="L25" s="6"/>
      <c r="M25" s="6"/>
      <c r="N25" s="9">
        <v>45432</v>
      </c>
      <c r="O25" s="9">
        <v>45462</v>
      </c>
      <c r="P25" s="10">
        <v>30</v>
      </c>
      <c r="Q25" s="11">
        <v>3.0499999999999999E-2</v>
      </c>
      <c r="R25" s="8">
        <f t="shared" si="0"/>
        <v>2506.8493150684931</v>
      </c>
      <c r="S25" s="10">
        <v>1</v>
      </c>
      <c r="T25" s="10">
        <v>1.01834779</v>
      </c>
      <c r="U25" s="12">
        <v>1.0225896999999999</v>
      </c>
      <c r="V25" s="10">
        <f t="shared" si="1"/>
        <v>5.1609904999999519E-2</v>
      </c>
      <c r="W25" s="8">
        <f t="shared" si="2"/>
        <v>1735.0606849314674</v>
      </c>
    </row>
    <row r="26" spans="1:23" x14ac:dyDescent="0.2">
      <c r="A26" s="6"/>
      <c r="B26" s="6"/>
      <c r="C26" s="6"/>
      <c r="D26" s="6"/>
      <c r="E26" s="6"/>
      <c r="F26" s="6"/>
      <c r="G26" s="6"/>
      <c r="H26" s="6"/>
      <c r="I26" s="4" t="s">
        <v>43</v>
      </c>
      <c r="J26" s="7">
        <v>45404</v>
      </c>
      <c r="K26" s="8">
        <v>1800000</v>
      </c>
      <c r="L26" s="6"/>
      <c r="M26" s="6"/>
      <c r="N26" s="9">
        <v>45432</v>
      </c>
      <c r="O26" s="9">
        <v>45462</v>
      </c>
      <c r="P26" s="10">
        <v>30</v>
      </c>
      <c r="Q26" s="11">
        <v>3.0499999999999999E-2</v>
      </c>
      <c r="R26" s="8">
        <f t="shared" si="0"/>
        <v>4512.3287671232874</v>
      </c>
      <c r="S26" s="10">
        <v>1</v>
      </c>
      <c r="T26" s="10">
        <v>1.01834779</v>
      </c>
      <c r="U26" s="12">
        <v>1.0225896999999999</v>
      </c>
      <c r="V26" s="10">
        <f t="shared" si="1"/>
        <v>5.1609904999999519E-2</v>
      </c>
      <c r="W26" s="8">
        <f t="shared" si="2"/>
        <v>3123.1092328766413</v>
      </c>
    </row>
    <row r="27" spans="1:23" x14ac:dyDescent="0.2">
      <c r="A27" s="6"/>
      <c r="B27" s="6"/>
      <c r="C27" s="6"/>
      <c r="D27" s="6"/>
      <c r="E27" s="6"/>
      <c r="F27" s="6"/>
      <c r="G27" s="6"/>
      <c r="H27" s="6"/>
      <c r="I27" s="4" t="s">
        <v>44</v>
      </c>
      <c r="J27" s="7">
        <v>45404</v>
      </c>
      <c r="K27" s="8">
        <v>650000</v>
      </c>
      <c r="L27" s="6"/>
      <c r="M27" s="6"/>
      <c r="N27" s="9">
        <v>45432</v>
      </c>
      <c r="O27" s="9">
        <v>45462</v>
      </c>
      <c r="P27" s="10">
        <v>30</v>
      </c>
      <c r="Q27" s="11">
        <v>3.0499999999999999E-2</v>
      </c>
      <c r="R27" s="8">
        <f t="shared" si="0"/>
        <v>1629.4520547945206</v>
      </c>
      <c r="S27" s="10">
        <v>1</v>
      </c>
      <c r="T27" s="10">
        <v>1.01834779</v>
      </c>
      <c r="U27" s="12">
        <v>1.0225896999999999</v>
      </c>
      <c r="V27" s="10">
        <f t="shared" si="1"/>
        <v>5.1609904999999519E-2</v>
      </c>
      <c r="W27" s="8">
        <f t="shared" si="2"/>
        <v>1127.7894452054538</v>
      </c>
    </row>
    <row r="28" spans="1:23" x14ac:dyDescent="0.2">
      <c r="A28" s="6"/>
      <c r="B28" s="6"/>
      <c r="C28" s="6"/>
      <c r="D28" s="6"/>
      <c r="E28" s="6"/>
      <c r="F28" s="6"/>
      <c r="G28" s="6"/>
      <c r="H28" s="6"/>
      <c r="I28" s="4" t="s">
        <v>33</v>
      </c>
      <c r="J28" s="7">
        <v>45404</v>
      </c>
      <c r="K28" s="8">
        <v>3090000</v>
      </c>
      <c r="L28" s="6"/>
      <c r="M28" s="6"/>
      <c r="N28" s="9">
        <v>45432</v>
      </c>
      <c r="O28" s="9">
        <v>45462</v>
      </c>
      <c r="P28" s="10">
        <v>30</v>
      </c>
      <c r="Q28" s="11">
        <v>3.0499999999999999E-2</v>
      </c>
      <c r="R28" s="8">
        <f t="shared" si="0"/>
        <v>7746.1643835616442</v>
      </c>
      <c r="S28" s="10">
        <v>1</v>
      </c>
      <c r="T28" s="10">
        <v>1.01834779</v>
      </c>
      <c r="U28" s="12">
        <v>1.0225896999999999</v>
      </c>
      <c r="V28" s="10">
        <f t="shared" si="1"/>
        <v>5.1609904999999519E-2</v>
      </c>
      <c r="W28" s="8">
        <f t="shared" si="2"/>
        <v>5361.3375164382342</v>
      </c>
    </row>
    <row r="29" spans="1:23" x14ac:dyDescent="0.2">
      <c r="A29" s="6"/>
      <c r="B29" s="6"/>
      <c r="C29" s="6"/>
      <c r="D29" s="6"/>
      <c r="E29" s="6"/>
      <c r="F29" s="6"/>
      <c r="G29" s="6"/>
      <c r="H29" s="6"/>
      <c r="I29" s="4" t="s">
        <v>45</v>
      </c>
      <c r="J29" s="7">
        <v>45404</v>
      </c>
      <c r="K29" s="8">
        <v>400000</v>
      </c>
      <c r="L29" s="6"/>
      <c r="M29" s="6"/>
      <c r="N29" s="9">
        <v>45432</v>
      </c>
      <c r="O29" s="9">
        <v>45462</v>
      </c>
      <c r="P29" s="10">
        <v>30</v>
      </c>
      <c r="Q29" s="11">
        <v>3.0499999999999999E-2</v>
      </c>
      <c r="R29" s="8">
        <f t="shared" si="0"/>
        <v>1002.7397260273973</v>
      </c>
      <c r="S29" s="10">
        <v>1</v>
      </c>
      <c r="T29" s="10">
        <v>1.01834779</v>
      </c>
      <c r="U29" s="12">
        <v>1.0225896999999999</v>
      </c>
      <c r="V29" s="10">
        <f t="shared" si="1"/>
        <v>5.1609904999999519E-2</v>
      </c>
      <c r="W29" s="8">
        <f t="shared" si="2"/>
        <v>694.02427397258703</v>
      </c>
    </row>
    <row r="30" spans="1:23" x14ac:dyDescent="0.2">
      <c r="A30" s="6"/>
      <c r="B30" s="6"/>
      <c r="C30" s="6"/>
      <c r="D30" s="6"/>
      <c r="E30" s="6"/>
      <c r="F30" s="6"/>
      <c r="G30" s="6"/>
      <c r="H30" s="6"/>
      <c r="I30" s="4" t="s">
        <v>46</v>
      </c>
      <c r="J30" s="7">
        <v>45404</v>
      </c>
      <c r="K30" s="8">
        <v>300000</v>
      </c>
      <c r="L30" s="6"/>
      <c r="M30" s="6"/>
      <c r="N30" s="9">
        <v>45432</v>
      </c>
      <c r="O30" s="9">
        <v>45462</v>
      </c>
      <c r="P30" s="10">
        <v>30</v>
      </c>
      <c r="Q30" s="11">
        <v>3.0499999999999999E-2</v>
      </c>
      <c r="R30" s="8">
        <f t="shared" si="0"/>
        <v>752.05479452054794</v>
      </c>
      <c r="S30" s="10">
        <v>1</v>
      </c>
      <c r="T30" s="10">
        <v>1.01834779</v>
      </c>
      <c r="U30" s="12">
        <v>1.0225896999999999</v>
      </c>
      <c r="V30" s="10">
        <f t="shared" si="1"/>
        <v>5.1609904999999519E-2</v>
      </c>
      <c r="W30" s="8">
        <f t="shared" si="2"/>
        <v>520.51820547944021</v>
      </c>
    </row>
    <row r="31" spans="1:23" x14ac:dyDescent="0.2">
      <c r="A31" s="6"/>
      <c r="B31" s="6"/>
      <c r="C31" s="6"/>
      <c r="D31" s="6"/>
      <c r="E31" s="6"/>
      <c r="F31" s="6"/>
      <c r="G31" s="6"/>
      <c r="H31" s="6"/>
      <c r="I31" s="4" t="s">
        <v>23</v>
      </c>
      <c r="J31" s="7">
        <v>45404</v>
      </c>
      <c r="K31" s="8">
        <v>-20000</v>
      </c>
      <c r="L31" s="6"/>
      <c r="M31" s="6"/>
      <c r="N31" s="9">
        <v>45432</v>
      </c>
      <c r="O31" s="9">
        <v>45462</v>
      </c>
      <c r="P31" s="10">
        <v>30</v>
      </c>
      <c r="Q31" s="11">
        <v>3.0499999999999999E-2</v>
      </c>
      <c r="R31" s="8">
        <v>-50.136986301369902</v>
      </c>
      <c r="S31" s="10">
        <v>1</v>
      </c>
      <c r="T31" s="10">
        <v>1.01834779</v>
      </c>
      <c r="U31" s="12">
        <v>1.0225896999999999</v>
      </c>
      <c r="V31" s="10">
        <f t="shared" si="1"/>
        <v>5.1609904999999519E-2</v>
      </c>
      <c r="W31" s="8">
        <v>-30.635213698631201</v>
      </c>
    </row>
    <row r="32" spans="1:23" x14ac:dyDescent="0.2">
      <c r="A32" s="6"/>
      <c r="B32" s="6"/>
      <c r="C32" s="6"/>
      <c r="D32" s="6"/>
      <c r="E32" s="6"/>
      <c r="F32" s="6"/>
      <c r="G32" s="6"/>
      <c r="H32" s="6"/>
      <c r="I32" s="4" t="s">
        <v>47</v>
      </c>
      <c r="J32" s="7">
        <v>45404</v>
      </c>
      <c r="K32" s="8">
        <v>500000</v>
      </c>
      <c r="L32" s="6"/>
      <c r="M32" s="6"/>
      <c r="N32" s="9">
        <v>45432</v>
      </c>
      <c r="O32" s="9">
        <v>45462</v>
      </c>
      <c r="P32" s="10">
        <v>30</v>
      </c>
      <c r="Q32" s="11">
        <v>3.0499999999999999E-2</v>
      </c>
      <c r="R32" s="8">
        <f t="shared" si="0"/>
        <v>1253.4246575342465</v>
      </c>
      <c r="S32" s="10">
        <v>1</v>
      </c>
      <c r="T32" s="10">
        <v>1.01834779</v>
      </c>
      <c r="U32" s="12">
        <v>1.0225896999999999</v>
      </c>
      <c r="V32" s="10">
        <f t="shared" si="1"/>
        <v>5.1609904999999519E-2</v>
      </c>
      <c r="W32" s="8">
        <f t="shared" si="2"/>
        <v>867.53034246573372</v>
      </c>
    </row>
    <row r="33" spans="1:23" x14ac:dyDescent="0.2">
      <c r="A33" s="6"/>
      <c r="B33" s="6"/>
      <c r="C33" s="6"/>
      <c r="D33" s="6"/>
      <c r="E33" s="6"/>
      <c r="F33" s="6"/>
      <c r="G33" s="6"/>
      <c r="H33" s="6"/>
      <c r="I33" s="4" t="s">
        <v>57</v>
      </c>
      <c r="J33" s="7">
        <v>45404</v>
      </c>
      <c r="K33" s="8">
        <v>1000000</v>
      </c>
      <c r="L33" s="6"/>
      <c r="M33" s="6"/>
      <c r="N33" s="9">
        <v>45432</v>
      </c>
      <c r="O33" s="9">
        <v>45462</v>
      </c>
      <c r="P33" s="10">
        <v>30</v>
      </c>
      <c r="Q33" s="11">
        <v>3.0499999999999999E-2</v>
      </c>
      <c r="R33" s="8">
        <f t="shared" si="0"/>
        <v>2506.8493150684931</v>
      </c>
      <c r="S33" s="10">
        <v>1</v>
      </c>
      <c r="T33" s="10">
        <v>1.01834779</v>
      </c>
      <c r="U33" s="12">
        <v>1.0225896999999999</v>
      </c>
      <c r="V33" s="10">
        <f t="shared" si="1"/>
        <v>5.1609904999999519E-2</v>
      </c>
      <c r="W33" s="8">
        <f t="shared" si="2"/>
        <v>1735.0606849314674</v>
      </c>
    </row>
    <row r="34" spans="1:23" x14ac:dyDescent="0.2">
      <c r="A34" s="6"/>
      <c r="B34" s="6"/>
      <c r="C34" s="6"/>
      <c r="D34" s="6"/>
      <c r="E34" s="6"/>
      <c r="F34" s="6"/>
      <c r="G34" s="6"/>
      <c r="H34" s="6"/>
      <c r="I34" s="4" t="s">
        <v>48</v>
      </c>
      <c r="J34" s="7">
        <v>45404</v>
      </c>
      <c r="K34" s="8">
        <v>320000</v>
      </c>
      <c r="L34" s="6"/>
      <c r="M34" s="6"/>
      <c r="N34" s="9">
        <v>45432</v>
      </c>
      <c r="O34" s="9">
        <v>45462</v>
      </c>
      <c r="P34" s="10">
        <v>30</v>
      </c>
      <c r="Q34" s="11">
        <v>3.0499999999999999E-2</v>
      </c>
      <c r="R34" s="8">
        <f t="shared" si="0"/>
        <v>802.19178082191786</v>
      </c>
      <c r="S34" s="10">
        <v>1</v>
      </c>
      <c r="T34" s="10">
        <v>1.01834779</v>
      </c>
      <c r="U34" s="12">
        <v>1.0225896999999999</v>
      </c>
      <c r="V34" s="10">
        <f t="shared" si="1"/>
        <v>5.1609904999999519E-2</v>
      </c>
      <c r="W34" s="8">
        <f t="shared" si="2"/>
        <v>555.21941917806953</v>
      </c>
    </row>
    <row r="35" spans="1:23" x14ac:dyDescent="0.2">
      <c r="A35" s="6"/>
      <c r="B35" s="6"/>
      <c r="C35" s="6"/>
      <c r="D35" s="6"/>
      <c r="E35" s="6"/>
      <c r="F35" s="6"/>
      <c r="G35" s="6"/>
      <c r="H35" s="6"/>
      <c r="I35" s="4" t="s">
        <v>49</v>
      </c>
      <c r="J35" s="7">
        <v>45404</v>
      </c>
      <c r="K35" s="8">
        <v>600000</v>
      </c>
      <c r="L35" s="6"/>
      <c r="M35" s="6"/>
      <c r="N35" s="9">
        <v>45432</v>
      </c>
      <c r="O35" s="9">
        <v>45462</v>
      </c>
      <c r="P35" s="10">
        <v>30</v>
      </c>
      <c r="Q35" s="11">
        <v>3.0499999999999999E-2</v>
      </c>
      <c r="R35" s="8">
        <f t="shared" si="0"/>
        <v>1504.1095890410959</v>
      </c>
      <c r="S35" s="10">
        <v>1</v>
      </c>
      <c r="T35" s="10">
        <v>1.01834779</v>
      </c>
      <c r="U35" s="12">
        <v>1.0225896999999999</v>
      </c>
      <c r="V35" s="10">
        <f t="shared" si="1"/>
        <v>5.1609904999999519E-2</v>
      </c>
      <c r="W35" s="8">
        <f t="shared" si="2"/>
        <v>1041.0364109588804</v>
      </c>
    </row>
    <row r="36" spans="1:23" x14ac:dyDescent="0.2">
      <c r="A36" s="6"/>
      <c r="B36" s="6"/>
      <c r="C36" s="6"/>
      <c r="D36" s="6"/>
      <c r="E36" s="6"/>
      <c r="F36" s="6"/>
      <c r="G36" s="6"/>
      <c r="H36" s="6"/>
      <c r="I36" s="4" t="s">
        <v>58</v>
      </c>
      <c r="J36" s="7">
        <v>45432</v>
      </c>
      <c r="K36" s="8">
        <v>5000000</v>
      </c>
      <c r="L36" s="6"/>
      <c r="M36" s="6"/>
      <c r="N36" s="9">
        <v>45432</v>
      </c>
      <c r="O36" s="9">
        <v>45462</v>
      </c>
      <c r="P36" s="10">
        <v>30</v>
      </c>
      <c r="Q36" s="11">
        <v>3.0499999999999999E-2</v>
      </c>
      <c r="R36" s="8">
        <f>K36*P36*Q36*S36/365</f>
        <v>12534.246575342466</v>
      </c>
      <c r="S36" s="10">
        <v>1</v>
      </c>
      <c r="T36" s="10">
        <v>1.01834779</v>
      </c>
      <c r="U36" s="12">
        <v>1.0225896999999999</v>
      </c>
      <c r="V36" s="10">
        <f t="shared" si="1"/>
        <v>5.1609904999999519E-2</v>
      </c>
      <c r="W36" s="8">
        <f t="shared" si="2"/>
        <v>8675.303424657337</v>
      </c>
    </row>
    <row r="37" spans="1:23" x14ac:dyDescent="0.2">
      <c r="A37" s="6"/>
      <c r="B37" s="6"/>
      <c r="C37" s="6"/>
      <c r="D37" s="6"/>
      <c r="E37" s="6"/>
      <c r="F37" s="6"/>
      <c r="G37" s="6"/>
      <c r="H37" s="6"/>
      <c r="I37" s="4" t="s">
        <v>50</v>
      </c>
      <c r="J37" s="7">
        <v>45432</v>
      </c>
      <c r="K37" s="8">
        <v>3060000</v>
      </c>
      <c r="L37" s="6"/>
      <c r="M37" s="6"/>
      <c r="N37" s="9">
        <v>45432</v>
      </c>
      <c r="O37" s="9">
        <v>45462</v>
      </c>
      <c r="P37" s="10">
        <v>30</v>
      </c>
      <c r="Q37" s="11">
        <v>3.0499999999999999E-2</v>
      </c>
      <c r="R37" s="8">
        <f t="shared" si="0"/>
        <v>7670.9589041095887</v>
      </c>
      <c r="S37" s="10">
        <v>1</v>
      </c>
      <c r="T37" s="10">
        <v>1.01834779</v>
      </c>
      <c r="U37" s="12">
        <v>1.0225896999999999</v>
      </c>
      <c r="V37" s="10">
        <f t="shared" si="1"/>
        <v>5.1609904999999519E-2</v>
      </c>
      <c r="W37" s="8">
        <f t="shared" si="2"/>
        <v>5309.2856958902903</v>
      </c>
    </row>
    <row r="38" spans="1:23" x14ac:dyDescent="0.2">
      <c r="A38" s="6"/>
      <c r="B38" s="6"/>
      <c r="C38" s="6"/>
      <c r="D38" s="6"/>
      <c r="E38" s="6"/>
      <c r="F38" s="6"/>
      <c r="G38" s="6"/>
      <c r="H38" s="6"/>
      <c r="I38" s="4" t="s">
        <v>51</v>
      </c>
      <c r="J38" s="7">
        <v>45432</v>
      </c>
      <c r="K38" s="8">
        <v>300000</v>
      </c>
      <c r="L38" s="6"/>
      <c r="M38" s="6"/>
      <c r="N38" s="9">
        <v>45432</v>
      </c>
      <c r="O38" s="9">
        <v>45462</v>
      </c>
      <c r="P38" s="10">
        <v>30</v>
      </c>
      <c r="Q38" s="11">
        <v>3.0499999999999999E-2</v>
      </c>
      <c r="R38" s="8">
        <f t="shared" si="0"/>
        <v>752.05479452054794</v>
      </c>
      <c r="S38" s="10">
        <v>1</v>
      </c>
      <c r="T38" s="10">
        <v>1.01834779</v>
      </c>
      <c r="U38" s="12">
        <v>1.0225896999999999</v>
      </c>
      <c r="V38" s="10">
        <f t="shared" si="1"/>
        <v>5.1609904999999519E-2</v>
      </c>
      <c r="W38" s="8">
        <f t="shared" si="2"/>
        <v>520.51820547944021</v>
      </c>
    </row>
    <row r="39" spans="1:23" x14ac:dyDescent="0.2">
      <c r="A39" s="6"/>
      <c r="B39" s="6"/>
      <c r="C39" s="6"/>
      <c r="D39" s="6"/>
      <c r="E39" s="6"/>
      <c r="F39" s="6"/>
      <c r="G39" s="6"/>
      <c r="H39" s="6"/>
      <c r="I39" s="4" t="s">
        <v>52</v>
      </c>
      <c r="J39" s="7">
        <v>45432</v>
      </c>
      <c r="K39" s="8">
        <v>1000000</v>
      </c>
      <c r="L39" s="6"/>
      <c r="M39" s="6"/>
      <c r="N39" s="9">
        <v>45432</v>
      </c>
      <c r="O39" s="9">
        <v>45462</v>
      </c>
      <c r="P39" s="10">
        <v>30</v>
      </c>
      <c r="Q39" s="11">
        <v>3.0499999999999999E-2</v>
      </c>
      <c r="R39" s="8">
        <f t="shared" si="0"/>
        <v>2506.8493150684931</v>
      </c>
      <c r="S39" s="10">
        <v>1</v>
      </c>
      <c r="T39" s="10">
        <v>1.01834779</v>
      </c>
      <c r="U39" s="12">
        <v>1.0225896999999999</v>
      </c>
      <c r="V39" s="10">
        <f t="shared" si="1"/>
        <v>5.1609904999999519E-2</v>
      </c>
      <c r="W39" s="8">
        <f t="shared" si="2"/>
        <v>1735.0606849314674</v>
      </c>
    </row>
    <row r="40" spans="1:23" x14ac:dyDescent="0.2">
      <c r="A40" s="6"/>
      <c r="B40" s="6"/>
      <c r="C40" s="6"/>
      <c r="D40" s="6"/>
      <c r="E40" s="6"/>
      <c r="F40" s="6"/>
      <c r="G40" s="6"/>
      <c r="H40" s="6"/>
      <c r="I40" s="4" t="s">
        <v>32</v>
      </c>
      <c r="J40" s="7">
        <v>45432</v>
      </c>
      <c r="K40" s="8">
        <v>1000000</v>
      </c>
      <c r="L40" s="6"/>
      <c r="M40" s="6"/>
      <c r="N40" s="9">
        <v>45432</v>
      </c>
      <c r="O40" s="9">
        <v>45462</v>
      </c>
      <c r="P40" s="10">
        <v>30</v>
      </c>
      <c r="Q40" s="11">
        <v>3.0499999999999999E-2</v>
      </c>
      <c r="R40" s="8">
        <f t="shared" si="0"/>
        <v>2506.8493150684931</v>
      </c>
      <c r="S40" s="10">
        <v>1</v>
      </c>
      <c r="T40" s="10">
        <v>1.01834779</v>
      </c>
      <c r="U40" s="12">
        <v>1.0225896999999999</v>
      </c>
      <c r="V40" s="10">
        <f t="shared" si="1"/>
        <v>5.1609904999999519E-2</v>
      </c>
      <c r="W40" s="8">
        <f t="shared" si="2"/>
        <v>1735.0606849314674</v>
      </c>
    </row>
    <row r="41" spans="1:23" x14ac:dyDescent="0.2">
      <c r="A41" s="6"/>
      <c r="B41" s="6"/>
      <c r="C41" s="6"/>
      <c r="D41" s="6"/>
      <c r="E41" s="6"/>
      <c r="F41" s="6"/>
      <c r="G41" s="6"/>
      <c r="H41" s="6"/>
      <c r="I41" s="4" t="s">
        <v>44</v>
      </c>
      <c r="J41" s="7">
        <v>45432</v>
      </c>
      <c r="K41" s="8">
        <v>50000</v>
      </c>
      <c r="L41" s="6"/>
      <c r="M41" s="6"/>
      <c r="N41" s="9">
        <v>45432</v>
      </c>
      <c r="O41" s="9">
        <v>45462</v>
      </c>
      <c r="P41" s="10">
        <v>30</v>
      </c>
      <c r="Q41" s="11">
        <v>3.0499999999999999E-2</v>
      </c>
      <c r="R41" s="8">
        <f t="shared" si="0"/>
        <v>125.34246575342466</v>
      </c>
      <c r="S41" s="10">
        <v>1</v>
      </c>
      <c r="T41" s="10">
        <v>1.01834779</v>
      </c>
      <c r="U41" s="12">
        <v>1.0225896999999999</v>
      </c>
      <c r="V41" s="10">
        <f t="shared" si="1"/>
        <v>5.1609904999999519E-2</v>
      </c>
      <c r="W41" s="8">
        <f t="shared" si="2"/>
        <v>86.753034246573378</v>
      </c>
    </row>
    <row r="42" spans="1:23" x14ac:dyDescent="0.2">
      <c r="A42" s="6"/>
      <c r="B42" s="6"/>
      <c r="C42" s="6"/>
      <c r="D42" s="6"/>
      <c r="E42" s="6"/>
      <c r="F42" s="6"/>
      <c r="G42" s="6"/>
      <c r="H42" s="6"/>
      <c r="I42" s="4" t="s">
        <v>53</v>
      </c>
      <c r="J42" s="7">
        <v>45432</v>
      </c>
      <c r="K42" s="8">
        <v>1130000</v>
      </c>
      <c r="L42" s="6"/>
      <c r="M42" s="6"/>
      <c r="N42" s="9">
        <v>45432</v>
      </c>
      <c r="O42" s="9">
        <v>45462</v>
      </c>
      <c r="P42" s="10">
        <v>30</v>
      </c>
      <c r="Q42" s="11">
        <v>3.0499999999999999E-2</v>
      </c>
      <c r="R42" s="8">
        <f t="shared" si="0"/>
        <v>2832.7397260273974</v>
      </c>
      <c r="S42" s="10">
        <v>1</v>
      </c>
      <c r="T42" s="10">
        <v>1.01834779</v>
      </c>
      <c r="U42" s="12">
        <v>1.0225896999999999</v>
      </c>
      <c r="V42" s="10">
        <f t="shared" si="1"/>
        <v>5.1609904999999519E-2</v>
      </c>
      <c r="W42" s="8">
        <f t="shared" si="2"/>
        <v>1960.6185739725584</v>
      </c>
    </row>
    <row r="43" spans="1:23" x14ac:dyDescent="0.2">
      <c r="A43" s="6"/>
      <c r="B43" s="6"/>
      <c r="C43" s="6"/>
      <c r="D43" s="6"/>
      <c r="E43" s="6"/>
      <c r="F43" s="6"/>
      <c r="G43" s="6"/>
      <c r="H43" s="6"/>
      <c r="I43" s="4"/>
      <c r="J43" s="10"/>
      <c r="K43" s="8">
        <v>56649466.170000002</v>
      </c>
      <c r="L43" s="6"/>
      <c r="M43" s="6"/>
      <c r="N43" s="4"/>
      <c r="O43" s="4"/>
      <c r="P43" s="10"/>
      <c r="Q43" s="10"/>
      <c r="R43" s="8">
        <f>SUM(R2:R42)</f>
        <v>142011.67546726021</v>
      </c>
      <c r="S43" s="10"/>
      <c r="T43" s="10"/>
      <c r="U43" s="10"/>
      <c r="V43" s="10"/>
      <c r="W43" s="8">
        <f>SUM(W2:W42)</f>
        <v>98296.360573922182</v>
      </c>
    </row>
  </sheetData>
  <sortState xmlns:xlrd2="http://schemas.microsoft.com/office/spreadsheetml/2017/richdata2" ref="A2:W38">
    <sortCondition ref="J1:J3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翟锦华</cp:lastModifiedBy>
  <dcterms:created xsi:type="dcterms:W3CDTF">2024-03-21T09:36:30Z</dcterms:created>
  <dcterms:modified xsi:type="dcterms:W3CDTF">2024-06-20T01:43:38Z</dcterms:modified>
</cp:coreProperties>
</file>