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<sst xmlns="http://schemas.openxmlformats.org/spreadsheetml/2006/main" count="96" uniqueCount="55">
  <si>
    <t>UC1</t>
  </si>
  <si>
    <t>UC2</t>
  </si>
  <si>
    <t>Vectors</t>
  </si>
  <si>
    <t>WorkUnit</t>
  </si>
  <si>
    <t>DB</t>
  </si>
  <si>
    <t>Net</t>
  </si>
  <si>
    <t>Sensor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</si>
  <si>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</si>
  <si>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</si>
  <si>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</si>
  <si>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</si>
  <si>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</si>
  <si>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</si>
  <si>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</si>
  <si>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</si>
  <si>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</si>
  <si>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</si>
  <si>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Results</t>
  </si>
  <si>
    <t>
</t>
  </si>
  <si>
    <t>d11</t>
  </si>
  <si>
    <t>IO</t>
  </si>
  <si>
    <t>d12</t>
  </si>
  <si>
    <t>d_gate</t>
  </si>
  <si>
    <t>d13</t>
  </si>
  <si>
    <t>d_server</t>
  </si>
  <si>
    <t>d14</t>
  </si>
  <si>
    <t>d_camera</t>
  </si>
  <si>
    <t>d15</t>
  </si>
  <si>
    <t>d_database</t>
  </si>
  <si>
    <t>d16</t>
  </si>
  <si>
    <t>d17</t>
  </si>
  <si>
    <t>d18</t>
  </si>
  <si>
    <t>d19</t>
  </si>
  <si>
    <t>d20</t>
  </si>
  <si>
    <t>d21</t>
  </si>
  <si>
    <t>d_mobile</t>
  </si>
  <si>
    <t>Overhead Matrix</t>
  </si>
  <si>
    <t>Demand vectors (visitors)</t>
  </si>
  <si>
    <t>Demand vectors (admin)</t>
  </si>
  <si>
    <t>CPU K-instr</t>
  </si>
  <si>
    <t>Physical I/O</t>
  </si>
  <si>
    <t>Message</t>
  </si>
  <si>
    <t>Reorganization of the demand vectors</t>
  </si>
  <si>
    <t>Visitors</t>
  </si>
  <si>
    <t>Administrator</t>
  </si>
  <si>
    <t>Service Time computation</t>
  </si>
  <si>
    <t>Service Time</t>
  </si>
  <si>
    <t>CPU-M</t>
  </si>
  <si>
    <t>Disk-M</t>
  </si>
  <si>
    <t>CPU-S</t>
  </si>
  <si>
    <t>Disk-S</t>
  </si>
  <si>
    <t>CPU-DB</t>
  </si>
  <si>
    <t>Disk-DB</t>
  </si>
  <si>
    <t>CPU-C</t>
  </si>
  <si>
    <t>CPU-G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</si>
</sst>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strike/>
    </font>
    <font>
      <sz val="10.0"/>
      <name val="Arial"/>
    </font>
    <font>
      <strike/>
      <sz val="10.0"/>
      <name val="Arial"/>
    </font>
    <font>
      <sz val="8.0"/>
      <name val="Sans-serif"/>
    </font>
    <font>
      <sz val="7.0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3" fontId="2" numFmtId="0" xfId="0" applyAlignment="1" applyFont="1">
      <alignment/>
    </xf>
    <xf borderId="0" fillId="5" fontId="1" numFmtId="0" xfId="0" applyFont="1"/>
    <xf borderId="0" fillId="5" fontId="3" numFmtId="0" xfId="0" applyFont="1"/>
    <xf borderId="0" fillId="0" fontId="3" numFmtId="0" xfId="0" applyAlignment="1" applyFont="1">
      <alignment/>
    </xf>
    <xf borderId="0" fillId="5" fontId="3" numFmtId="0" xfId="0" applyAlignment="1" applyFont="1">
      <alignment/>
    </xf>
    <xf borderId="0" fillId="0" fontId="3" numFmtId="0" xfId="0" applyFont="1"/>
    <xf borderId="0" fillId="4" fontId="4" numFmtId="0" xfId="0" applyAlignment="1" applyFont="1">
      <alignment/>
    </xf>
    <xf borderId="0" fillId="4" fontId="5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7.0" customHeight="1">
      <c r="A1" s="1" t="s">
        <v>0</v>
      </c>
      <c r="H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  <row r="3">
      <c r="A3" s="4" t="s">
        <v>7</v>
      </c>
      <c r="B3" s="3">
        <v>1.0</v>
      </c>
      <c r="C3" s="3">
        <v>0.0</v>
      </c>
      <c r="D3" s="3">
        <v>1.0</v>
      </c>
      <c r="E3" s="3">
        <v>1.0</v>
      </c>
      <c r="F3" s="3"/>
      <c r="H3" s="4" t="s">
        <v>7</v>
      </c>
      <c r="I3" s="3">
        <v>1.0</v>
      </c>
      <c r="J3" s="3">
        <v>0.0</v>
      </c>
      <c r="K3" s="3">
        <v>1.0</v>
      </c>
      <c r="L3" s="3">
        <v>0.0</v>
      </c>
    </row>
    <row r="4">
      <c r="A4" s="4" t="s">
        <v>8</v>
      </c>
      <c r="B4" s="3">
        <v>2.0</v>
      </c>
      <c r="C4" s="3">
        <v>0.0</v>
      </c>
      <c r="D4" s="3">
        <v>0.0</v>
      </c>
      <c r="E4" s="3">
        <v>0.0</v>
      </c>
      <c r="F4" s="3"/>
      <c r="H4" s="4" t="s">
        <v>8</v>
      </c>
      <c r="I4" s="3">
        <v>3.0</v>
      </c>
      <c r="J4" s="3">
        <v>0.0</v>
      </c>
      <c r="K4" s="3">
        <v>1.0</v>
      </c>
      <c r="L4" s="3">
        <v>0.0</v>
      </c>
    </row>
    <row r="5">
      <c r="A5" s="4" t="s">
        <v>9</v>
      </c>
      <c r="B5" s="3">
        <v>2.0</v>
      </c>
      <c r="C5" s="3">
        <v>0.0</v>
      </c>
      <c r="D5" s="3">
        <v>1.0</v>
      </c>
      <c r="E5" s="3">
        <v>0.0</v>
      </c>
      <c r="F5" s="3"/>
      <c r="H5" s="4" t="s">
        <v>9</v>
      </c>
      <c r="I5" s="3">
        <v>1.0</v>
      </c>
      <c r="J5" s="3">
        <v>3.0</v>
      </c>
      <c r="K5" s="3">
        <v>1.0</v>
      </c>
      <c r="L5" s="3">
        <v>0.0</v>
      </c>
    </row>
    <row r="6">
      <c r="A6" s="4" t="s">
        <v>10</v>
      </c>
      <c r="B6" s="3">
        <v>0.0</v>
      </c>
      <c r="C6" s="3">
        <v>1.0</v>
      </c>
      <c r="D6" s="3">
        <v>0.0</v>
      </c>
      <c r="E6" s="3">
        <v>0.0</v>
      </c>
      <c r="F6" s="3"/>
      <c r="H6" s="4" t="s">
        <v>10</v>
      </c>
      <c r="I6" s="3">
        <v>1.0</v>
      </c>
      <c r="J6" s="3">
        <v>0.0</v>
      </c>
      <c r="K6" s="3">
        <v>0.0</v>
      </c>
      <c r="L6" s="3">
        <v>0.0</v>
      </c>
    </row>
    <row r="7">
      <c r="A7" s="4" t="s">
        <v>11</v>
      </c>
      <c r="B7" s="3">
        <v>0.0</v>
      </c>
      <c r="C7" s="3">
        <v>1.0</v>
      </c>
      <c r="D7" s="3">
        <v>0.0</v>
      </c>
      <c r="E7" s="3">
        <v>0.0</v>
      </c>
      <c r="F7" s="3"/>
      <c r="H7" s="4" t="s">
        <v>11</v>
      </c>
      <c r="I7" s="3">
        <v>1.0</v>
      </c>
      <c r="J7" s="3">
        <v>0.0</v>
      </c>
      <c r="K7" s="3">
        <v>0.0</v>
      </c>
      <c r="L7" s="3">
        <v>0.0</v>
      </c>
    </row>
    <row r="8">
      <c r="A8" s="4" t="s">
        <v>12</v>
      </c>
      <c r="B8" s="3">
        <v>0.0</v>
      </c>
      <c r="C8" s="3">
        <v>0.0</v>
      </c>
      <c r="D8" s="3">
        <v>1.0</v>
      </c>
      <c r="E8" s="3">
        <v>3.0</v>
      </c>
      <c r="F8" s="3"/>
      <c r="H8" s="4" t="s">
        <v>12</v>
      </c>
      <c r="I8" s="3">
        <v>3.0</v>
      </c>
      <c r="J8" s="3">
        <v>0.0</v>
      </c>
      <c r="K8" s="3">
        <v>0.0</v>
      </c>
      <c r="L8" s="3">
        <v>0.0</v>
      </c>
    </row>
    <row r="9">
      <c r="A9" s="4" t="s">
        <v>13</v>
      </c>
      <c r="B9" s="3">
        <v>1.0</v>
      </c>
      <c r="C9" s="3">
        <v>0.0</v>
      </c>
      <c r="D9" s="3">
        <v>0.0</v>
      </c>
      <c r="E9" s="3">
        <v>0.0</v>
      </c>
      <c r="F9" s="3"/>
      <c r="H9" s="4" t="s">
        <v>13</v>
      </c>
      <c r="I9" s="3">
        <v>1.0</v>
      </c>
      <c r="J9" s="3">
        <v>0.0</v>
      </c>
      <c r="K9" s="3">
        <v>1.0</v>
      </c>
      <c r="L9" s="3">
        <v>0.0</v>
      </c>
    </row>
    <row r="10">
      <c r="A10" s="4" t="s">
        <v>14</v>
      </c>
      <c r="B10" s="3">
        <v>1.0</v>
      </c>
      <c r="C10" s="3">
        <v>0.0</v>
      </c>
      <c r="D10" s="3">
        <v>0.0</v>
      </c>
      <c r="E10" s="3">
        <v>0.0</v>
      </c>
      <c r="F10" s="3"/>
      <c r="H10" s="4" t="s">
        <v>14</v>
      </c>
      <c r="I10" s="3">
        <v>2.0</v>
      </c>
      <c r="J10" s="3">
        <v>0.0</v>
      </c>
      <c r="K10" s="3">
        <v>1.0</v>
      </c>
      <c r="L10" s="3">
        <v>0.0</v>
      </c>
    </row>
    <row r="11">
      <c r="A11" s="5" t="s">
        <v>15</v>
      </c>
      <c r="B11" s="3">
        <v>1.0</v>
      </c>
      <c r="C11" s="3">
        <v>0.0</v>
      </c>
      <c r="D11" s="3">
        <v>0.0</v>
      </c>
      <c r="E11" s="3">
        <v>0.0</v>
      </c>
      <c r="F11" s="3"/>
      <c r="H11" s="4" t="s">
        <v>15</v>
      </c>
      <c r="I11" s="3">
        <v>1.0</v>
      </c>
      <c r="J11" s="3">
        <v>3.0</v>
      </c>
      <c r="K11" s="3">
        <v>0.0</v>
      </c>
      <c r="L11" s="3">
        <v>0.0</v>
      </c>
    </row>
    <row r="12" ht="20.25" customHeight="1">
      <c r="H12" s="4" t="s">
        <v>16</v>
      </c>
      <c r="I12" s="3">
        <v>2.0</v>
      </c>
      <c r="J12" s="3">
        <v>0.0</v>
      </c>
      <c r="K12" s="3">
        <v>1.0</v>
      </c>
      <c r="L12" s="3">
        <v>0.0</v>
      </c>
    </row>
    <row r="13" ht="20.25" customHeight="1">
      <c r="A13" s="1" t="s">
        <v>17</v>
      </c>
      <c r="B13" s="3" t="s">
        <v>18</v>
      </c>
      <c r="H13" s="4" t="s">
        <v>19</v>
      </c>
      <c r="I13" s="3">
        <v>1.0</v>
      </c>
      <c r="J13" s="3">
        <v>0.0</v>
      </c>
      <c r="K13" s="3">
        <v>0.0</v>
      </c>
      <c r="L13" s="3">
        <v>0.0</v>
      </c>
    </row>
    <row r="14">
      <c r="A14" s="2" t="s">
        <v>2</v>
      </c>
      <c r="B14" s="6" t="s">
        <v>3</v>
      </c>
      <c r="C14" s="6" t="s">
        <v>20</v>
      </c>
      <c r="D14" s="6" t="s">
        <v>5</v>
      </c>
      <c r="E14" s="6" t="s">
        <v>6</v>
      </c>
      <c r="H14" s="4" t="s">
        <v>21</v>
      </c>
      <c r="I14" s="3">
        <v>2.0</v>
      </c>
      <c r="J14" s="3">
        <v>0.0</v>
      </c>
      <c r="K14" s="3">
        <v>1.0</v>
      </c>
      <c r="L14" s="3">
        <v>0.0</v>
      </c>
    </row>
    <row r="15">
      <c r="A15" s="3" t="s">
        <v>22</v>
      </c>
      <c r="B15">
        <f t="shared" ref="B15:E15" si="1"> B3</f>
        <v>1</v>
      </c>
      <c r="C15">
        <f t="shared" si="1"/>
        <v>0</v>
      </c>
      <c r="D15">
        <f t="shared" si="1"/>
        <v>1</v>
      </c>
      <c r="E15">
        <f t="shared" si="1"/>
        <v>1</v>
      </c>
      <c r="H15" s="4" t="s">
        <v>23</v>
      </c>
      <c r="I15" s="3">
        <v>1.0</v>
      </c>
      <c r="J15" s="3">
        <v>0.0</v>
      </c>
      <c r="K15" s="3">
        <v>0.0</v>
      </c>
      <c r="L15" s="3">
        <v>0.0</v>
      </c>
    </row>
    <row r="16">
      <c r="A16" s="3" t="s">
        <v>24</v>
      </c>
      <c r="B16">
        <f t="shared" ref="B16:E16" si="2"> B4 + B5 + 0.81 * B9 + 0.18 * (B10 + B11)</f>
        <v>5.17</v>
      </c>
      <c r="C16">
        <f t="shared" si="2"/>
        <v>0</v>
      </c>
      <c r="D16">
        <f t="shared" si="2"/>
        <v>1</v>
      </c>
      <c r="E16">
        <f t="shared" si="2"/>
        <v>0</v>
      </c>
      <c r="H16" s="4" t="s">
        <v>25</v>
      </c>
      <c r="I16" s="3">
        <v>2.0</v>
      </c>
      <c r="J16" s="3">
        <v>0.0</v>
      </c>
      <c r="K16" s="3">
        <v>1.0</v>
      </c>
      <c r="L16" s="3">
        <v>0.0</v>
      </c>
    </row>
    <row r="17">
      <c r="A17" s="3" t="s">
        <v>26</v>
      </c>
      <c r="B17">
        <f t="shared" ref="B17:E17" si="3"> 0.9 * B8</f>
        <v>0</v>
      </c>
      <c r="C17">
        <f t="shared" si="3"/>
        <v>0</v>
      </c>
      <c r="D17">
        <f t="shared" si="3"/>
        <v>0.9</v>
      </c>
      <c r="E17">
        <f t="shared" si="3"/>
        <v>2.7</v>
      </c>
      <c r="H17" s="4" t="s">
        <v>27</v>
      </c>
      <c r="I17" s="3">
        <v>1.0</v>
      </c>
      <c r="J17" s="3">
        <v>0.0</v>
      </c>
      <c r="K17" s="3">
        <v>0.0</v>
      </c>
      <c r="L17" s="3">
        <v>0.0</v>
      </c>
    </row>
    <row r="18">
      <c r="A18" s="3" t="s">
        <v>28</v>
      </c>
      <c r="B18">
        <f t="shared" ref="B18:E18" si="4"> B6 + B7</f>
        <v>0</v>
      </c>
      <c r="C18">
        <f t="shared" si="4"/>
        <v>2</v>
      </c>
      <c r="D18">
        <f t="shared" si="4"/>
        <v>0</v>
      </c>
      <c r="E18">
        <f t="shared" si="4"/>
        <v>0</v>
      </c>
      <c r="H18" s="4" t="s">
        <v>29</v>
      </c>
      <c r="I18" s="3">
        <v>3.0</v>
      </c>
      <c r="J18" s="3">
        <v>0.0</v>
      </c>
      <c r="K18" s="3">
        <v>1.0</v>
      </c>
      <c r="L18" s="3">
        <v>0.0</v>
      </c>
    </row>
    <row r="19">
      <c r="H19" s="4" t="s">
        <v>30</v>
      </c>
      <c r="I19" s="3">
        <v>2.0</v>
      </c>
      <c r="J19" s="3">
        <v>0.0</v>
      </c>
      <c r="K19" s="3">
        <v>1.0</v>
      </c>
      <c r="L19" s="3">
        <v>0.0</v>
      </c>
    </row>
    <row r="20">
      <c r="H20" s="4" t="s">
        <v>31</v>
      </c>
      <c r="I20" s="3">
        <v>1.0</v>
      </c>
      <c r="J20" s="3">
        <v>0.0</v>
      </c>
      <c r="K20" s="3">
        <v>0.0</v>
      </c>
      <c r="L20" s="3">
        <v>0.0</v>
      </c>
    </row>
    <row r="21">
      <c r="H21" s="4" t="s">
        <v>32</v>
      </c>
      <c r="I21" s="3">
        <v>3.0</v>
      </c>
      <c r="J21" s="3">
        <v>0.0</v>
      </c>
      <c r="K21" s="3">
        <v>1.0</v>
      </c>
      <c r="L21" s="3">
        <v>0.0</v>
      </c>
    </row>
    <row r="22">
      <c r="H22" s="4" t="s">
        <v>33</v>
      </c>
      <c r="I22" s="3">
        <v>2.0</v>
      </c>
      <c r="J22" s="3">
        <v>0.0</v>
      </c>
      <c r="K22" s="3">
        <v>1.0</v>
      </c>
      <c r="L22" s="3">
        <v>0.0</v>
      </c>
    </row>
    <row r="23">
      <c r="H23" s="4" t="s">
        <v>34</v>
      </c>
      <c r="I23" s="3">
        <v>1.0</v>
      </c>
      <c r="J23" s="3">
        <v>0.0</v>
      </c>
      <c r="K23" s="3">
        <v>0.0</v>
      </c>
      <c r="L23" s="3">
        <v>0.0</v>
      </c>
    </row>
    <row r="25">
      <c r="H25" s="1" t="s">
        <v>17</v>
      </c>
      <c r="I25" s="3" t="s">
        <v>18</v>
      </c>
    </row>
    <row r="26">
      <c r="H26" s="2" t="s">
        <v>2</v>
      </c>
      <c r="I26" s="6" t="s">
        <v>3</v>
      </c>
      <c r="J26" s="6" t="s">
        <v>20</v>
      </c>
      <c r="K26" s="6" t="s">
        <v>5</v>
      </c>
      <c r="L26" s="6" t="s">
        <v>6</v>
      </c>
    </row>
    <row r="27">
      <c r="H27" s="3" t="s">
        <v>35</v>
      </c>
      <c r="I27">
        <f t="shared" ref="I27:L27" si="5"> I3 + 0.05 * I7 + 0.95 * ( I8 + I9 + 0.3*I12 + 0.3*I14 + 0.1*I16 + 0.25*I19 + 0.25*I22)</f>
        <v>7.13</v>
      </c>
      <c r="J27">
        <f t="shared" si="5"/>
        <v>0</v>
      </c>
      <c r="K27">
        <f t="shared" si="5"/>
        <v>3.09</v>
      </c>
      <c r="L27">
        <f t="shared" si="5"/>
        <v>0</v>
      </c>
    </row>
    <row r="28">
      <c r="H28" s="3" t="s">
        <v>24</v>
      </c>
      <c r="I28">
        <f t="shared" ref="I28:L28" si="6"> I4 + I6 + 0.95*(I10 + 0.3*I13 + 0.3*I15 + 0.1*I17 + 0.25*I20 + 0.25*I23)</f>
        <v>7.04</v>
      </c>
      <c r="J28">
        <f t="shared" si="6"/>
        <v>0</v>
      </c>
      <c r="K28">
        <f t="shared" si="6"/>
        <v>1.95</v>
      </c>
      <c r="L28">
        <f t="shared" si="6"/>
        <v>0</v>
      </c>
    </row>
    <row r="29">
      <c r="H29" s="3" t="s">
        <v>26</v>
      </c>
      <c r="I29">
        <f t="shared" ref="I29:L29" si="7"> I5 + 0.95*I11</f>
        <v>1.95</v>
      </c>
      <c r="J29">
        <f t="shared" si="7"/>
        <v>5.85</v>
      </c>
      <c r="K29">
        <f t="shared" si="7"/>
        <v>1</v>
      </c>
      <c r="L29">
        <f t="shared" si="7"/>
        <v>0</v>
      </c>
    </row>
    <row r="30">
      <c r="H30" s="3" t="s">
        <v>28</v>
      </c>
      <c r="I30">
        <f t="shared" ref="I30:L30" si="8"> 0.95*( 0.5*I18 + 0.5*I21)</f>
        <v>2.85</v>
      </c>
      <c r="J30">
        <f t="shared" si="8"/>
        <v>0</v>
      </c>
      <c r="K30">
        <f t="shared" si="8"/>
        <v>0.95</v>
      </c>
      <c r="L30">
        <f t="shared" si="8"/>
        <v>0</v>
      </c>
    </row>
    <row r="34" ht="27.75" customHeight="1">
      <c r="A34" s="1" t="s">
        <v>36</v>
      </c>
      <c r="E34" s="1" t="s">
        <v>37</v>
      </c>
      <c r="J34" s="1" t="s">
        <v>38</v>
      </c>
    </row>
    <row r="35">
      <c r="A35" s="5">
        <v>1200.0</v>
      </c>
      <c r="B35" s="5">
        <v>200.0</v>
      </c>
      <c r="C35" s="5">
        <v>0.0</v>
      </c>
      <c r="E35" s="3" t="s">
        <v>22</v>
      </c>
      <c r="F35" s="7">
        <f t="array" ref="F35:H38"> MMULT(B15:E18,A35:C38)</f>
        <v>1700</v>
      </c>
      <c r="G35" s="7">
        <v>300.0</v>
      </c>
      <c r="H35" s="8">
        <v>500.0</v>
      </c>
      <c r="J35" s="3" t="s">
        <v>35</v>
      </c>
      <c r="K35" s="7">
        <f t="array" ref="K35:M38"> MMULT(I27:L30,A35:C38)</f>
        <v>8865</v>
      </c>
      <c r="L35" s="7">
        <v>1734.9999999999998</v>
      </c>
      <c r="M35" s="8">
        <v>1545.0</v>
      </c>
    </row>
    <row r="36">
      <c r="A36" s="5">
        <v>200.0</v>
      </c>
      <c r="B36" s="5">
        <v>800.0</v>
      </c>
      <c r="C36" s="5">
        <v>0.0</v>
      </c>
      <c r="E36" s="3" t="s">
        <v>24</v>
      </c>
      <c r="F36" s="7">
        <v>6304.000000000001</v>
      </c>
      <c r="G36" s="7">
        <v>1134.0000000000002</v>
      </c>
      <c r="H36" s="8">
        <v>500.0</v>
      </c>
      <c r="J36" s="3" t="s">
        <v>24</v>
      </c>
      <c r="K36" s="7">
        <v>8642.999999999998</v>
      </c>
      <c r="L36" s="7">
        <v>1602.9999999999998</v>
      </c>
      <c r="M36" s="8">
        <v>975.0</v>
      </c>
    </row>
    <row r="37">
      <c r="A37" s="5">
        <v>100.0</v>
      </c>
      <c r="B37" s="5">
        <v>100.0</v>
      </c>
      <c r="C37" s="5">
        <v>500.0</v>
      </c>
      <c r="E37" s="3" t="s">
        <v>26</v>
      </c>
      <c r="F37" s="7">
        <v>1170.0</v>
      </c>
      <c r="G37" s="7">
        <v>90.0</v>
      </c>
      <c r="H37" s="8">
        <v>450.0</v>
      </c>
      <c r="J37" s="3" t="s">
        <v>26</v>
      </c>
      <c r="K37" s="7">
        <v>3610.0</v>
      </c>
      <c r="L37" s="7">
        <v>5170.0</v>
      </c>
      <c r="M37" s="8">
        <v>500.0</v>
      </c>
    </row>
    <row r="38">
      <c r="A38" s="5">
        <v>400.0</v>
      </c>
      <c r="B38" s="5">
        <v>0.0</v>
      </c>
      <c r="C38" s="5">
        <v>0.0</v>
      </c>
      <c r="E38" s="3" t="s">
        <v>28</v>
      </c>
      <c r="F38" s="7">
        <v>400.0</v>
      </c>
      <c r="G38" s="7">
        <v>1600.0</v>
      </c>
      <c r="H38" s="8">
        <v>0.0</v>
      </c>
      <c r="J38" s="3" t="s">
        <v>28</v>
      </c>
      <c r="K38" s="7">
        <v>3514.9999999999995</v>
      </c>
      <c r="L38" s="7">
        <v>664.9999999999999</v>
      </c>
      <c r="M38" s="8">
        <v>475.0</v>
      </c>
    </row>
    <row r="39">
      <c r="F39" s="3" t="s">
        <v>39</v>
      </c>
      <c r="G39" s="3" t="s">
        <v>40</v>
      </c>
      <c r="H39" s="9" t="s">
        <v>41</v>
      </c>
      <c r="K39" s="3" t="s">
        <v>39</v>
      </c>
      <c r="L39" s="3" t="s">
        <v>40</v>
      </c>
      <c r="M39" s="9" t="s">
        <v>41</v>
      </c>
    </row>
    <row r="41">
      <c r="D41" s="1" t="s">
        <v>42</v>
      </c>
    </row>
    <row r="42">
      <c r="D42" s="3" t="s">
        <v>43</v>
      </c>
      <c r="E42" s="5">
        <v>0.0</v>
      </c>
      <c r="F42" s="5">
        <v>0.0</v>
      </c>
      <c r="G42" s="5">
        <f t="shared" ref="G42:H42" si="9">F36</f>
        <v>6304</v>
      </c>
      <c r="H42" s="5">
        <f t="shared" si="9"/>
        <v>1134</v>
      </c>
      <c r="I42" s="5">
        <f t="shared" ref="I42:J42" si="10">F38</f>
        <v>400</v>
      </c>
      <c r="J42" s="5">
        <f t="shared" si="10"/>
        <v>1600</v>
      </c>
      <c r="K42" s="5">
        <f>F38</f>
        <v>400</v>
      </c>
      <c r="L42" s="5">
        <f>F35</f>
        <v>1700</v>
      </c>
      <c r="M42" s="10">
        <v>0.0</v>
      </c>
    </row>
    <row r="43">
      <c r="D43" s="3" t="s">
        <v>44</v>
      </c>
      <c r="E43" s="5">
        <f t="shared" ref="E43:F43" si="11"> K35</f>
        <v>8865</v>
      </c>
      <c r="F43" s="5">
        <f t="shared" si="11"/>
        <v>1735</v>
      </c>
      <c r="G43" s="5">
        <f t="shared" ref="G43:H43" si="12"> K36</f>
        <v>8643</v>
      </c>
      <c r="H43" s="5">
        <f t="shared" si="12"/>
        <v>1603</v>
      </c>
      <c r="I43" s="5">
        <f t="shared" ref="I43:J43" si="13"> K38</f>
        <v>3515</v>
      </c>
      <c r="J43" s="5">
        <f t="shared" si="13"/>
        <v>665</v>
      </c>
      <c r="K43" s="5">
        <f> K37</f>
        <v>3610</v>
      </c>
      <c r="L43" s="5">
        <v>0.0</v>
      </c>
      <c r="M43" s="10">
        <v>0.0</v>
      </c>
    </row>
    <row r="44">
      <c r="D44" s="1" t="s">
        <v>45</v>
      </c>
      <c r="M44" s="11"/>
    </row>
    <row r="45">
      <c r="D45" s="3" t="s">
        <v>46</v>
      </c>
      <c r="E45" s="12">
        <v>1.0E-4</v>
      </c>
      <c r="F45" s="12">
        <v>4.0E-4</v>
      </c>
      <c r="G45" s="12">
        <v>8.0E-5</v>
      </c>
      <c r="H45" s="12">
        <v>8.0E-4</v>
      </c>
      <c r="I45" s="12">
        <v>3.0E-4</v>
      </c>
      <c r="J45" s="12">
        <v>6.0E-4</v>
      </c>
      <c r="K45" s="12">
        <v>4.0E-4</v>
      </c>
      <c r="L45" s="12">
        <v>7.0E-4</v>
      </c>
      <c r="M45" s="13">
        <v>0.0</v>
      </c>
    </row>
    <row r="46">
      <c r="E46" s="14"/>
      <c r="M46" s="11"/>
    </row>
    <row r="47">
      <c r="D47" s="3" t="s">
        <v>43</v>
      </c>
      <c r="E47" s="12">
        <f t="shared" ref="E47:M47" si="14"> E42 * E45</f>
        <v>0</v>
      </c>
      <c r="F47" s="12">
        <f t="shared" si="14"/>
        <v>0</v>
      </c>
      <c r="G47" s="12">
        <f t="shared" si="14"/>
        <v>0.50432</v>
      </c>
      <c r="H47" s="12">
        <f t="shared" si="14"/>
        <v>0.9072</v>
      </c>
      <c r="I47" s="12">
        <f t="shared" si="14"/>
        <v>0.12</v>
      </c>
      <c r="J47" s="12">
        <f t="shared" si="14"/>
        <v>0.96</v>
      </c>
      <c r="K47" s="12">
        <f t="shared" si="14"/>
        <v>0.16</v>
      </c>
      <c r="L47" s="12">
        <f t="shared" si="14"/>
        <v>1.19</v>
      </c>
      <c r="M47" s="13">
        <f t="shared" si="14"/>
        <v>0</v>
      </c>
    </row>
    <row r="48">
      <c r="D48" s="3" t="s">
        <v>44</v>
      </c>
      <c r="E48" s="12">
        <f t="shared" ref="E48:M48" si="15"> E43 * E45</f>
        <v>0.8865</v>
      </c>
      <c r="F48" s="12">
        <f t="shared" si="15"/>
        <v>0.694</v>
      </c>
      <c r="G48" s="12">
        <f t="shared" si="15"/>
        <v>0.69144</v>
      </c>
      <c r="H48" s="12">
        <f t="shared" si="15"/>
        <v>1.2824</v>
      </c>
      <c r="I48" s="12">
        <f t="shared" si="15"/>
        <v>1.0545</v>
      </c>
      <c r="J48" s="12">
        <f t="shared" si="15"/>
        <v>0.399</v>
      </c>
      <c r="K48" s="12">
        <f t="shared" si="15"/>
        <v>1.444</v>
      </c>
      <c r="L48" s="12">
        <f t="shared" si="15"/>
        <v>0</v>
      </c>
      <c r="M48" s="13">
        <f t="shared" si="15"/>
        <v>0</v>
      </c>
    </row>
    <row r="49">
      <c r="E49" s="15" t="s">
        <v>47</v>
      </c>
      <c r="F49" s="15" t="s">
        <v>48</v>
      </c>
      <c r="G49" s="15" t="s">
        <v>49</v>
      </c>
      <c r="H49" s="15" t="s">
        <v>50</v>
      </c>
      <c r="I49" s="15" t="s">
        <v>51</v>
      </c>
      <c r="J49" s="15" t="s">
        <v>52</v>
      </c>
      <c r="K49" s="15" t="s">
        <v>53</v>
      </c>
      <c r="L49" s="15" t="s">
        <v>54</v>
      </c>
      <c r="M49" s="16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</sheetData>
  <mergeCells count="4">
    <mergeCell ref="E34:F34"/>
    <mergeCell ref="J34:K34"/>
    <mergeCell ref="D41:F41"/>
    <mergeCell ref="D44:F44"/>
  </mergeCells>
  <drawing r:id="rId1"/>
</worksheet>
</file>