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alvinKuan\OneDrive\文件\"/>
    </mc:Choice>
  </mc:AlternateContent>
  <xr:revisionPtr revIDLastSave="0" documentId="13_ncr:1_{70634457-6F28-4A38-9356-D086A3F4CE1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" sheetId="1" r:id="rId1"/>
    <sheet name="b-1" sheetId="2" r:id="rId2"/>
    <sheet name="b-2" sheetId="3" r:id="rId3"/>
  </sheets>
  <definedNames>
    <definedName name="solver_adj" localSheetId="0" hidden="1">a!$D$4:$D$15</definedName>
    <definedName name="solver_adj" localSheetId="1" hidden="1">'b-1'!$D$4:$D$15,'b-1'!$H$4:$H$15</definedName>
    <definedName name="solver_adj" localSheetId="2" hidden="1">'b-2'!$D$4:$D$15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a!$D$4:$D$15</definedName>
    <definedName name="solver_lhs1" localSheetId="1" hidden="1">'b-1'!$D$4:$D$15</definedName>
    <definedName name="solver_lhs1" localSheetId="2" hidden="1">'b-2'!$D$17</definedName>
    <definedName name="solver_lhs2" localSheetId="0" hidden="1">a!$J$5:$J$9</definedName>
    <definedName name="solver_lhs2" localSheetId="1" hidden="1">'b-1'!$G$17</definedName>
    <definedName name="solver_lhs2" localSheetId="2" hidden="1">'b-2'!$D$4:$D$15</definedName>
    <definedName name="solver_lhs3" localSheetId="0" hidden="1">a!$J$5:$J$9</definedName>
    <definedName name="solver_lhs3" localSheetId="1" hidden="1">'b-1'!$H$4:$H$15</definedName>
    <definedName name="solver_lhs3" localSheetId="2" hidden="1">'b-2'!$L$5:$L$9</definedName>
    <definedName name="solver_lhs4" localSheetId="1" hidden="1">'b-1'!$N$5:$N$9</definedName>
    <definedName name="solver_lhs5" localSheetId="1" hidden="1">'b-1'!$N$5:$N$9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4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a!$F$17</definedName>
    <definedName name="solver_opt" localSheetId="1" hidden="1">'b-1'!$G$18</definedName>
    <definedName name="solver_opt" localSheetId="2" hidden="1">'b-2'!$D$18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2</definedName>
    <definedName name="solver_rel2" localSheetId="1" hidden="1">3</definedName>
    <definedName name="solver_rel2" localSheetId="2" hidden="1">1</definedName>
    <definedName name="solver_rel3" localSheetId="0" hidden="1">2</definedName>
    <definedName name="solver_rel3" localSheetId="1" hidden="1">1</definedName>
    <definedName name="solver_rel3" localSheetId="2" hidden="1">2</definedName>
    <definedName name="solver_rel4" localSheetId="1" hidden="1">2</definedName>
    <definedName name="solver_rel5" localSheetId="1" hidden="1">2</definedName>
    <definedName name="solver_rhs1" localSheetId="0" hidden="1">a!$F$4:$F$15</definedName>
    <definedName name="solver_rhs1" localSheetId="1" hidden="1">'b-1'!$F$4:$F$15</definedName>
    <definedName name="solver_rhs1" localSheetId="2" hidden="1">'b-2'!$F$17</definedName>
    <definedName name="solver_rhs2" localSheetId="0" hidden="1">a!$L$5:$L$9</definedName>
    <definedName name="solver_rhs2" localSheetId="1" hidden="1">'b-1'!$I$17</definedName>
    <definedName name="solver_rhs2" localSheetId="2" hidden="1">'b-2'!$G$4:$G$15</definedName>
    <definedName name="solver_rhs3" localSheetId="0" hidden="1">a!$L$5:$L$9</definedName>
    <definedName name="solver_rhs3" localSheetId="1" hidden="1">'b-1'!$J$4:$J$15</definedName>
    <definedName name="solver_rhs3" localSheetId="2" hidden="1">'b-2'!$N$5:$N$9</definedName>
    <definedName name="solver_rhs4" localSheetId="1" hidden="1">'b-1'!$P$5:$P$9</definedName>
    <definedName name="solver_rhs5" localSheetId="1" hidden="1">'b-1'!$P$5:$P$9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4" i="3"/>
  <c r="I15" i="3"/>
  <c r="I14" i="3"/>
  <c r="I13" i="3"/>
  <c r="I12" i="3"/>
  <c r="I11" i="3"/>
  <c r="L10" i="3"/>
  <c r="L9" i="3"/>
  <c r="I9" i="3"/>
  <c r="L8" i="3"/>
  <c r="I8" i="3"/>
  <c r="L7" i="3"/>
  <c r="I7" i="3"/>
  <c r="L6" i="3"/>
  <c r="I6" i="3"/>
  <c r="L5" i="3"/>
  <c r="I5" i="3"/>
  <c r="L4" i="3"/>
  <c r="D17" i="3" s="1"/>
  <c r="D18" i="3" l="1"/>
  <c r="G18" i="2" l="1"/>
  <c r="G7" i="2"/>
  <c r="J5" i="1" l="1"/>
  <c r="J4" i="1"/>
  <c r="N10" i="2" l="1"/>
  <c r="G4" i="2"/>
  <c r="G6" i="2"/>
  <c r="G5" i="2"/>
  <c r="G8" i="2"/>
  <c r="G9" i="2"/>
  <c r="N9" i="2" s="1"/>
  <c r="G10" i="2"/>
  <c r="N6" i="2" s="1"/>
  <c r="G11" i="2"/>
  <c r="G12" i="2"/>
  <c r="G13" i="2"/>
  <c r="G14" i="2"/>
  <c r="G15" i="2"/>
  <c r="N4" i="2" l="1"/>
  <c r="N5" i="2"/>
  <c r="N7" i="2"/>
  <c r="N8" i="2"/>
  <c r="F17" i="1"/>
  <c r="J10" i="1"/>
  <c r="J6" i="1"/>
  <c r="J7" i="1"/>
  <c r="J8" i="1"/>
  <c r="J9" i="1"/>
  <c r="G17" i="2" l="1"/>
</calcChain>
</file>

<file path=xl/sharedStrings.xml><?xml version="1.0" encoding="utf-8"?>
<sst xmlns="http://schemas.openxmlformats.org/spreadsheetml/2006/main" count="177" uniqueCount="65">
  <si>
    <t>奧運轉播</t>
    <phoneticPr fontId="2" type="noConversion"/>
  </si>
  <si>
    <t>從</t>
    <phoneticPr fontId="2" type="noConversion"/>
  </si>
  <si>
    <t>至</t>
    <phoneticPr fontId="2" type="noConversion"/>
  </si>
  <si>
    <t>A</t>
    <phoneticPr fontId="2" type="noConversion"/>
  </si>
  <si>
    <t>B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</si>
  <si>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</si>
  <si>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</si>
  <si>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</si>
  <si>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</si>
  <si>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</si>
  <si>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</si>
  <si>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</si>
  <si>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</si>
  <si>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C</t>
    <phoneticPr fontId="2" type="noConversion"/>
  </si>
  <si>
    <t>D</t>
    <phoneticPr fontId="2" type="noConversion"/>
  </si>
  <si>
    <t>D</t>
    <phoneticPr fontId="2" type="noConversion"/>
  </si>
  <si>
    <t>E</t>
    <phoneticPr fontId="2" type="noConversion"/>
  </si>
  <si>
    <t>G</t>
    <phoneticPr fontId="2" type="noConversion"/>
  </si>
  <si>
    <t>F</t>
    <phoneticPr fontId="2" type="noConversion"/>
  </si>
  <si>
    <t>G</t>
    <phoneticPr fontId="2" type="noConversion"/>
  </si>
  <si>
    <t>G</t>
    <phoneticPr fontId="2" type="noConversion"/>
  </si>
  <si>
    <t>&lt;=</t>
    <phoneticPr fontId="2" type="noConversion"/>
  </si>
  <si>
    <t>容量</t>
    <phoneticPr fontId="2" type="noConversion"/>
  </si>
  <si>
    <t>頻寬</t>
    <phoneticPr fontId="2" type="noConversion"/>
  </si>
  <si>
    <t>節點</t>
    <phoneticPr fontId="2" type="noConversion"/>
  </si>
  <si>
    <t>B</t>
    <phoneticPr fontId="2" type="noConversion"/>
  </si>
  <si>
    <t>C</t>
    <phoneticPr fontId="2" type="noConversion"/>
  </si>
  <si>
    <t>淨流量</t>
    <phoneticPr fontId="2" type="noConversion"/>
  </si>
  <si>
    <t>供給量/需求量</t>
    <phoneticPr fontId="2" type="noConversion"/>
  </si>
  <si>
    <t>=</t>
    <phoneticPr fontId="2" type="noConversion"/>
  </si>
  <si>
    <t>最大頻寬</t>
    <phoneticPr fontId="2" type="noConversion"/>
  </si>
  <si>
    <t>最大額外流量</t>
    <phoneticPr fontId="2" type="noConversion"/>
  </si>
  <si>
    <t>每GB/s額外流量成本</t>
    <phoneticPr fontId="2" type="noConversion"/>
  </si>
  <si>
    <t>費用</t>
    <phoneticPr fontId="2" type="noConversion"/>
  </si>
  <si>
    <t>最大容量</t>
    <phoneticPr fontId="2" type="noConversion"/>
  </si>
  <si>
    <t>擴充量</t>
    <phoneticPr fontId="2" type="noConversion"/>
  </si>
  <si>
    <t>&lt;=</t>
    <phoneticPr fontId="2" type="noConversion"/>
  </si>
  <si>
    <t>&gt;=</t>
    <phoneticPr fontId="2" type="noConversion"/>
  </si>
  <si>
    <t>現有流量</t>
    <phoneticPr fontId="2" type="noConversion"/>
  </si>
  <si>
    <t>最後流量</t>
    <phoneticPr fontId="2" type="noConversion"/>
  </si>
  <si>
    <t>從</t>
    <phoneticPr fontId="2" type="noConversion"/>
  </si>
  <si>
    <t>至</t>
    <phoneticPr fontId="2" type="noConversion"/>
  </si>
  <si>
    <t>頻寬</t>
    <phoneticPr fontId="2" type="noConversion"/>
  </si>
  <si>
    <t>現有容量</t>
    <phoneticPr fontId="2" type="noConversion"/>
  </si>
  <si>
    <t>每GB/s額外成本</t>
    <phoneticPr fontId="2" type="noConversion"/>
  </si>
  <si>
    <t>增加的成本</t>
    <phoneticPr fontId="2" type="noConversion"/>
  </si>
  <si>
    <t>淨流量</t>
    <phoneticPr fontId="2" type="noConversion"/>
  </si>
  <si>
    <t>供給量/需求量</t>
    <phoneticPr fontId="2" type="noConversion"/>
  </si>
  <si>
    <t>B</t>
    <phoneticPr fontId="2" type="noConversion"/>
  </si>
  <si>
    <t>&lt;=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</si>
  <si>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</si>
  <si>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</si>
  <si>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</si>
  <si>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=</t>
    <phoneticPr fontId="2" type="noConversion"/>
  </si>
  <si>
    <t>F</t>
    <phoneticPr fontId="2" type="noConversion"/>
  </si>
  <si>
    <t>E</t>
    <phoneticPr fontId="2" type="noConversion"/>
  </si>
  <si>
    <t>E</t>
    <phoneticPr fontId="2" type="noConversion"/>
  </si>
  <si>
    <t>C</t>
    <phoneticPr fontId="2" type="noConversion"/>
  </si>
  <si>
    <t>G</t>
    <phoneticPr fontId="2" type="noConversion"/>
  </si>
  <si>
    <t>D</t>
    <phoneticPr fontId="2" type="noConversion"/>
  </si>
  <si>
    <t>F</t>
    <phoneticPr fontId="2" type="noConversion"/>
  </si>
  <si>
    <t>G</t>
    <phoneticPr fontId="2" type="noConversion"/>
  </si>
  <si>
    <t>最大頻寬</t>
    <phoneticPr fontId="2" type="noConversion"/>
  </si>
  <si>
    <t>&gt;=</t>
    <phoneticPr fontId="2" type="noConversion"/>
  </si>
  <si>
    <t>增加的成本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</si>
</sst>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2" borderId="0" xfId="1">
      <alignment vertical="center"/>
    </xf>
    <xf numFmtId="0" fontId="4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4" fontId="0" fillId="7" borderId="0" xfId="2" applyFont="1" applyFill="1" applyAlignment="1">
      <alignment horizontal="center" vertical="center"/>
    </xf>
    <xf numFmtId="44" fontId="0" fillId="0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中等" xfId="1" builtinId="28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R19" sqref="R19"/>
    </sheetView>
  </sheetViews>
  <sheetFormatPr defaultRowHeight="16.5"/>
  <cols>
    <col min="1" max="1" width="10.5" bestFit="1" customWidth="1"/>
    <col min="5" max="5" width="10.5" bestFit="1" customWidth="1"/>
    <col min="12" max="12" width="16.75" bestFit="1" customWidth="1"/>
  </cols>
  <sheetData>
    <row r="1" spans="1:12">
      <c r="A1" t="s">
        <v>0</v>
      </c>
    </row>
    <row r="3" spans="1:12">
      <c r="B3" s="1" t="s">
        <v>1</v>
      </c>
      <c r="C3" s="1" t="s">
        <v>2</v>
      </c>
      <c r="D3" s="1" t="s">
        <v>23</v>
      </c>
      <c r="E3" s="1"/>
      <c r="F3" s="1" t="s">
        <v>22</v>
      </c>
      <c r="I3" s="1" t="s">
        <v>24</v>
      </c>
      <c r="J3" s="1" t="s">
        <v>27</v>
      </c>
      <c r="K3" s="1"/>
      <c r="L3" s="1" t="s">
        <v>28</v>
      </c>
    </row>
    <row r="4" spans="1:12">
      <c r="B4" t="s">
        <v>3</v>
      </c>
      <c r="C4" t="s">
        <v>4</v>
      </c>
      <c r="D4" s="4">
        <v>13</v>
      </c>
      <c r="E4" t="s">
        <v>21</v>
      </c>
      <c r="F4" s="2">
        <v>13</v>
      </c>
      <c r="I4" t="s">
        <v>5</v>
      </c>
      <c r="J4">
        <f>SUMIF(B$4:B$15,I4,D$4:D$15)-SUMIF(C$4:C$15,I4,D$4:D$15)</f>
        <v>27</v>
      </c>
    </row>
    <row r="5" spans="1:12">
      <c r="B5" t="s">
        <v>5</v>
      </c>
      <c r="C5" t="s">
        <v>13</v>
      </c>
      <c r="D5" s="4">
        <v>6</v>
      </c>
      <c r="E5" t="s">
        <v>21</v>
      </c>
      <c r="F5" s="2">
        <v>6</v>
      </c>
      <c r="I5" t="s">
        <v>25</v>
      </c>
      <c r="J5">
        <f>SUMIF(B$4:B$15,I5,D$4:D$15)-SUMIF(C$4:C$15,I5,D$4:D$15)</f>
        <v>0</v>
      </c>
      <c r="K5" t="s">
        <v>29</v>
      </c>
      <c r="L5" s="2">
        <v>0</v>
      </c>
    </row>
    <row r="6" spans="1:12">
      <c r="B6" t="s">
        <v>5</v>
      </c>
      <c r="C6" t="s">
        <v>9</v>
      </c>
      <c r="D6" s="4">
        <v>8</v>
      </c>
      <c r="E6" t="s">
        <v>21</v>
      </c>
      <c r="F6" s="2">
        <v>10</v>
      </c>
      <c r="I6" t="s">
        <v>26</v>
      </c>
      <c r="J6">
        <f t="shared" ref="J6:J9" si="0">SUMIF(B$4:B$15,I6,D$4:D$15)-SUMIF(C$4:C$15,I6,D$4:D$15)</f>
        <v>0</v>
      </c>
      <c r="K6" t="s">
        <v>29</v>
      </c>
      <c r="L6" s="2">
        <v>0</v>
      </c>
    </row>
    <row r="7" spans="1:12">
      <c r="B7" t="s">
        <v>6</v>
      </c>
      <c r="C7" t="s">
        <v>14</v>
      </c>
      <c r="D7" s="4">
        <v>1</v>
      </c>
      <c r="E7" t="s">
        <v>21</v>
      </c>
      <c r="F7" s="2">
        <v>9</v>
      </c>
      <c r="I7" t="s">
        <v>14</v>
      </c>
      <c r="J7">
        <f t="shared" si="0"/>
        <v>0</v>
      </c>
      <c r="K7" t="s">
        <v>29</v>
      </c>
      <c r="L7" s="2">
        <v>0</v>
      </c>
    </row>
    <row r="8" spans="1:12">
      <c r="B8" t="s">
        <v>6</v>
      </c>
      <c r="C8" t="s">
        <v>11</v>
      </c>
      <c r="D8" s="4">
        <v>5</v>
      </c>
      <c r="E8" t="s">
        <v>21</v>
      </c>
      <c r="F8" s="2">
        <v>5</v>
      </c>
      <c r="I8" t="s">
        <v>16</v>
      </c>
      <c r="J8">
        <f t="shared" si="0"/>
        <v>0</v>
      </c>
      <c r="K8" t="s">
        <v>29</v>
      </c>
      <c r="L8" s="2">
        <v>0</v>
      </c>
    </row>
    <row r="9" spans="1:12">
      <c r="B9" t="s">
        <v>7</v>
      </c>
      <c r="C9" t="s">
        <v>12</v>
      </c>
      <c r="D9" s="4">
        <v>7</v>
      </c>
      <c r="E9" t="s">
        <v>21</v>
      </c>
      <c r="F9" s="2">
        <v>7</v>
      </c>
      <c r="I9" t="s">
        <v>12</v>
      </c>
      <c r="J9">
        <f t="shared" si="0"/>
        <v>0</v>
      </c>
      <c r="K9" t="s">
        <v>29</v>
      </c>
      <c r="L9" s="2">
        <v>0</v>
      </c>
    </row>
    <row r="10" spans="1:12">
      <c r="B10" t="s">
        <v>8</v>
      </c>
      <c r="C10" t="s">
        <v>15</v>
      </c>
      <c r="D10" s="4">
        <v>6</v>
      </c>
      <c r="E10" t="s">
        <v>21</v>
      </c>
      <c r="F10" s="2">
        <v>8</v>
      </c>
      <c r="I10" t="s">
        <v>19</v>
      </c>
      <c r="J10">
        <f>SUMIF(B$4:B$15,I10,D$4:D$15)-SUMIF(C$4:C$15,I10,D$4:D$15)</f>
        <v>-27</v>
      </c>
    </row>
    <row r="11" spans="1:12">
      <c r="B11" t="s">
        <v>9</v>
      </c>
      <c r="C11" t="s">
        <v>16</v>
      </c>
      <c r="D11" s="4">
        <v>3</v>
      </c>
      <c r="E11" t="s">
        <v>21</v>
      </c>
      <c r="F11" s="2">
        <v>3</v>
      </c>
    </row>
    <row r="12" spans="1:12">
      <c r="B12" t="s">
        <v>10</v>
      </c>
      <c r="C12" t="s">
        <v>17</v>
      </c>
      <c r="D12" s="4">
        <v>12</v>
      </c>
      <c r="E12" t="s">
        <v>21</v>
      </c>
      <c r="F12" s="2">
        <v>12</v>
      </c>
    </row>
    <row r="13" spans="1:12">
      <c r="B13" t="s">
        <v>11</v>
      </c>
      <c r="C13" t="s">
        <v>18</v>
      </c>
      <c r="D13" s="4">
        <v>2</v>
      </c>
      <c r="E13" t="s">
        <v>21</v>
      </c>
      <c r="F13" s="2">
        <v>4</v>
      </c>
    </row>
    <row r="14" spans="1:12">
      <c r="B14" t="s">
        <v>11</v>
      </c>
      <c r="C14" t="s">
        <v>19</v>
      </c>
      <c r="D14" s="4">
        <v>6</v>
      </c>
      <c r="E14" t="s">
        <v>21</v>
      </c>
      <c r="F14" s="2">
        <v>6</v>
      </c>
    </row>
    <row r="15" spans="1:12">
      <c r="B15" t="s">
        <v>12</v>
      </c>
      <c r="C15" t="s">
        <v>20</v>
      </c>
      <c r="D15" s="4">
        <v>9</v>
      </c>
      <c r="E15" t="s">
        <v>21</v>
      </c>
      <c r="F15" s="2">
        <v>9</v>
      </c>
    </row>
    <row r="17" spans="5:6">
      <c r="E17" s="1" t="s">
        <v>30</v>
      </c>
      <c r="F17" s="3">
        <f>J4</f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8"/>
  <sheetViews>
    <sheetView topLeftCell="A2" workbookViewId="0">
      <selection activeCell="B23" sqref="B23"/>
    </sheetView>
  </sheetViews>
  <sheetFormatPr defaultRowHeight="16.5"/>
  <cols>
    <col min="2" max="2" width="16.125" bestFit="1" customWidth="1"/>
    <col min="3" max="3" width="23.875" bestFit="1" customWidth="1"/>
    <col min="4" max="4" width="6.25" bestFit="1" customWidth="1"/>
    <col min="5" max="5" width="11" bestFit="1" customWidth="1"/>
    <col min="6" max="6" width="11" customWidth="1"/>
    <col min="7" max="7" width="11" bestFit="1" customWidth="1"/>
    <col min="8" max="9" width="11" customWidth="1"/>
    <col min="10" max="10" width="16.125" bestFit="1" customWidth="1"/>
    <col min="11" max="11" width="23.875" bestFit="1" customWidth="1"/>
    <col min="16" max="16" width="16.75" bestFit="1" customWidth="1"/>
  </cols>
  <sheetData>
    <row r="3" spans="2:16">
      <c r="B3" s="1" t="s">
        <v>1</v>
      </c>
      <c r="C3" s="1" t="s">
        <v>2</v>
      </c>
      <c r="D3" s="1" t="s">
        <v>23</v>
      </c>
      <c r="E3" s="1"/>
      <c r="F3" s="1" t="s">
        <v>38</v>
      </c>
      <c r="G3" s="1" t="s">
        <v>39</v>
      </c>
      <c r="H3" s="1" t="s">
        <v>35</v>
      </c>
      <c r="I3" s="1"/>
      <c r="J3" s="1" t="s">
        <v>31</v>
      </c>
      <c r="K3" s="1" t="s">
        <v>32</v>
      </c>
      <c r="M3" s="1" t="s">
        <v>24</v>
      </c>
      <c r="N3" s="1" t="s">
        <v>27</v>
      </c>
      <c r="O3" s="1"/>
      <c r="P3" s="1" t="s">
        <v>28</v>
      </c>
    </row>
    <row r="4" spans="2:16">
      <c r="B4" t="s">
        <v>3</v>
      </c>
      <c r="C4" t="s">
        <v>4</v>
      </c>
      <c r="D4" s="4">
        <v>13</v>
      </c>
      <c r="E4" t="s">
        <v>21</v>
      </c>
      <c r="F4" s="2">
        <v>13</v>
      </c>
      <c r="G4">
        <f>D4+H4</f>
        <v>17</v>
      </c>
      <c r="H4" s="4">
        <v>4</v>
      </c>
      <c r="I4" s="5" t="s">
        <v>36</v>
      </c>
      <c r="J4" s="2">
        <v>6</v>
      </c>
      <c r="K4" s="2">
        <v>2.8</v>
      </c>
      <c r="M4" t="s">
        <v>5</v>
      </c>
      <c r="N4">
        <f>SUMIF(B$4:B$15,M4,G$4:G$15)-SUMIF(C$4:C$15,M4,G$4:G$15)</f>
        <v>35</v>
      </c>
    </row>
    <row r="5" spans="2:16">
      <c r="B5" t="s">
        <v>5</v>
      </c>
      <c r="C5" t="s">
        <v>13</v>
      </c>
      <c r="D5" s="4">
        <v>6</v>
      </c>
      <c r="E5" t="s">
        <v>21</v>
      </c>
      <c r="F5" s="2">
        <v>6</v>
      </c>
      <c r="G5">
        <f t="shared" ref="G5:G15" si="0">D5+H5</f>
        <v>8</v>
      </c>
      <c r="H5" s="4">
        <v>2</v>
      </c>
      <c r="I5" s="6" t="s">
        <v>36</v>
      </c>
      <c r="J5" s="2">
        <v>4</v>
      </c>
      <c r="K5" s="2">
        <v>2.5</v>
      </c>
      <c r="M5" t="s">
        <v>25</v>
      </c>
      <c r="N5">
        <f>SUMIF(B$4:B$15,M5,G$4:G$15)-SUMIF(C$4:C$15,M5,G$4:G$15)</f>
        <v>0</v>
      </c>
      <c r="O5" t="s">
        <v>29</v>
      </c>
      <c r="P5" s="2">
        <v>0</v>
      </c>
    </row>
    <row r="6" spans="2:16">
      <c r="B6" t="s">
        <v>5</v>
      </c>
      <c r="C6" t="s">
        <v>9</v>
      </c>
      <c r="D6" s="4">
        <v>10</v>
      </c>
      <c r="E6" t="s">
        <v>21</v>
      </c>
      <c r="F6" s="2">
        <v>10</v>
      </c>
      <c r="G6">
        <f>D6+H6</f>
        <v>10</v>
      </c>
      <c r="H6" s="4">
        <v>0</v>
      </c>
      <c r="I6" s="6" t="s">
        <v>36</v>
      </c>
      <c r="J6" s="2">
        <v>3</v>
      </c>
      <c r="K6" s="2">
        <v>2.8</v>
      </c>
      <c r="M6" t="s">
        <v>26</v>
      </c>
      <c r="N6">
        <f t="shared" ref="N6:N10" si="1">SUMIF(B$4:B$15,M6,G$4:G$15)-SUMIF(C$4:C$15,M6,G$4:G$15)</f>
        <v>0</v>
      </c>
      <c r="O6" t="s">
        <v>29</v>
      </c>
      <c r="P6" s="2">
        <v>0</v>
      </c>
    </row>
    <row r="7" spans="2:16">
      <c r="B7" t="s">
        <v>6</v>
      </c>
      <c r="C7" t="s">
        <v>14</v>
      </c>
      <c r="D7" s="4">
        <v>2</v>
      </c>
      <c r="E7" t="s">
        <v>21</v>
      </c>
      <c r="F7" s="2">
        <v>9</v>
      </c>
      <c r="G7">
        <f>D7+H7</f>
        <v>2</v>
      </c>
      <c r="H7" s="4">
        <v>0</v>
      </c>
      <c r="I7" s="6" t="s">
        <v>36</v>
      </c>
      <c r="J7" s="2">
        <v>4</v>
      </c>
      <c r="K7" s="2">
        <v>2.5</v>
      </c>
      <c r="M7" t="s">
        <v>14</v>
      </c>
      <c r="N7">
        <f t="shared" si="1"/>
        <v>0</v>
      </c>
      <c r="O7" t="s">
        <v>29</v>
      </c>
      <c r="P7" s="2">
        <v>0</v>
      </c>
    </row>
    <row r="8" spans="2:16">
      <c r="B8" t="s">
        <v>6</v>
      </c>
      <c r="C8" t="s">
        <v>11</v>
      </c>
      <c r="D8" s="4">
        <v>5</v>
      </c>
      <c r="E8" t="s">
        <v>21</v>
      </c>
      <c r="F8" s="2">
        <v>5</v>
      </c>
      <c r="G8">
        <f t="shared" si="0"/>
        <v>5</v>
      </c>
      <c r="H8" s="4">
        <v>0</v>
      </c>
      <c r="I8" s="6" t="s">
        <v>36</v>
      </c>
      <c r="J8" s="2">
        <v>5</v>
      </c>
      <c r="K8" s="2">
        <v>3.1</v>
      </c>
      <c r="M8" t="s">
        <v>16</v>
      </c>
      <c r="N8">
        <f t="shared" si="1"/>
        <v>0</v>
      </c>
      <c r="O8" t="s">
        <v>29</v>
      </c>
      <c r="P8" s="2">
        <v>0</v>
      </c>
    </row>
    <row r="9" spans="2:16">
      <c r="B9" t="s">
        <v>7</v>
      </c>
      <c r="C9" t="s">
        <v>12</v>
      </c>
      <c r="D9" s="4">
        <v>7</v>
      </c>
      <c r="E9" t="s">
        <v>21</v>
      </c>
      <c r="F9" s="2">
        <v>7</v>
      </c>
      <c r="G9">
        <f t="shared" si="0"/>
        <v>10</v>
      </c>
      <c r="H9" s="4">
        <v>3</v>
      </c>
      <c r="I9" s="6" t="s">
        <v>36</v>
      </c>
      <c r="J9" s="2">
        <v>3</v>
      </c>
      <c r="K9" s="2">
        <v>1.6</v>
      </c>
      <c r="M9" t="s">
        <v>12</v>
      </c>
      <c r="N9">
        <f t="shared" si="1"/>
        <v>0</v>
      </c>
      <c r="O9" t="s">
        <v>29</v>
      </c>
      <c r="P9" s="2">
        <v>0</v>
      </c>
    </row>
    <row r="10" spans="2:16">
      <c r="B10" t="s">
        <v>8</v>
      </c>
      <c r="C10" t="s">
        <v>15</v>
      </c>
      <c r="D10" s="4">
        <v>8</v>
      </c>
      <c r="E10" t="s">
        <v>21</v>
      </c>
      <c r="F10" s="2">
        <v>8</v>
      </c>
      <c r="G10">
        <f t="shared" si="0"/>
        <v>8</v>
      </c>
      <c r="H10" s="4">
        <v>0</v>
      </c>
      <c r="I10" s="6" t="s">
        <v>36</v>
      </c>
      <c r="J10" s="2">
        <v>5</v>
      </c>
      <c r="K10" s="2">
        <v>3.9</v>
      </c>
      <c r="M10" t="s">
        <v>19</v>
      </c>
      <c r="N10">
        <f t="shared" si="1"/>
        <v>-35</v>
      </c>
    </row>
    <row r="11" spans="2:16">
      <c r="B11" t="s">
        <v>9</v>
      </c>
      <c r="C11" t="s">
        <v>16</v>
      </c>
      <c r="D11" s="4">
        <v>3</v>
      </c>
      <c r="E11" t="s">
        <v>21</v>
      </c>
      <c r="F11" s="2">
        <v>3</v>
      </c>
      <c r="G11">
        <f t="shared" si="0"/>
        <v>3</v>
      </c>
      <c r="H11" s="4">
        <v>0</v>
      </c>
      <c r="I11" s="6" t="s">
        <v>36</v>
      </c>
      <c r="J11" s="2">
        <v>2</v>
      </c>
      <c r="K11" s="2">
        <v>2.8</v>
      </c>
    </row>
    <row r="12" spans="2:16">
      <c r="B12" t="s">
        <v>10</v>
      </c>
      <c r="C12" t="s">
        <v>17</v>
      </c>
      <c r="D12" s="4">
        <v>12</v>
      </c>
      <c r="E12" t="s">
        <v>21</v>
      </c>
      <c r="F12" s="2">
        <v>12</v>
      </c>
      <c r="G12">
        <f t="shared" si="0"/>
        <v>17</v>
      </c>
      <c r="H12" s="4">
        <v>5</v>
      </c>
      <c r="I12" s="6" t="s">
        <v>36</v>
      </c>
      <c r="J12" s="2">
        <v>5</v>
      </c>
      <c r="K12" s="2">
        <v>1.6</v>
      </c>
    </row>
    <row r="13" spans="2:16">
      <c r="B13" t="s">
        <v>11</v>
      </c>
      <c r="C13" t="s">
        <v>18</v>
      </c>
      <c r="D13" s="4">
        <v>2</v>
      </c>
      <c r="E13" t="s">
        <v>21</v>
      </c>
      <c r="F13" s="2">
        <v>4</v>
      </c>
      <c r="G13">
        <f t="shared" si="0"/>
        <v>2</v>
      </c>
      <c r="H13" s="4">
        <v>0</v>
      </c>
      <c r="I13" s="6" t="s">
        <v>36</v>
      </c>
      <c r="J13" s="2">
        <v>2</v>
      </c>
      <c r="K13" s="2">
        <v>4.5999999999999996</v>
      </c>
    </row>
    <row r="14" spans="2:16">
      <c r="B14" t="s">
        <v>11</v>
      </c>
      <c r="C14" t="s">
        <v>19</v>
      </c>
      <c r="D14" s="4">
        <v>6</v>
      </c>
      <c r="E14" t="s">
        <v>21</v>
      </c>
      <c r="F14" s="2">
        <v>6</v>
      </c>
      <c r="G14">
        <f t="shared" si="0"/>
        <v>6</v>
      </c>
      <c r="H14" s="4">
        <v>0</v>
      </c>
      <c r="I14" s="6" t="s">
        <v>36</v>
      </c>
      <c r="J14" s="2">
        <v>4</v>
      </c>
      <c r="K14" s="2">
        <v>2.9</v>
      </c>
    </row>
    <row r="15" spans="2:16">
      <c r="B15" t="s">
        <v>12</v>
      </c>
      <c r="C15" t="s">
        <v>20</v>
      </c>
      <c r="D15" s="4">
        <v>9</v>
      </c>
      <c r="E15" t="s">
        <v>21</v>
      </c>
      <c r="F15" s="2">
        <v>9</v>
      </c>
      <c r="G15">
        <f t="shared" si="0"/>
        <v>12</v>
      </c>
      <c r="H15" s="4">
        <v>3</v>
      </c>
      <c r="I15" s="6" t="s">
        <v>36</v>
      </c>
      <c r="J15" s="2">
        <v>5</v>
      </c>
      <c r="K15" s="2">
        <v>1.8</v>
      </c>
    </row>
    <row r="17" spans="5:9">
      <c r="E17" s="1" t="s">
        <v>30</v>
      </c>
      <c r="F17" s="1"/>
      <c r="G17">
        <f>N4</f>
        <v>35</v>
      </c>
      <c r="H17" t="s">
        <v>37</v>
      </c>
      <c r="I17">
        <v>35</v>
      </c>
    </row>
    <row r="18" spans="5:9">
      <c r="E18" s="1" t="s">
        <v>33</v>
      </c>
      <c r="F18" s="1"/>
      <c r="G18" s="3">
        <f>SUMPRODUCT(K4:K15,H4:H15)</f>
        <v>34.4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8"/>
  <sheetViews>
    <sheetView tabSelected="1" workbookViewId="0">
      <selection activeCell="G12" sqref="G12"/>
    </sheetView>
  </sheetViews>
  <sheetFormatPr defaultRowHeight="16.5"/>
  <cols>
    <col min="6" max="7" width="10.5" bestFit="1" customWidth="1"/>
    <col min="8" max="8" width="17.625" bestFit="1" customWidth="1"/>
    <col min="9" max="9" width="12.875" bestFit="1" customWidth="1"/>
    <col min="14" max="14" width="16" bestFit="1" customWidth="1"/>
  </cols>
  <sheetData>
    <row r="3" spans="2:14">
      <c r="B3" s="7" t="s">
        <v>40</v>
      </c>
      <c r="C3" s="7" t="s">
        <v>41</v>
      </c>
      <c r="D3" s="7" t="s">
        <v>42</v>
      </c>
      <c r="E3" s="7"/>
      <c r="F3" s="7" t="s">
        <v>43</v>
      </c>
      <c r="G3" s="7" t="s">
        <v>34</v>
      </c>
      <c r="H3" s="7" t="s">
        <v>44</v>
      </c>
      <c r="I3" s="7" t="s">
        <v>45</v>
      </c>
      <c r="J3" s="7"/>
      <c r="K3" s="7" t="s">
        <v>24</v>
      </c>
      <c r="L3" s="7" t="s">
        <v>46</v>
      </c>
      <c r="M3" s="7"/>
      <c r="N3" s="7" t="s">
        <v>47</v>
      </c>
    </row>
    <row r="4" spans="2:14">
      <c r="B4" s="7" t="s">
        <v>3</v>
      </c>
      <c r="C4" s="7" t="s">
        <v>48</v>
      </c>
      <c r="D4" s="8">
        <v>14.999999667071084</v>
      </c>
      <c r="E4" s="13" t="s">
        <v>49</v>
      </c>
      <c r="F4" s="9">
        <v>13</v>
      </c>
      <c r="G4" s="9">
        <v>19</v>
      </c>
      <c r="H4" s="9">
        <v>2.8</v>
      </c>
      <c r="I4" s="12">
        <f>IF(D4&gt;F4,(D4-F4)*H4,0)</f>
        <v>5.5999990677990334</v>
      </c>
      <c r="J4" s="7"/>
      <c r="K4" s="7" t="s">
        <v>50</v>
      </c>
      <c r="L4" s="7">
        <f>SUMIF(B$4:B$15,K4,D$4:D$15)-SUMIF(C$4:C$15,K4,D$4:D$15)</f>
        <v>34.999999999999986</v>
      </c>
      <c r="M4" s="7"/>
      <c r="N4" s="7"/>
    </row>
    <row r="5" spans="2:14">
      <c r="B5" s="7" t="s">
        <v>50</v>
      </c>
      <c r="C5" s="7" t="s">
        <v>51</v>
      </c>
      <c r="D5" s="8">
        <v>12.00000580466865</v>
      </c>
      <c r="E5" s="13"/>
      <c r="F5" s="9">
        <v>10</v>
      </c>
      <c r="G5" s="9">
        <v>13</v>
      </c>
      <c r="H5" s="9">
        <v>2.8</v>
      </c>
      <c r="I5" s="12">
        <f t="shared" ref="I5:I15" si="0">IF(D5&gt;F5,(D5-F5)*H5,0)</f>
        <v>5.6000162530722193</v>
      </c>
      <c r="J5" s="7"/>
      <c r="K5" s="7" t="s">
        <v>52</v>
      </c>
      <c r="L5" s="7">
        <f>SUMIF(B$4:B$15,K5,D$4:D$15)-SUMIF(C$4:C$15,K5,D$4:D$15)</f>
        <v>0</v>
      </c>
      <c r="M5" s="13" t="s">
        <v>53</v>
      </c>
      <c r="N5" s="9">
        <v>0</v>
      </c>
    </row>
    <row r="6" spans="2:14">
      <c r="B6" s="7" t="s">
        <v>3</v>
      </c>
      <c r="C6" s="7" t="s">
        <v>13</v>
      </c>
      <c r="D6" s="8">
        <v>7.999994528260256</v>
      </c>
      <c r="E6" s="13"/>
      <c r="F6" s="9">
        <v>6</v>
      </c>
      <c r="G6" s="9">
        <v>10</v>
      </c>
      <c r="H6" s="9">
        <v>2.5</v>
      </c>
      <c r="I6" s="12">
        <f t="shared" si="0"/>
        <v>4.9999863206506401</v>
      </c>
      <c r="J6" s="7"/>
      <c r="K6" s="7" t="s">
        <v>13</v>
      </c>
      <c r="L6" s="7">
        <f>SUMIF(B$4:B$15,K6,D$4:D$15)-SUMIF(C$4:C$15,K6,D$4:D$15)</f>
        <v>0</v>
      </c>
      <c r="M6" s="13"/>
      <c r="N6" s="9">
        <v>0</v>
      </c>
    </row>
    <row r="7" spans="2:14">
      <c r="B7" s="7" t="s">
        <v>52</v>
      </c>
      <c r="C7" s="7" t="s">
        <v>54</v>
      </c>
      <c r="D7" s="8">
        <v>9.9999996628075838</v>
      </c>
      <c r="E7" s="13"/>
      <c r="F7" s="9">
        <v>7</v>
      </c>
      <c r="G7" s="9">
        <v>10</v>
      </c>
      <c r="H7" s="9">
        <v>1.6</v>
      </c>
      <c r="I7" s="12">
        <f t="shared" si="0"/>
        <v>4.7999994604921348</v>
      </c>
      <c r="J7" s="7"/>
      <c r="K7" s="7" t="s">
        <v>51</v>
      </c>
      <c r="L7" s="7">
        <f t="shared" ref="L7:L10" si="1">SUMIF(B$4:B$15,K7,D$4:D$15)-SUMIF(C$4:C$15,K7,D$4:D$15)</f>
        <v>0</v>
      </c>
      <c r="M7" s="13"/>
      <c r="N7" s="9">
        <v>0</v>
      </c>
    </row>
    <row r="8" spans="2:14">
      <c r="B8" s="7" t="s">
        <v>48</v>
      </c>
      <c r="C8" s="7" t="s">
        <v>55</v>
      </c>
      <c r="D8" s="8">
        <v>5.0000000042635042</v>
      </c>
      <c r="E8" s="13"/>
      <c r="F8" s="9">
        <v>5</v>
      </c>
      <c r="G8" s="9">
        <v>10</v>
      </c>
      <c r="H8" s="9">
        <v>3.1</v>
      </c>
      <c r="I8" s="12">
        <f t="shared" si="0"/>
        <v>1.3216863070653062E-8</v>
      </c>
      <c r="J8" s="7"/>
      <c r="K8" s="7" t="s">
        <v>56</v>
      </c>
      <c r="L8" s="7">
        <f t="shared" si="1"/>
        <v>0</v>
      </c>
      <c r="M8" s="13"/>
      <c r="N8" s="9">
        <v>0</v>
      </c>
    </row>
    <row r="9" spans="2:14">
      <c r="B9" s="7" t="s">
        <v>48</v>
      </c>
      <c r="C9" s="7" t="s">
        <v>51</v>
      </c>
      <c r="D9" s="8">
        <v>0</v>
      </c>
      <c r="E9" s="13"/>
      <c r="F9" s="9">
        <v>9</v>
      </c>
      <c r="G9" s="9">
        <v>13</v>
      </c>
      <c r="H9" s="9">
        <v>2.5</v>
      </c>
      <c r="I9" s="12">
        <f t="shared" si="0"/>
        <v>0</v>
      </c>
      <c r="J9" s="7"/>
      <c r="K9" s="7" t="s">
        <v>54</v>
      </c>
      <c r="L9" s="7">
        <f t="shared" si="1"/>
        <v>0</v>
      </c>
      <c r="M9" s="13"/>
      <c r="N9" s="9">
        <v>0</v>
      </c>
    </row>
    <row r="10" spans="2:14">
      <c r="B10" s="7" t="s">
        <v>57</v>
      </c>
      <c r="C10" s="7" t="s">
        <v>51</v>
      </c>
      <c r="D10" s="8">
        <v>7.9999945282602596</v>
      </c>
      <c r="E10" s="13"/>
      <c r="F10" s="9">
        <v>8</v>
      </c>
      <c r="G10" s="9">
        <v>14</v>
      </c>
      <c r="H10" s="9">
        <v>3.9</v>
      </c>
      <c r="I10" s="12">
        <f>IF(D10&gt;F10,(D10-F10)*H10,0)</f>
        <v>0</v>
      </c>
      <c r="J10" s="7"/>
      <c r="K10" s="7" t="s">
        <v>58</v>
      </c>
      <c r="L10" s="7">
        <f t="shared" si="1"/>
        <v>-35</v>
      </c>
      <c r="M10" s="7"/>
      <c r="N10" s="7"/>
    </row>
    <row r="11" spans="2:14">
      <c r="B11" s="7" t="s">
        <v>59</v>
      </c>
      <c r="C11" s="7" t="s">
        <v>55</v>
      </c>
      <c r="D11" s="8">
        <v>3.0000003329289053</v>
      </c>
      <c r="E11" s="13"/>
      <c r="F11" s="9">
        <v>3</v>
      </c>
      <c r="G11" s="9">
        <v>5</v>
      </c>
      <c r="H11" s="9">
        <v>2.8</v>
      </c>
      <c r="I11" s="12">
        <f t="shared" si="0"/>
        <v>9.3220093493329155E-7</v>
      </c>
      <c r="J11" s="7"/>
      <c r="K11" s="7"/>
      <c r="L11" s="7"/>
      <c r="M11" s="7"/>
      <c r="N11" s="7"/>
    </row>
    <row r="12" spans="2:14">
      <c r="B12" s="7" t="s">
        <v>51</v>
      </c>
      <c r="C12" s="7" t="s">
        <v>58</v>
      </c>
      <c r="D12" s="8">
        <v>17</v>
      </c>
      <c r="E12" s="13"/>
      <c r="F12" s="9">
        <v>12</v>
      </c>
      <c r="G12" s="9">
        <v>17</v>
      </c>
      <c r="H12" s="9">
        <v>1.6</v>
      </c>
      <c r="I12" s="12">
        <f t="shared" si="0"/>
        <v>8</v>
      </c>
      <c r="J12" s="7"/>
      <c r="K12" s="7"/>
      <c r="L12" s="7"/>
      <c r="M12" s="7"/>
      <c r="N12" s="7"/>
    </row>
    <row r="13" spans="2:14">
      <c r="B13" s="7" t="s">
        <v>56</v>
      </c>
      <c r="C13" s="7" t="s">
        <v>60</v>
      </c>
      <c r="D13" s="8">
        <v>2.0000003356211908</v>
      </c>
      <c r="E13" s="13"/>
      <c r="F13" s="9">
        <v>4</v>
      </c>
      <c r="G13" s="9">
        <v>6</v>
      </c>
      <c r="H13" s="9">
        <v>4.5999999999999996</v>
      </c>
      <c r="I13" s="12">
        <f t="shared" si="0"/>
        <v>0</v>
      </c>
      <c r="J13" s="7"/>
      <c r="K13" s="7"/>
      <c r="L13" s="7"/>
      <c r="M13" s="7"/>
      <c r="N13" s="7"/>
    </row>
    <row r="14" spans="2:14">
      <c r="B14" s="7" t="s">
        <v>56</v>
      </c>
      <c r="C14" s="7" t="s">
        <v>61</v>
      </c>
      <c r="D14" s="8">
        <v>6.0000000015712214</v>
      </c>
      <c r="E14" s="13"/>
      <c r="F14" s="9">
        <v>6</v>
      </c>
      <c r="G14" s="9">
        <v>10</v>
      </c>
      <c r="H14" s="9">
        <v>2.9</v>
      </c>
      <c r="I14" s="12">
        <f t="shared" si="0"/>
        <v>4.5565419881654636E-9</v>
      </c>
      <c r="J14" s="7"/>
      <c r="K14" s="7"/>
      <c r="L14" s="7"/>
      <c r="M14" s="7"/>
      <c r="N14" s="7"/>
    </row>
    <row r="15" spans="2:14">
      <c r="B15" s="7" t="s">
        <v>54</v>
      </c>
      <c r="C15" s="7" t="s">
        <v>61</v>
      </c>
      <c r="D15" s="8">
        <v>11.999999998428777</v>
      </c>
      <c r="E15" s="13"/>
      <c r="F15" s="9">
        <v>9</v>
      </c>
      <c r="G15" s="9">
        <v>14</v>
      </c>
      <c r="H15" s="9">
        <v>1.8</v>
      </c>
      <c r="I15" s="12">
        <f t="shared" si="0"/>
        <v>5.3999999971717987</v>
      </c>
      <c r="J15" s="7"/>
      <c r="K15" s="7"/>
      <c r="L15" s="7"/>
      <c r="M15" s="7"/>
      <c r="N15" s="7"/>
    </row>
    <row r="16" spans="2:1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>
      <c r="B17" s="13" t="s">
        <v>62</v>
      </c>
      <c r="C17" s="13"/>
      <c r="D17" s="10">
        <f>L4</f>
        <v>34.999999999999986</v>
      </c>
      <c r="E17" s="7" t="s">
        <v>63</v>
      </c>
      <c r="F17" s="7">
        <v>35</v>
      </c>
      <c r="G17" s="7"/>
      <c r="H17" s="7"/>
      <c r="I17" s="7"/>
      <c r="J17" s="7"/>
      <c r="K17" s="7"/>
      <c r="L17" s="7"/>
      <c r="M17" s="7"/>
      <c r="N17" s="7"/>
    </row>
    <row r="18" spans="2:14">
      <c r="B18" s="13" t="s">
        <v>64</v>
      </c>
      <c r="C18" s="13"/>
      <c r="D18" s="11">
        <f>SUM(I4:I15)</f>
        <v>34.400002049160165</v>
      </c>
      <c r="E18" s="7"/>
      <c r="F18" s="7"/>
      <c r="G18" s="7"/>
      <c r="H18" s="7"/>
      <c r="I18" s="7"/>
      <c r="J18" s="7"/>
      <c r="K18" s="7"/>
      <c r="L18" s="7"/>
      <c r="M18" s="7"/>
      <c r="N18" s="7"/>
    </row>
  </sheetData>
  <mergeCells count="4">
    <mergeCell ref="E4:E15"/>
    <mergeCell ref="M5:M9"/>
    <mergeCell ref="B17:C17"/>
    <mergeCell ref="B18:C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b-1</vt:lpstr>
      <vt:lpstr>b-2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yi kai Kuan</cp:lastModifiedBy>
  <dcterms:created xsi:type="dcterms:W3CDTF">2023-10-29T12:57:37Z</dcterms:created>
  <dcterms:modified xsi:type="dcterms:W3CDTF">2023-10-31T14:55:36Z</dcterms:modified>
</cp:coreProperties>
</file>