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ED111FFC-78EB-524D-8B75-9761C8307826}" xr6:coauthVersionLast="47" xr6:coauthVersionMax="47" xr10:uidLastSave="{00000000-0000-0000-0000-000000000000}"/>
  <bookViews>
    <workbookView xWindow="22400" yWindow="500" windowWidth="22400" windowHeight="22900" activeTab="3" xr2:uid="{DAE59B5E-D3EE-024A-92C6-85A458554517}"/>
  </bookViews>
  <sheets>
    <sheet name="Vessel size (adipose)" sheetId="2" r:id="rId1"/>
    <sheet name="Vessel size (tumor)" sheetId="3" r:id="rId2"/>
    <sheet name="Vessel density (adipose)" sheetId="4" r:id="rId3"/>
    <sheet name="Vessel density (tumor)" sheetId="5" r:id="rId4"/>
    <sheet name="CBM (retina)" sheetId="6" r:id="rId5"/>
    <sheet name="CBM (muscle)" sheetId="7" r:id="rId6"/>
    <sheet name="CBM (kidney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E5" i="8"/>
  <c r="E2" i="8"/>
  <c r="E4" i="6"/>
  <c r="E3" i="7"/>
  <c r="E2" i="7"/>
  <c r="E3" i="6" l="1"/>
  <c r="E2" i="6"/>
</calcChain>
</file>

<file path=xl/sharedStrings.xml><?xml version="1.0" encoding="utf-8"?>
<sst xmlns="http://schemas.openxmlformats.org/spreadsheetml/2006/main" count="74" uniqueCount="38">
  <si>
    <t>Reference</t>
  </si>
  <si>
    <t>Average</t>
  </si>
  <si>
    <t>SE</t>
  </si>
  <si>
    <t>SD</t>
  </si>
  <si>
    <t>Lean_Average</t>
  </si>
  <si>
    <t>Lean_SE</t>
  </si>
  <si>
    <t>Obese_Average</t>
  </si>
  <si>
    <t>Obese_SE</t>
  </si>
  <si>
    <t>Lijnen, Maquoi et al., 2003</t>
  </si>
  <si>
    <t>Lijnen et al., 2006</t>
  </si>
  <si>
    <t>Voros et al., 2005</t>
  </si>
  <si>
    <t>Maquoi et al., 2003</t>
  </si>
  <si>
    <t>N</t>
  </si>
  <si>
    <t>Cuthbertson &amp; Mandel, 1986</t>
  </si>
  <si>
    <t>Carlson et al., 2003</t>
  </si>
  <si>
    <t>Danis &amp; Yang, 1993</t>
  </si>
  <si>
    <t>Creutzfeldt et al., 1970</t>
  </si>
  <si>
    <t>Lash et al., 1989 (11 wk.)</t>
  </si>
  <si>
    <t>Lash et al., 1989 (18 wk.)</t>
  </si>
  <si>
    <t>Lijnen et al., 2007</t>
  </si>
  <si>
    <t>Van Hul et al., 2012</t>
  </si>
  <si>
    <t>Lijnen et al., 2003</t>
  </si>
  <si>
    <t>Chang et al., 2012</t>
  </si>
  <si>
    <t>Gambaro et al., 1992</t>
  </si>
  <si>
    <t>Yagihashi, 1978 (6 month-old rats)</t>
  </si>
  <si>
    <t>Yagihashi, 1978 (7 month-old rats)</t>
  </si>
  <si>
    <t>Ireland et al., 1977</t>
  </si>
  <si>
    <t>Mesquita et al., 2012 (C3H mice &amp; fibrosarcoma)</t>
  </si>
  <si>
    <t>Mesquita et al., 2012 (Nude mice &amp; fibrosarcoma)</t>
  </si>
  <si>
    <t>Tufto &amp; Rofstad, 1999 (Balb/c nu/nu &amp; D-12 cell)</t>
  </si>
  <si>
    <t>Tufto &amp; Rofstad, 1999 (Balb/c nu/nu &amp; R-18 cell)</t>
  </si>
  <si>
    <t>Tufto &amp; Rofstad, 1999 (Balb/c nu/nu &amp; U-25 cell)</t>
  </si>
  <si>
    <t>Fernandez-Rodrigues et al., 2016 (C57Bl/6 &amp; B16F1)</t>
  </si>
  <si>
    <t>Kostourou et al., 2013 (C57BL6/129 &amp; B16F0 cell)</t>
  </si>
  <si>
    <t>Kostourou et al., 2013 (C57BL6/129 &amp; CMT19T cell)</t>
  </si>
  <si>
    <t>Jones et al., 2013 (C57BL6 &amp; LLC cell)</t>
  </si>
  <si>
    <t>Goel et al., 2013 (Nude &amp; 4T1 primary tumor)</t>
  </si>
  <si>
    <t>Goel et al., 2013 (C57BL6/J &amp; E0771 tumor)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</si>
</sst>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5D645-B0C0-EB46-8246-BA16416A932D}" name="Table1" displayName="Table1" ref="A1:E8" totalsRowShown="0">
  <autoFilter ref="A1:E8" xr:uid="{9345D645-B0C0-EB46-8246-BA16416A932D}"/>
  <tableColumns count="5">
    <tableColumn id="1" xr3:uid="{B6B21CB4-3BF8-CA4F-B6D1-667B8F16ACAD}" name="Reference"/>
    <tableColumn id="2" xr3:uid="{AD7C98EC-957C-DD40-BE11-28117E12F20A}" name="Lean_Average"/>
    <tableColumn id="3" xr3:uid="{AECF3636-9BAD-6B43-8CE9-AF44DD38D6DA}" name="Lean_SE"/>
    <tableColumn id="4" xr3:uid="{4F79954D-64BE-2C46-9B4C-50E9A3DBE517}" name="Obese_Average"/>
    <tableColumn id="5" xr3:uid="{B41D3F76-F036-A44B-996E-25A0A0E59FEF}" name="Obese_S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5E82D-DA16-C541-862F-3E86577D1164}" name="Table3" displayName="Table3" ref="A1:C8" totalsRowShown="0">
  <autoFilter ref="A1:C8" xr:uid="{44B5E82D-DA16-C541-862F-3E86577D1164}"/>
  <tableColumns count="3">
    <tableColumn id="1" xr3:uid="{A2B929B1-1D90-9E49-83F2-D169F4B69A23}" name="Reference"/>
    <tableColumn id="2" xr3:uid="{D3E2220D-5C65-6942-A58D-E3C127B02764}" name="Average"/>
    <tableColumn id="3" xr3:uid="{DDF20534-1E56-E642-9C78-0403766A91F1}" name="S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6B723-8419-4C40-A482-C96E89DAF113}" name="Table13" displayName="Table13" ref="A1:E8" totalsRowShown="0">
  <autoFilter ref="A1:E8" xr:uid="{2B76B723-8419-4C40-A482-C96E89DAF113}"/>
  <tableColumns count="5">
    <tableColumn id="1" xr3:uid="{628F8917-DB36-EB45-9027-3E96F8944A3A}" name="Reference"/>
    <tableColumn id="2" xr3:uid="{6CF8D7DE-ECB1-3141-83D3-8C52A6C13012}" name="Lean_Average"/>
    <tableColumn id="3" xr3:uid="{2C65789C-90C8-E245-96C1-0E580145EE3B}" name="Lean_SE"/>
    <tableColumn id="4" xr3:uid="{479CACE1-798F-2144-AB5A-16A63D53C190}" name="Obese_Average"/>
    <tableColumn id="5" xr3:uid="{C86E810F-43C4-3A44-8587-4C79CD4019CB}" name="Obese_S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A2C25F-6C68-A342-93E5-2B5C87963024}" name="Table4" displayName="Table4" ref="A1:C10" totalsRowShown="0">
  <autoFilter ref="A1:C10" xr:uid="{68A2C25F-6C68-A342-93E5-2B5C87963024}"/>
  <tableColumns count="3">
    <tableColumn id="1" xr3:uid="{0F912B10-92FC-BC4D-9A6F-BC8B503601C9}" name="Reference"/>
    <tableColumn id="2" xr3:uid="{06728376-F009-934F-B3F0-B125D2C41224}" name="Average"/>
    <tableColumn id="3" xr3:uid="{A3E965D3-2F22-6744-9E18-FC546CB819AA}" name="S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52C3C0-4D62-714F-A991-63B550FEAB7D}" name="Table5" displayName="Table5" ref="A1:E4" totalsRowShown="0">
  <autoFilter ref="A1:E4" xr:uid="{5B52C3C0-4D62-714F-A991-63B550FEAB7D}"/>
  <tableColumns count="5">
    <tableColumn id="1" xr3:uid="{452545DB-0C0F-CB42-AF2A-8F5471D626B0}" name="Reference"/>
    <tableColumn id="2" xr3:uid="{44232D97-5812-934A-9228-89971953110F}" name="Average"/>
    <tableColumn id="3" xr3:uid="{E6C561CF-D5E1-3B46-B625-C9845D027517}" name="SD"/>
    <tableColumn id="4" xr3:uid="{CECE6654-6E54-2947-975A-63F673FBFC15}" name="N"/>
    <tableColumn id="5" xr3:uid="{61632C65-00B1-FB48-96BC-170EC2D0EAED}" name="S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BA5396-AA39-234A-8FD8-A94A5EE5E40C}" name="Table6" displayName="Table6" ref="A1:E5" totalsRowShown="0">
  <autoFilter ref="A1:E5" xr:uid="{91BA5396-AA39-234A-8FD8-A94A5EE5E40C}"/>
  <tableColumns count="5">
    <tableColumn id="1" xr3:uid="{85082DE8-0471-544A-91F8-8FC0E78E56C7}" name="Reference"/>
    <tableColumn id="2" xr3:uid="{1294BD5A-6719-784F-AB26-9FEA29A99620}" name="Average"/>
    <tableColumn id="3" xr3:uid="{6E424A94-9406-5642-AD5C-0CBDD4AC95C8}" name="SD"/>
    <tableColumn id="4" xr3:uid="{6BC8F42A-61E2-AD4B-B9FD-15E2C1CF3327}" name="N"/>
    <tableColumn id="5" xr3:uid="{4901A108-E9A6-5E40-958F-B53E470CD03B}" name="S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009760-B3AA-0840-930F-D2CDF2C281B5}" name="Table58" displayName="Table58" ref="A1:E7" totalsRowShown="0">
  <autoFilter ref="A1:E7" xr:uid="{75009760-B3AA-0840-930F-D2CDF2C281B5}"/>
  <tableColumns count="5">
    <tableColumn id="1" xr3:uid="{F663CDD2-D3B9-904E-B285-49DAC8870978}" name="Reference"/>
    <tableColumn id="2" xr3:uid="{96EE9805-BA6F-4441-8B97-1F18D839E4E5}" name="Average"/>
    <tableColumn id="3" xr3:uid="{1F3FB073-7DBD-FF4C-B602-EEA5E6607750}" name="SD"/>
    <tableColumn id="4" xr3:uid="{F5A9B8A8-2E67-A64F-A24E-5EAB6675757E}" name="N"/>
    <tableColumn id="5" xr3:uid="{88A4B682-E733-934A-8C16-16DEC42C6D52}" name="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67B71-C5D5-0C49-8DD9-33AB5A060F17}">
  <dimension ref="A1:E8"/>
  <sheetViews>
    <sheetView workbookViewId="0">
      <selection activeCell="C17" sqref="C17"/>
    </sheetView>
  </sheetViews>
  <sheetFormatPr baseColWidth="10" defaultRowHeight="16" x14ac:dyDescent="0.2"/>
  <cols>
    <col min="1" max="1" width="23.1640625" bestFit="1" customWidth="1"/>
    <col min="2" max="2" width="15" customWidth="1"/>
    <col min="4" max="4" width="16.33203125" customWidth="1"/>
    <col min="5" max="5" width="11.664062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27</v>
      </c>
      <c r="C2">
        <v>1.7</v>
      </c>
      <c r="D2">
        <v>41</v>
      </c>
      <c r="E2">
        <v>3.1</v>
      </c>
    </row>
    <row r="3" spans="1:5" x14ac:dyDescent="0.2">
      <c r="A3" t="s">
        <v>10</v>
      </c>
      <c r="B3">
        <v>49</v>
      </c>
      <c r="C3">
        <v>3.4</v>
      </c>
      <c r="D3">
        <v>54</v>
      </c>
      <c r="E3">
        <v>3.3</v>
      </c>
    </row>
    <row r="4" spans="1:5" x14ac:dyDescent="0.2">
      <c r="A4" t="s">
        <v>8</v>
      </c>
      <c r="B4">
        <v>74</v>
      </c>
      <c r="C4">
        <v>4.8</v>
      </c>
      <c r="D4">
        <v>140</v>
      </c>
      <c r="E4">
        <v>19</v>
      </c>
    </row>
    <row r="5" spans="1:5" x14ac:dyDescent="0.2">
      <c r="A5" t="s">
        <v>21</v>
      </c>
      <c r="D5">
        <v>47</v>
      </c>
      <c r="E5">
        <v>2.6</v>
      </c>
    </row>
    <row r="6" spans="1:5" x14ac:dyDescent="0.2">
      <c r="A6" t="s">
        <v>11</v>
      </c>
      <c r="D6">
        <v>76</v>
      </c>
      <c r="E6">
        <v>3.9</v>
      </c>
    </row>
    <row r="7" spans="1:5" x14ac:dyDescent="0.2">
      <c r="A7" t="s">
        <v>20</v>
      </c>
      <c r="B7">
        <v>59</v>
      </c>
      <c r="C7">
        <v>5.0999999999999996</v>
      </c>
      <c r="D7">
        <v>49</v>
      </c>
      <c r="E7">
        <v>2.8</v>
      </c>
    </row>
    <row r="8" spans="1:5" x14ac:dyDescent="0.2">
      <c r="A8" t="s">
        <v>19</v>
      </c>
      <c r="D8">
        <v>108</v>
      </c>
      <c r="E8">
        <v>7.7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5283-A6CE-8E41-B263-5F254FE23441}">
  <dimension ref="A1:C8"/>
  <sheetViews>
    <sheetView workbookViewId="0">
      <selection activeCell="A6" sqref="A6"/>
    </sheetView>
  </sheetViews>
  <sheetFormatPr baseColWidth="10" defaultRowHeight="16" x14ac:dyDescent="0.2"/>
  <cols>
    <col min="1" max="1" width="45.1640625" customWidth="1"/>
    <col min="2" max="2" width="1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27</v>
      </c>
      <c r="B2">
        <v>53</v>
      </c>
      <c r="C2">
        <v>9.5</v>
      </c>
    </row>
    <row r="3" spans="1:3" x14ac:dyDescent="0.2">
      <c r="A3" t="s">
        <v>28</v>
      </c>
      <c r="B3">
        <v>130</v>
      </c>
      <c r="C3">
        <v>14.76</v>
      </c>
    </row>
    <row r="4" spans="1:3" x14ac:dyDescent="0.2">
      <c r="A4" t="s">
        <v>36</v>
      </c>
      <c r="B4">
        <v>84.95</v>
      </c>
      <c r="C4">
        <v>3.75</v>
      </c>
    </row>
    <row r="5" spans="1:3" x14ac:dyDescent="0.2">
      <c r="A5" t="s">
        <v>37</v>
      </c>
      <c r="B5">
        <v>86.59</v>
      </c>
      <c r="C5">
        <v>1.26</v>
      </c>
    </row>
    <row r="6" spans="1:3" x14ac:dyDescent="0.2">
      <c r="A6" t="s">
        <v>29</v>
      </c>
      <c r="B6">
        <v>134.80000000000001</v>
      </c>
      <c r="C6">
        <v>8.32</v>
      </c>
    </row>
    <row r="7" spans="1:3" x14ac:dyDescent="0.2">
      <c r="A7" t="s">
        <v>30</v>
      </c>
      <c r="B7">
        <v>93.3</v>
      </c>
      <c r="C7">
        <v>4.2300000000000004</v>
      </c>
    </row>
    <row r="8" spans="1:3" x14ac:dyDescent="0.2">
      <c r="A8" t="s">
        <v>31</v>
      </c>
      <c r="B8">
        <v>113.1</v>
      </c>
      <c r="C8">
        <v>5.51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AA12-EEBC-1B4E-A018-35116729BAA8}">
  <dimension ref="A1:E8"/>
  <sheetViews>
    <sheetView workbookViewId="0">
      <selection activeCell="A6" sqref="A6"/>
    </sheetView>
  </sheetViews>
  <sheetFormatPr baseColWidth="10" defaultRowHeight="16" x14ac:dyDescent="0.2"/>
  <cols>
    <col min="1" max="1" width="23.1640625" bestFit="1" customWidth="1"/>
    <col min="2" max="2" width="15.33203125" bestFit="1" customWidth="1"/>
    <col min="3" max="3" width="10.5" bestFit="1" customWidth="1"/>
    <col min="4" max="4" width="16.6640625" bestFit="1" customWidth="1"/>
    <col min="5" max="5" width="11.832031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9</v>
      </c>
      <c r="B2">
        <v>370</v>
      </c>
      <c r="C2">
        <v>37</v>
      </c>
      <c r="D2">
        <v>290</v>
      </c>
      <c r="E2">
        <v>23</v>
      </c>
    </row>
    <row r="3" spans="1:5" x14ac:dyDescent="0.2">
      <c r="A3" t="s">
        <v>10</v>
      </c>
      <c r="B3">
        <v>790</v>
      </c>
      <c r="C3">
        <v>41</v>
      </c>
      <c r="D3">
        <v>490</v>
      </c>
      <c r="E3">
        <v>19</v>
      </c>
    </row>
    <row r="4" spans="1:5" x14ac:dyDescent="0.2">
      <c r="A4" t="s">
        <v>8</v>
      </c>
      <c r="B4">
        <v>280</v>
      </c>
      <c r="C4">
        <v>56</v>
      </c>
      <c r="D4">
        <v>200</v>
      </c>
      <c r="E4">
        <v>34</v>
      </c>
    </row>
    <row r="5" spans="1:5" x14ac:dyDescent="0.2">
      <c r="A5" t="s">
        <v>21</v>
      </c>
      <c r="D5">
        <v>120</v>
      </c>
      <c r="E5">
        <v>6.2</v>
      </c>
    </row>
    <row r="6" spans="1:5" x14ac:dyDescent="0.2">
      <c r="A6" t="s">
        <v>11</v>
      </c>
      <c r="D6">
        <v>210</v>
      </c>
      <c r="E6">
        <v>17</v>
      </c>
    </row>
    <row r="7" spans="1:5" x14ac:dyDescent="0.2">
      <c r="A7" t="s">
        <v>20</v>
      </c>
      <c r="B7">
        <v>740</v>
      </c>
      <c r="C7">
        <v>96</v>
      </c>
      <c r="D7">
        <v>400</v>
      </c>
      <c r="E7">
        <v>55</v>
      </c>
    </row>
    <row r="8" spans="1:5" x14ac:dyDescent="0.2">
      <c r="A8" t="s">
        <v>19</v>
      </c>
      <c r="D8">
        <v>238</v>
      </c>
      <c r="E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D4BD-5858-C44D-9CCF-6A7A80C70BF7}">
  <dimension ref="A1:C10"/>
  <sheetViews>
    <sheetView tabSelected="1" workbookViewId="0">
      <selection activeCell="C17" sqref="C17"/>
    </sheetView>
  </sheetViews>
  <sheetFormatPr baseColWidth="10" defaultRowHeight="16" x14ac:dyDescent="0.2"/>
  <cols>
    <col min="1" max="1" width="55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29</v>
      </c>
      <c r="B2">
        <v>19.45</v>
      </c>
      <c r="C2">
        <v>2.1</v>
      </c>
    </row>
    <row r="3" spans="1:3" x14ac:dyDescent="0.2">
      <c r="A3" t="s">
        <v>30</v>
      </c>
      <c r="B3">
        <v>19.13</v>
      </c>
      <c r="C3">
        <v>1.8</v>
      </c>
    </row>
    <row r="4" spans="1:3" x14ac:dyDescent="0.2">
      <c r="A4" t="s">
        <v>31</v>
      </c>
      <c r="B4">
        <v>17.64</v>
      </c>
      <c r="C4">
        <v>2.4</v>
      </c>
    </row>
    <row r="5" spans="1:3" x14ac:dyDescent="0.2">
      <c r="A5" t="s">
        <v>32</v>
      </c>
      <c r="B5">
        <v>70.62</v>
      </c>
      <c r="C5">
        <v>9.74</v>
      </c>
    </row>
    <row r="6" spans="1:3" x14ac:dyDescent="0.2">
      <c r="A6" t="s">
        <v>33</v>
      </c>
      <c r="B6">
        <v>31.87</v>
      </c>
      <c r="C6">
        <v>5.8</v>
      </c>
    </row>
    <row r="7" spans="1:3" x14ac:dyDescent="0.2">
      <c r="A7" t="s">
        <v>34</v>
      </c>
      <c r="B7">
        <v>29.65</v>
      </c>
      <c r="C7">
        <v>2.81</v>
      </c>
    </row>
    <row r="8" spans="1:3" x14ac:dyDescent="0.2">
      <c r="A8" t="s">
        <v>35</v>
      </c>
      <c r="B8">
        <v>147.74</v>
      </c>
      <c r="C8">
        <v>17.899999999999999</v>
      </c>
    </row>
    <row r="9" spans="1:3" x14ac:dyDescent="0.2">
      <c r="A9" t="s">
        <v>36</v>
      </c>
      <c r="B9">
        <v>292.45</v>
      </c>
      <c r="C9">
        <v>28.64</v>
      </c>
    </row>
    <row r="10" spans="1:3" x14ac:dyDescent="0.2">
      <c r="A10" t="s">
        <v>37</v>
      </c>
      <c r="B10">
        <v>211.93</v>
      </c>
      <c r="C10">
        <v>25.6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A989-3375-AD42-92AB-E1A53679D5F8}">
  <dimension ref="A1:E4"/>
  <sheetViews>
    <sheetView workbookViewId="0">
      <selection sqref="A1:E4"/>
    </sheetView>
  </sheetViews>
  <sheetFormatPr baseColWidth="10" defaultRowHeight="16" x14ac:dyDescent="0.2"/>
  <cols>
    <col min="1" max="1" width="24.832031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13</v>
      </c>
      <c r="B2">
        <v>59</v>
      </c>
      <c r="C2">
        <v>13</v>
      </c>
      <c r="D2">
        <v>4</v>
      </c>
      <c r="E2">
        <f>C2/SQRT(D2)</f>
        <v>6.5</v>
      </c>
    </row>
    <row r="3" spans="1:5" x14ac:dyDescent="0.2">
      <c r="A3" t="s">
        <v>14</v>
      </c>
      <c r="B3">
        <v>92.87</v>
      </c>
      <c r="C3">
        <v>18.899999999999999</v>
      </c>
      <c r="D3">
        <v>8</v>
      </c>
      <c r="E3">
        <f t="shared" ref="E3" si="0">C3/SQRT(D3)</f>
        <v>6.6821590822128734</v>
      </c>
    </row>
    <row r="4" spans="1:5" x14ac:dyDescent="0.2">
      <c r="A4" t="s">
        <v>15</v>
      </c>
      <c r="B4">
        <v>89</v>
      </c>
      <c r="E4">
        <f>B4*2.2/100</f>
        <v>1.9580000000000002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8E71-8C6C-F642-91B5-016CE0E76C01}">
  <dimension ref="A1:E5"/>
  <sheetViews>
    <sheetView workbookViewId="0">
      <selection activeCell="E6" sqref="E6"/>
    </sheetView>
  </sheetViews>
  <sheetFormatPr baseColWidth="10" defaultRowHeight="16" x14ac:dyDescent="0.2"/>
  <cols>
    <col min="1" max="1" width="22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16</v>
      </c>
      <c r="B2">
        <v>73</v>
      </c>
      <c r="C2">
        <v>16</v>
      </c>
      <c r="D2">
        <v>8</v>
      </c>
      <c r="E2">
        <f>C2/SQRT(D2)</f>
        <v>5.6568542494923797</v>
      </c>
    </row>
    <row r="3" spans="1:5" x14ac:dyDescent="0.2">
      <c r="A3" t="s">
        <v>14</v>
      </c>
      <c r="B3">
        <v>76.75</v>
      </c>
      <c r="C3">
        <v>14.17</v>
      </c>
      <c r="D3">
        <v>10</v>
      </c>
      <c r="E3">
        <f>C3/SQRT(D3)</f>
        <v>4.4809474444585931</v>
      </c>
    </row>
    <row r="4" spans="1:5" x14ac:dyDescent="0.2">
      <c r="A4" t="s">
        <v>17</v>
      </c>
      <c r="B4">
        <v>61.87</v>
      </c>
      <c r="D4">
        <v>6</v>
      </c>
      <c r="E4">
        <v>1.33</v>
      </c>
    </row>
    <row r="5" spans="1:5" x14ac:dyDescent="0.2">
      <c r="A5" t="s">
        <v>18</v>
      </c>
      <c r="B5">
        <v>55.67</v>
      </c>
      <c r="D5">
        <v>6</v>
      </c>
      <c r="E5">
        <v>1.04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8496-EB20-CE45-9016-2212A07E7085}">
  <dimension ref="A1:E7"/>
  <sheetViews>
    <sheetView workbookViewId="0">
      <selection activeCell="E2" sqref="E2"/>
    </sheetView>
  </sheetViews>
  <sheetFormatPr baseColWidth="10" defaultRowHeight="16" x14ac:dyDescent="0.2"/>
  <cols>
    <col min="1" max="1" width="24.83203125" bestFit="1" customWidth="1"/>
    <col min="5" max="5" width="12.164062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12</v>
      </c>
      <c r="E1" t="s">
        <v>2</v>
      </c>
    </row>
    <row r="2" spans="1:5" x14ac:dyDescent="0.2">
      <c r="A2" t="s">
        <v>14</v>
      </c>
      <c r="B2">
        <v>178.16</v>
      </c>
      <c r="C2">
        <v>35.61</v>
      </c>
      <c r="D2">
        <v>19</v>
      </c>
      <c r="E2">
        <f>C2/SQRT(D2)</f>
        <v>8.1694942831307031</v>
      </c>
    </row>
    <row r="3" spans="1:5" x14ac:dyDescent="0.2">
      <c r="A3" t="s">
        <v>22</v>
      </c>
      <c r="B3">
        <v>224.2</v>
      </c>
      <c r="D3">
        <v>4</v>
      </c>
      <c r="E3">
        <v>27.7</v>
      </c>
    </row>
    <row r="4" spans="1:5" x14ac:dyDescent="0.2">
      <c r="A4" t="s">
        <v>23</v>
      </c>
      <c r="B4">
        <v>235.57</v>
      </c>
      <c r="E4">
        <v>1.05</v>
      </c>
    </row>
    <row r="5" spans="1:5" x14ac:dyDescent="0.2">
      <c r="A5" t="s">
        <v>24</v>
      </c>
      <c r="B5">
        <v>160.5</v>
      </c>
      <c r="C5">
        <v>3.8</v>
      </c>
      <c r="D5">
        <v>4</v>
      </c>
      <c r="E5">
        <f>C5/SQRT(D5)</f>
        <v>1.9</v>
      </c>
    </row>
    <row r="6" spans="1:5" x14ac:dyDescent="0.2">
      <c r="A6" t="s">
        <v>25</v>
      </c>
      <c r="B6">
        <v>184.6</v>
      </c>
      <c r="C6">
        <v>6.5</v>
      </c>
      <c r="D6">
        <v>4</v>
      </c>
      <c r="E6">
        <f>C6/SQRT(D6)</f>
        <v>3.25</v>
      </c>
    </row>
    <row r="7" spans="1:5" x14ac:dyDescent="0.2">
      <c r="A7" t="s">
        <v>26</v>
      </c>
      <c r="B7">
        <v>305</v>
      </c>
      <c r="E7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Vessel size (adipose)</vt:lpstr>
      <vt:lpstr>Vessel size (tumor)</vt:lpstr>
      <vt:lpstr>Vessel density (adipose)</vt:lpstr>
      <vt:lpstr>Vessel density (tumor)</vt:lpstr>
      <vt:lpstr>CBM (retina)</vt:lpstr>
      <vt:lpstr>CBM (muscle)</vt:lpstr>
      <vt:lpstr>CBM (kidney)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2023-05-06T20:19:43Z</dcterms:created>
  <dcterms:modified xsi:type="dcterms:W3CDTF">2023-07-05T18:40:49Z</dcterms:modified>
</cp:coreProperties>
</file>