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9210092D-77B7-9E42-A79A-67CF0FC04707}" xr6:coauthVersionLast="47" xr6:coauthVersionMax="47" xr10:uidLastSave="{00000000-0000-0000-0000-000000000000}"/>
  <bookViews>
    <workbookView xWindow="1120" yWindow="740" windowWidth="22400" windowHeight="16700" activeTab="3" xr2:uid="{A8742877-6D88-CF4E-82A9-6C281EC17BAE}"/>
  </bookViews>
  <sheets>
    <sheet name="Adipocyte diameter" sheetId="1" r:id="rId1"/>
    <sheet name="CBM thickness" sheetId="2" r:id="rId2"/>
    <sheet name="VEGFA165_VEGFR1" sheetId="3" r:id="rId3"/>
    <sheet name="VEGFA165_VEGFR2" sheetId="4" r:id="rId4"/>
    <sheet name="VEGFA165_NRP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D9" i="4"/>
  <c r="C9" i="4"/>
  <c r="E8" i="2"/>
  <c r="C8" i="2"/>
  <c r="E7" i="2"/>
  <c r="C7" i="2"/>
  <c r="E9" i="2"/>
  <c r="C9" i="2"/>
  <c r="J6" i="1" l="1"/>
  <c r="I7" i="1"/>
  <c r="D6" i="5"/>
  <c r="L6" i="1"/>
  <c r="K6" i="1"/>
  <c r="K7" i="1" s="1"/>
  <c r="I6" i="1"/>
  <c r="K3" i="1"/>
  <c r="K4" i="1" s="1"/>
  <c r="I3" i="1"/>
  <c r="J3" i="1" s="1"/>
  <c r="J4" i="1" s="1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2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4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5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6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7" authorId="0" shapeId="0" xr:uid="{2A46D8DF-C71C-DB4B-97D6-6C1414099FF0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E7" authorId="0" shapeId="0" xr:uid="{7E6B9E3B-D048-FF44-B063-87A613674E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C8" authorId="0" shapeId="0" xr:uid="{632CA213-3BB7-0745-AF20-0BE8597213A8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(n=3)</t>
        </r>
      </text>
    </comment>
    <comment ref="E8" authorId="0" shapeId="0" xr:uid="{D0891471-D081-7D49-A638-FDD2E6BE6EA6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from 95% CI of total wall thickness and endothelial cell thickness (n=5)
</t>
        </r>
      </text>
    </comment>
    <comment ref="C9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E9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7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E2BBAABC-FA0C-8F40-98A9-9861430A034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Error: ~35%</t>
        </r>
      </text>
    </comment>
  </commentList>
</comments>
</file>

<file path=xl/sharedStrings.xml><?xml version="1.0" encoding="utf-8"?>
<sst xmlns="http://schemas.openxmlformats.org/spreadsheetml/2006/main" count="123" uniqueCount="39">
  <si>
    <t>Lijnen2006</t>
  </si>
  <si>
    <t>Lijnen2001</t>
  </si>
  <si>
    <t>Maquoi2002</t>
  </si>
  <si>
    <t>Morange2000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</si>
  <si>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</si>
  <si>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</si>
  <si>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</si>
  <si>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</si>
  <si>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</si>
  <si>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</si>
  <si>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</si>
  <si>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</si>
  <si>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</si>
  <si>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Lash1989</t>
  </si>
  <si>
    <t>Danis1993</t>
  </si>
  <si>
    <t>Ceafalan2019</t>
  </si>
  <si>
    <t>Rodrigues1983</t>
  </si>
  <si>
    <t>Creutzfeldt</t>
  </si>
  <si>
    <t>Calson2003</t>
  </si>
  <si>
    <t>Waltenberger1994</t>
  </si>
  <si>
    <t>-</t>
  </si>
  <si>
    <t>Mamer2020</t>
  </si>
  <si>
    <t>Teran2019</t>
  </si>
  <si>
    <t>Tiedemann2002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</si>
  <si>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</si>
  <si>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</si>
  <si>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</si>
  <si>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</si>
  <si>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</si>
  <si>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</si>
  <si>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</si>
  <si>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</si>
  <si>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Soker1996</t>
  </si>
  <si>
    <t>Soker1998</t>
  </si>
  <si>
    <t>Fuh2000</t>
  </si>
  <si>
    <t>dr = r/(2A)*dA</t>
  </si>
  <si>
    <t>Lean SD</t>
  </si>
  <si>
    <t>Obese SD</t>
  </si>
  <si>
    <t>Shobhan2023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</si>
</sst>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A8" sqref="A8"/>
    </sheetView>
  </sheetViews>
  <sheetFormatPr baseColWidth="10" defaultRowHeight="16" x14ac:dyDescent="0.2"/>
  <cols>
    <col min="1" max="1" width="12.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3" t="s">
        <v>12</v>
      </c>
      <c r="B1" s="4" t="s">
        <v>5</v>
      </c>
      <c r="C1" s="4" t="s">
        <v>6</v>
      </c>
      <c r="D1" s="4" t="s">
        <v>7</v>
      </c>
      <c r="E1" s="5" t="s">
        <v>8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</row>
    <row r="2" spans="1:12" ht="17" thickTop="1" x14ac:dyDescent="0.2">
      <c r="A2" s="6" t="s">
        <v>0</v>
      </c>
      <c r="B2" s="2">
        <v>44.993898209967412</v>
      </c>
      <c r="C2" s="2">
        <v>2.5468244269792875</v>
      </c>
      <c r="D2" s="2">
        <v>65.795246424795408</v>
      </c>
      <c r="E2" s="7">
        <v>1.838396591281048</v>
      </c>
      <c r="G2" s="23" t="s">
        <v>0</v>
      </c>
      <c r="H2" s="1" t="s">
        <v>9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8" t="s">
        <v>1</v>
      </c>
      <c r="B3" s="1">
        <v>49</v>
      </c>
      <c r="C3" s="1">
        <v>4.2</v>
      </c>
      <c r="D3" s="1">
        <v>80</v>
      </c>
      <c r="E3" s="9">
        <v>5.3</v>
      </c>
      <c r="G3" s="23"/>
      <c r="H3" s="1" t="s">
        <v>10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8" t="s">
        <v>2</v>
      </c>
      <c r="B4" s="1">
        <v>42</v>
      </c>
      <c r="C4" s="1"/>
      <c r="D4" s="1">
        <v>83</v>
      </c>
      <c r="E4" s="9">
        <v>3</v>
      </c>
      <c r="G4" s="23"/>
      <c r="H4" s="1" t="s">
        <v>11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8" t="s">
        <v>3</v>
      </c>
      <c r="B5" s="1">
        <v>49</v>
      </c>
      <c r="C5" s="1">
        <v>4.3</v>
      </c>
      <c r="D5" s="1">
        <v>82</v>
      </c>
      <c r="E5" s="9">
        <v>3.5</v>
      </c>
      <c r="G5" s="23" t="s">
        <v>4</v>
      </c>
      <c r="H5" s="1" t="s">
        <v>9</v>
      </c>
      <c r="I5" s="1">
        <v>650</v>
      </c>
      <c r="J5" s="1">
        <v>48</v>
      </c>
      <c r="K5" s="1">
        <v>2200</v>
      </c>
      <c r="L5" s="1">
        <v>38</v>
      </c>
    </row>
    <row r="6" spans="1:12" ht="17" thickBot="1" x14ac:dyDescent="0.25">
      <c r="A6" s="10" t="s">
        <v>4</v>
      </c>
      <c r="B6" s="11">
        <v>28.76813695875796</v>
      </c>
      <c r="C6" s="11">
        <v>1.0622081338618323</v>
      </c>
      <c r="D6" s="11">
        <v>52.925674284012274</v>
      </c>
      <c r="E6" s="12">
        <v>0.45708536881646961</v>
      </c>
      <c r="G6" s="23"/>
      <c r="H6" s="1" t="s">
        <v>10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G7" s="23"/>
      <c r="H7" s="1" t="s">
        <v>11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10" spans="1:12" x14ac:dyDescent="0.2">
      <c r="I10" t="s">
        <v>35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E9"/>
  <sheetViews>
    <sheetView zoomScale="120" zoomScaleNormal="120" workbookViewId="0">
      <selection activeCell="B12" sqref="B12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4" max="4" width="13.33203125" bestFit="1" customWidth="1"/>
  </cols>
  <sheetData>
    <row r="1" spans="1:5" ht="17" thickBot="1" x14ac:dyDescent="0.25">
      <c r="A1" s="3" t="s">
        <v>12</v>
      </c>
      <c r="B1" s="17" t="s">
        <v>5</v>
      </c>
      <c r="C1" s="17" t="s">
        <v>36</v>
      </c>
      <c r="D1" s="17" t="s">
        <v>7</v>
      </c>
      <c r="E1" s="18" t="s">
        <v>37</v>
      </c>
    </row>
    <row r="2" spans="1:5" ht="17" thickTop="1" x14ac:dyDescent="0.2">
      <c r="A2" s="16" t="s">
        <v>16</v>
      </c>
      <c r="B2" s="2">
        <v>69</v>
      </c>
      <c r="C2" s="2">
        <v>5.5</v>
      </c>
      <c r="D2" s="2"/>
      <c r="E2" s="7"/>
    </row>
    <row r="3" spans="1:5" x14ac:dyDescent="0.2">
      <c r="A3" s="14" t="s">
        <v>15</v>
      </c>
      <c r="B3" s="1">
        <v>56.78</v>
      </c>
      <c r="C3" s="1">
        <v>12.5</v>
      </c>
      <c r="D3" s="2"/>
      <c r="E3" s="7"/>
    </row>
    <row r="4" spans="1:5" x14ac:dyDescent="0.2">
      <c r="A4" s="14" t="s">
        <v>17</v>
      </c>
      <c r="B4" s="1">
        <v>73</v>
      </c>
      <c r="C4" s="1">
        <v>16</v>
      </c>
      <c r="D4" s="2"/>
      <c r="E4" s="7"/>
    </row>
    <row r="5" spans="1:5" x14ac:dyDescent="0.2">
      <c r="A5" s="14" t="s">
        <v>18</v>
      </c>
      <c r="B5" s="1">
        <v>92.87</v>
      </c>
      <c r="C5" s="1">
        <v>18.899999999999999</v>
      </c>
      <c r="D5" s="2"/>
      <c r="E5" s="7"/>
    </row>
    <row r="6" spans="1:5" x14ac:dyDescent="0.2">
      <c r="A6" s="14" t="s">
        <v>18</v>
      </c>
      <c r="B6" s="1">
        <v>76.75</v>
      </c>
      <c r="C6" s="1">
        <v>14.17</v>
      </c>
      <c r="D6" s="2"/>
      <c r="E6" s="7"/>
    </row>
    <row r="7" spans="1:5" x14ac:dyDescent="0.2">
      <c r="A7" s="14" t="s">
        <v>13</v>
      </c>
      <c r="B7" s="1">
        <v>62</v>
      </c>
      <c r="C7" s="1">
        <f>6.64/1.96*SQRT(4)</f>
        <v>6.7755102040816322</v>
      </c>
      <c r="D7" s="1">
        <v>68</v>
      </c>
      <c r="E7" s="9">
        <f>12.1/1.96*SQRT(4)</f>
        <v>12.346938775510203</v>
      </c>
    </row>
    <row r="8" spans="1:5" x14ac:dyDescent="0.2">
      <c r="A8" s="14" t="s">
        <v>13</v>
      </c>
      <c r="B8" s="1">
        <v>56</v>
      </c>
      <c r="C8" s="1">
        <f>7.32/1.96*SQRT(3)</f>
        <v>6.4686795466347871</v>
      </c>
      <c r="D8" s="1">
        <v>58</v>
      </c>
      <c r="E8" s="9">
        <f>6.57/1.96*SQRT(5)</f>
        <v>7.4953911286600103</v>
      </c>
    </row>
    <row r="9" spans="1:5" ht="17" thickBot="1" x14ac:dyDescent="0.25">
      <c r="A9" s="15" t="s">
        <v>14</v>
      </c>
      <c r="B9" s="11">
        <v>89</v>
      </c>
      <c r="C9" s="11">
        <f>B9*2.2/100*2</f>
        <v>3.9160000000000004</v>
      </c>
      <c r="D9" s="11">
        <v>113.4</v>
      </c>
      <c r="E9" s="12">
        <f>B9*2/100*2</f>
        <v>3.56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5"/>
  <sheetViews>
    <sheetView zoomScale="120" zoomScaleNormal="120" workbookViewId="0">
      <selection activeCell="D2" sqref="D2:D3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3" t="s">
        <v>12</v>
      </c>
      <c r="B1" s="22" t="s">
        <v>27</v>
      </c>
      <c r="C1" s="4" t="s">
        <v>24</v>
      </c>
      <c r="D1" s="5" t="s">
        <v>25</v>
      </c>
    </row>
    <row r="2" spans="1:4" ht="17" thickTop="1" x14ac:dyDescent="0.2">
      <c r="A2" s="16" t="s">
        <v>19</v>
      </c>
      <c r="B2" s="19" t="s">
        <v>28</v>
      </c>
      <c r="C2" s="2">
        <v>16</v>
      </c>
      <c r="D2" s="7"/>
    </row>
    <row r="3" spans="1:4" x14ac:dyDescent="0.2">
      <c r="A3" s="14" t="s">
        <v>19</v>
      </c>
      <c r="B3" s="20" t="s">
        <v>28</v>
      </c>
      <c r="C3" s="1">
        <v>9</v>
      </c>
      <c r="D3" s="9"/>
    </row>
    <row r="4" spans="1:4" x14ac:dyDescent="0.2">
      <c r="A4" s="14" t="s">
        <v>21</v>
      </c>
      <c r="B4" s="20" t="s">
        <v>29</v>
      </c>
      <c r="C4" s="1">
        <v>1</v>
      </c>
      <c r="D4" s="9">
        <v>0.3</v>
      </c>
    </row>
    <row r="5" spans="1:4" ht="17" thickBot="1" x14ac:dyDescent="0.25">
      <c r="A5" s="15" t="s">
        <v>23</v>
      </c>
      <c r="B5" s="21" t="s">
        <v>29</v>
      </c>
      <c r="C5" s="11">
        <v>7.5</v>
      </c>
      <c r="D5" s="12"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tabSelected="1" zoomScale="120" zoomScaleNormal="120" workbookViewId="0">
      <selection activeCell="C2" sqref="C2:D2"/>
    </sheetView>
  </sheetViews>
  <sheetFormatPr baseColWidth="10" defaultRowHeight="16" x14ac:dyDescent="0.2"/>
  <cols>
    <col min="1" max="1" width="16.6640625" bestFit="1" customWidth="1"/>
    <col min="2" max="2" width="12.5" customWidth="1"/>
  </cols>
  <sheetData>
    <row r="1" spans="1:10" ht="17" thickBot="1" x14ac:dyDescent="0.25">
      <c r="A1" s="3" t="s">
        <v>12</v>
      </c>
      <c r="B1" s="17" t="s">
        <v>27</v>
      </c>
      <c r="C1" s="17" t="s">
        <v>24</v>
      </c>
      <c r="D1" s="18" t="s">
        <v>25</v>
      </c>
      <c r="G1" t="s">
        <v>12</v>
      </c>
      <c r="H1" t="s">
        <v>27</v>
      </c>
      <c r="I1" t="s">
        <v>24</v>
      </c>
      <c r="J1" t="s">
        <v>25</v>
      </c>
    </row>
    <row r="2" spans="1:10" ht="17" thickTop="1" x14ac:dyDescent="0.2">
      <c r="A2" s="16" t="s">
        <v>26</v>
      </c>
      <c r="B2" s="2" t="s">
        <v>29</v>
      </c>
      <c r="C2" s="2">
        <f>AVERAGE(I3,I5)</f>
        <v>125</v>
      </c>
      <c r="D2" s="7">
        <f>STDEVA(I3,I5)/SQRT(4)</f>
        <v>10.606601717798213</v>
      </c>
      <c r="G2" t="s">
        <v>26</v>
      </c>
      <c r="H2" t="s">
        <v>29</v>
      </c>
      <c r="I2">
        <v>340</v>
      </c>
      <c r="J2" t="s">
        <v>20</v>
      </c>
    </row>
    <row r="3" spans="1:10" x14ac:dyDescent="0.2">
      <c r="A3" s="14" t="s">
        <v>30</v>
      </c>
      <c r="B3" s="1" t="s">
        <v>28</v>
      </c>
      <c r="C3" s="1">
        <v>339</v>
      </c>
      <c r="D3" s="9"/>
      <c r="G3" t="s">
        <v>26</v>
      </c>
      <c r="H3" t="s">
        <v>29</v>
      </c>
      <c r="I3">
        <v>110</v>
      </c>
      <c r="J3" t="s">
        <v>20</v>
      </c>
    </row>
    <row r="4" spans="1:10" x14ac:dyDescent="0.2">
      <c r="A4" s="14" t="s">
        <v>19</v>
      </c>
      <c r="B4" s="1" t="s">
        <v>28</v>
      </c>
      <c r="C4" s="1">
        <v>760</v>
      </c>
      <c r="D4" s="9"/>
      <c r="G4" t="s">
        <v>26</v>
      </c>
      <c r="H4" t="s">
        <v>29</v>
      </c>
      <c r="I4">
        <v>330</v>
      </c>
      <c r="J4" t="s">
        <v>20</v>
      </c>
    </row>
    <row r="5" spans="1:10" x14ac:dyDescent="0.2">
      <c r="A5" s="14" t="s">
        <v>19</v>
      </c>
      <c r="B5" s="1" t="s">
        <v>28</v>
      </c>
      <c r="C5" s="1">
        <v>770</v>
      </c>
      <c r="D5" s="9"/>
      <c r="G5" t="s">
        <v>26</v>
      </c>
      <c r="H5" t="s">
        <v>29</v>
      </c>
      <c r="I5">
        <v>140</v>
      </c>
      <c r="J5" t="s">
        <v>20</v>
      </c>
    </row>
    <row r="6" spans="1:10" x14ac:dyDescent="0.2">
      <c r="A6" s="14" t="s">
        <v>31</v>
      </c>
      <c r="B6" s="1" t="s">
        <v>29</v>
      </c>
      <c r="C6" s="1">
        <v>37.1</v>
      </c>
      <c r="D6" s="9">
        <v>4.9000000000000004</v>
      </c>
      <c r="G6" t="s">
        <v>30</v>
      </c>
      <c r="H6" t="s">
        <v>28</v>
      </c>
      <c r="I6">
        <v>339</v>
      </c>
      <c r="J6" t="s">
        <v>20</v>
      </c>
    </row>
    <row r="7" spans="1:10" x14ac:dyDescent="0.2">
      <c r="A7" s="14" t="s">
        <v>31</v>
      </c>
      <c r="B7" s="1" t="s">
        <v>29</v>
      </c>
      <c r="C7" s="1">
        <v>51.7</v>
      </c>
      <c r="D7" s="9">
        <v>5.8</v>
      </c>
      <c r="G7" t="s">
        <v>19</v>
      </c>
      <c r="H7" t="s">
        <v>28</v>
      </c>
      <c r="I7">
        <v>760</v>
      </c>
      <c r="J7" t="s">
        <v>20</v>
      </c>
    </row>
    <row r="8" spans="1:10" x14ac:dyDescent="0.2">
      <c r="A8" s="14" t="s">
        <v>21</v>
      </c>
      <c r="B8" s="1" t="s">
        <v>29</v>
      </c>
      <c r="C8" s="1">
        <v>9.8000000000000007</v>
      </c>
      <c r="D8" s="9">
        <v>0.4</v>
      </c>
      <c r="G8" t="s">
        <v>19</v>
      </c>
      <c r="H8" t="s">
        <v>28</v>
      </c>
      <c r="I8">
        <v>770</v>
      </c>
      <c r="J8" t="s">
        <v>20</v>
      </c>
    </row>
    <row r="9" spans="1:10" ht="17" thickBot="1" x14ac:dyDescent="0.25">
      <c r="A9" s="11" t="s">
        <v>38</v>
      </c>
      <c r="B9" s="11" t="s">
        <v>29</v>
      </c>
      <c r="C9" s="11">
        <f>AVERAGE(I12:I14)</f>
        <v>580</v>
      </c>
      <c r="D9" s="12">
        <f>STDEVA(I12:I14)/SQRT(3)</f>
        <v>156.31165450257808</v>
      </c>
      <c r="G9" t="s">
        <v>31</v>
      </c>
      <c r="H9" t="s">
        <v>29</v>
      </c>
      <c r="I9">
        <v>37.1</v>
      </c>
      <c r="J9">
        <v>4.9000000000000004</v>
      </c>
    </row>
    <row r="10" spans="1:10" x14ac:dyDescent="0.2">
      <c r="G10" t="s">
        <v>31</v>
      </c>
      <c r="H10" t="s">
        <v>29</v>
      </c>
      <c r="I10">
        <v>51.7</v>
      </c>
      <c r="J10">
        <v>5.8</v>
      </c>
    </row>
    <row r="11" spans="1:10" x14ac:dyDescent="0.2">
      <c r="G11" t="s">
        <v>21</v>
      </c>
      <c r="H11" t="s">
        <v>29</v>
      </c>
      <c r="I11">
        <v>9.8000000000000007</v>
      </c>
      <c r="J11">
        <v>0.4</v>
      </c>
    </row>
    <row r="12" spans="1:10" x14ac:dyDescent="0.2">
      <c r="G12" t="s">
        <v>38</v>
      </c>
      <c r="H12" t="s">
        <v>29</v>
      </c>
      <c r="I12">
        <v>700</v>
      </c>
    </row>
    <row r="13" spans="1:10" x14ac:dyDescent="0.2">
      <c r="G13" t="s">
        <v>38</v>
      </c>
      <c r="H13" t="s">
        <v>29</v>
      </c>
      <c r="I13">
        <v>770</v>
      </c>
    </row>
    <row r="14" spans="1:10" x14ac:dyDescent="0.2">
      <c r="G14" t="s">
        <v>38</v>
      </c>
      <c r="H14" t="s">
        <v>29</v>
      </c>
      <c r="I14">
        <v>270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8"/>
  <sheetViews>
    <sheetView zoomScale="120" zoomScaleNormal="120" workbookViewId="0">
      <selection activeCell="D2" sqref="D2:D5"/>
    </sheetView>
  </sheetViews>
  <sheetFormatPr baseColWidth="10" defaultRowHeight="16" x14ac:dyDescent="0.2"/>
  <cols>
    <col min="1" max="1" width="12.6640625" bestFit="1" customWidth="1"/>
  </cols>
  <sheetData>
    <row r="1" spans="1:4" ht="17" thickBot="1" x14ac:dyDescent="0.25">
      <c r="A1" s="3" t="s">
        <v>12</v>
      </c>
      <c r="B1" s="17" t="s">
        <v>27</v>
      </c>
      <c r="C1" s="17" t="s">
        <v>24</v>
      </c>
      <c r="D1" s="18" t="s">
        <v>25</v>
      </c>
    </row>
    <row r="2" spans="1:4" ht="17" thickTop="1" x14ac:dyDescent="0.2">
      <c r="A2" s="16" t="s">
        <v>30</v>
      </c>
      <c r="B2" s="2" t="s">
        <v>28</v>
      </c>
      <c r="C2" s="2">
        <v>2.09</v>
      </c>
      <c r="D2" s="7"/>
    </row>
    <row r="3" spans="1:4" x14ac:dyDescent="0.2">
      <c r="A3" s="14" t="s">
        <v>32</v>
      </c>
      <c r="B3" s="1" t="s">
        <v>28</v>
      </c>
      <c r="C3" s="1">
        <v>0.2</v>
      </c>
      <c r="D3" s="9"/>
    </row>
    <row r="4" spans="1:4" x14ac:dyDescent="0.2">
      <c r="A4" s="14" t="s">
        <v>32</v>
      </c>
      <c r="B4" s="1" t="s">
        <v>28</v>
      </c>
      <c r="C4" s="1">
        <v>0.28000000000000003</v>
      </c>
      <c r="D4" s="9"/>
    </row>
    <row r="5" spans="1:4" x14ac:dyDescent="0.2">
      <c r="A5" s="14" t="s">
        <v>33</v>
      </c>
      <c r="B5" s="1" t="s">
        <v>28</v>
      </c>
      <c r="C5" s="1">
        <v>0.32</v>
      </c>
      <c r="D5" s="9"/>
    </row>
    <row r="6" spans="1:4" x14ac:dyDescent="0.2">
      <c r="A6" s="14" t="s">
        <v>34</v>
      </c>
      <c r="B6" s="1" t="s">
        <v>29</v>
      </c>
      <c r="C6" s="1">
        <v>113</v>
      </c>
      <c r="D6" s="9">
        <f>C6*0.35</f>
        <v>39.549999999999997</v>
      </c>
    </row>
    <row r="7" spans="1:4" x14ac:dyDescent="0.2">
      <c r="A7" s="14" t="s">
        <v>22</v>
      </c>
      <c r="B7" s="1" t="s">
        <v>29</v>
      </c>
      <c r="C7" s="1">
        <v>25</v>
      </c>
      <c r="D7" s="9">
        <v>2</v>
      </c>
    </row>
    <row r="8" spans="1:4" ht="17" thickBot="1" x14ac:dyDescent="0.25">
      <c r="A8" s="15" t="s">
        <v>22</v>
      </c>
      <c r="B8" s="11" t="s">
        <v>29</v>
      </c>
      <c r="C8" s="11">
        <v>25</v>
      </c>
      <c r="D8" s="12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Adipocyte diameter</vt:lpstr>
      <vt:lpstr>CBM thickness</vt:lpstr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2023-05-08T21:27:35Z</dcterms:modified>
</cp:coreProperties>
</file>