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8A45DDD4-0EC4-4E82-B752-DD7AA02D5AAE}" xr6:coauthVersionLast="47" xr6:coauthVersionMax="47" xr10:uidLastSave="{00000000-0000-0000-0000-000000000000}"/>
  <bookViews>
    <workbookView xWindow="3456" yWindow="3456" windowWidth="17280" windowHeight="1054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2" i="2"/>
  <c r="G2" i="1" s="1"/>
  <c r="J2" i="2"/>
  <c r="J7" i="2"/>
  <c r="J12" i="2"/>
  <c r="H7" i="2"/>
  <c r="G3" i="1" s="1"/>
  <c r="H12" i="2"/>
  <c r="G4" i="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L2" i="2" l="1"/>
  <c r="K2" i="1"/>
  <c r="K4" i="1"/>
  <c r="L12" i="2"/>
  <c r="K3" i="1"/>
  <c r="L7" i="2"/>
</calcChain>
</file>

<file path=xl/sharedStrings.xml><?xml version="1.0" encoding="utf-8"?>
<sst xmlns="http://schemas.openxmlformats.org/spreadsheetml/2006/main" count="113" uniqueCount="21">
  <si>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</si>
  <si>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</si>
  <si>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</si>
  <si>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</si>
  <si>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</si>
  <si>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</si>
  <si>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</si>
  <si>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</si>
  <si>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</si>
  <si>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</si>
  <si>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</si>
  <si>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</si>
  <si>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</si>
  <si>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</si>
  <si>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</si>
  <si>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</si>
  <si>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</si>
  <si>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</si>
  <si>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</si>
  <si>
    <t>Herve et al., 2008</t>
  </si>
  <si>
    <t>Lu et al.,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</si>
</sst>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opLeftCell="B1" workbookViewId="0">
      <selection activeCell="I24" sqref="I24"/>
    </sheetView>
  </sheetViews>
  <sheetFormatPr defaultRowHeight="14.4" x14ac:dyDescent="0.3"/>
  <cols>
    <col min="1" max="1" width="19.6640625" customWidth="1"/>
    <col min="2" max="2" width="16" customWidth="1"/>
    <col min="3" max="3" width="11.33203125" customWidth="1"/>
    <col min="11" max="11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3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531035.65379863582</v>
      </c>
      <c r="H2" s="2">
        <v>3.1800000000000001E-3</v>
      </c>
      <c r="I2" s="2">
        <f>Sheet2!J2</f>
        <v>8.5380507143024184E-4</v>
      </c>
      <c r="J2" s="2">
        <f>AVERAGE(Sheet2!I2:I6)/AVERAGE(Sheet2!G2:G6)</f>
        <v>1.6940999814534656E-9</v>
      </c>
      <c r="K2" s="2">
        <f>STDEV(Sheet2!K2:K6)/SQRT(5)</f>
        <v>1.8337311851513098E-9</v>
      </c>
      <c r="L2" s="2"/>
      <c r="M2" s="2"/>
      <c r="N2" s="2"/>
      <c r="O2" s="2"/>
    </row>
    <row r="3" spans="1:15" x14ac:dyDescent="0.3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>AVERAGE(Sheet2!I7:I11)/AVERAGE(Sheet2!G7:G11)</f>
        <v>1.4509373349380319E-10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3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14362286.542042786</v>
      </c>
      <c r="H4" s="2">
        <v>4.1279999999999997E-3</v>
      </c>
      <c r="I4" s="2">
        <f>Sheet2!J12</f>
        <v>2.8144278281739605E-4</v>
      </c>
      <c r="J4" s="2">
        <f>AVERAGE(Sheet2!I12:I16)/AVERAGE(Sheet2!G12:G16)</f>
        <v>1.1540632953196808E-10</v>
      </c>
      <c r="K4" s="2">
        <f>STDEV(Sheet2!K12:K16)/SQRT(5)</f>
        <v>7.3439181551013084E-11</v>
      </c>
      <c r="L4" s="2"/>
      <c r="M4" s="2"/>
      <c r="N4" s="2"/>
      <c r="O4" s="2"/>
    </row>
    <row r="5" spans="1:15" x14ac:dyDescent="0.3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tabSelected="1" workbookViewId="0">
      <selection activeCell="A8" sqref="A8:A16"/>
    </sheetView>
  </sheetViews>
  <sheetFormatPr defaultRowHeight="14.4" x14ac:dyDescent="0.3"/>
  <cols>
    <col min="1" max="1" width="15.109375" customWidth="1"/>
    <col min="2" max="2" width="18.6640625" customWidth="1"/>
    <col min="6" max="6" width="12.33203125" customWidth="1"/>
    <col min="9" max="9" width="9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3">
      <c r="A2" s="5" t="s">
        <v>19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3683832</v>
      </c>
      <c r="H2" s="7">
        <f>STDEV(G2:G6)/SQRT(5)</f>
        <v>531035.65379863582</v>
      </c>
      <c r="I2" s="6">
        <v>1.544E-3</v>
      </c>
      <c r="J2" s="7">
        <f>STDEV(I2:I6)/SQRT(5)</f>
        <v>8.5380507143024184E-4</v>
      </c>
      <c r="K2" s="6">
        <f>I2/G2</f>
        <v>4.1912877677375084E-10</v>
      </c>
      <c r="L2" s="7">
        <f>STDEV(K2:K6)/SQRT(5)</f>
        <v>1.8337311851513098E-9</v>
      </c>
      <c r="M2" s="2"/>
      <c r="N2" s="2"/>
      <c r="O2" s="2"/>
      <c r="P2" s="2"/>
    </row>
    <row r="3" spans="1:16" x14ac:dyDescent="0.3">
      <c r="A3" s="5" t="s">
        <v>19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2273123</v>
      </c>
      <c r="H3" s="8"/>
      <c r="I3" s="2">
        <v>2.0179999999999998E-3</v>
      </c>
      <c r="J3" s="8"/>
      <c r="K3" s="2">
        <f t="shared" ref="K3:K16" si="0">I3/G3</f>
        <v>8.8776542228467171E-10</v>
      </c>
      <c r="L3" s="8"/>
      <c r="M3" s="2"/>
      <c r="N3" s="2"/>
      <c r="O3" s="2"/>
      <c r="P3" s="2"/>
    </row>
    <row r="4" spans="1:16" x14ac:dyDescent="0.3">
      <c r="A4" s="5" t="s">
        <v>19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1710392</v>
      </c>
      <c r="H4" s="8"/>
      <c r="I4" s="2">
        <v>2.6770000000000001E-3</v>
      </c>
      <c r="J4" s="8"/>
      <c r="K4" s="2">
        <f t="shared" si="0"/>
        <v>1.5651382840892615E-9</v>
      </c>
      <c r="L4" s="8"/>
      <c r="M4" s="2"/>
      <c r="N4" s="2"/>
      <c r="O4" s="2"/>
      <c r="P4" s="2"/>
    </row>
    <row r="5" spans="1:16" x14ac:dyDescent="0.3">
      <c r="A5" s="5" t="s">
        <v>19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1102350</v>
      </c>
      <c r="H5" s="8"/>
      <c r="I5" s="2">
        <v>3.2729999999999999E-3</v>
      </c>
      <c r="J5" s="8"/>
      <c r="K5" s="2">
        <f t="shared" si="0"/>
        <v>2.9691114437338413E-9</v>
      </c>
      <c r="L5" s="8"/>
      <c r="M5" s="2"/>
      <c r="N5" s="2"/>
      <c r="O5" s="2"/>
      <c r="P5" s="2"/>
    </row>
    <row r="6" spans="1:16" x14ac:dyDescent="0.3">
      <c r="A6" s="5" t="s">
        <v>19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615817.53519199998</v>
      </c>
      <c r="H6" s="9"/>
      <c r="I6" s="4">
        <v>6.3879999999999996E-3</v>
      </c>
      <c r="J6" s="9"/>
      <c r="K6" s="4">
        <f t="shared" si="0"/>
        <v>1.0373202507149045E-8</v>
      </c>
      <c r="L6" s="9"/>
      <c r="M6" s="2"/>
      <c r="N6" s="2"/>
      <c r="O6" s="2"/>
      <c r="P6" s="2"/>
    </row>
    <row r="7" spans="1:16" x14ac:dyDescent="0.3">
      <c r="A7" t="s">
        <v>20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3">
      <c r="A11" t="s">
        <v>20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3">
      <c r="A12" t="s">
        <v>20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87144780</v>
      </c>
      <c r="H12" s="7">
        <f t="shared" ref="H12" si="3">STDEV(G12:G16)/SQRT(5)</f>
        <v>14362286.542042786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5.707742907836821E-11</v>
      </c>
      <c r="L12" s="7">
        <f t="shared" ref="L12" si="5">STDEV(K12:K16)/SQRT(5)</f>
        <v>7.3439181551013084E-11</v>
      </c>
      <c r="M12" s="2"/>
      <c r="N12" s="2"/>
      <c r="O12" s="2"/>
      <c r="P12" s="2"/>
    </row>
    <row r="13" spans="1:16" x14ac:dyDescent="0.3">
      <c r="A13" t="s">
        <v>20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45296290</v>
      </c>
      <c r="H13" s="8"/>
      <c r="I13" s="2">
        <v>4.5259999999999996E-3</v>
      </c>
      <c r="J13" s="8"/>
      <c r="K13" s="2">
        <f t="shared" si="0"/>
        <v>9.9919883063270741E-11</v>
      </c>
      <c r="L13" s="8"/>
      <c r="M13" s="2"/>
      <c r="N13" s="2"/>
      <c r="O13" s="2"/>
      <c r="P13" s="2"/>
    </row>
    <row r="14" spans="1:16" x14ac:dyDescent="0.3">
      <c r="A14" t="s">
        <v>20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24892240</v>
      </c>
      <c r="H14" s="8"/>
      <c r="I14" s="2">
        <v>3.8860000000000001E-3</v>
      </c>
      <c r="J14" s="8"/>
      <c r="K14" s="2">
        <f t="shared" si="0"/>
        <v>1.5611290908331271E-10</v>
      </c>
      <c r="L14" s="8"/>
      <c r="M14" s="2"/>
      <c r="N14" s="2"/>
      <c r="O14" s="2"/>
      <c r="P14" s="2"/>
    </row>
    <row r="15" spans="1:16" x14ac:dyDescent="0.3">
      <c r="A15" t="s">
        <v>20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14307420</v>
      </c>
      <c r="H15" s="8"/>
      <c r="I15" s="2">
        <v>3.8990000000000001E-3</v>
      </c>
      <c r="J15" s="8"/>
      <c r="K15" s="2">
        <f t="shared" si="0"/>
        <v>2.7251593928185515E-10</v>
      </c>
      <c r="L15" s="8"/>
      <c r="M15" s="2"/>
      <c r="N15" s="2"/>
      <c r="O15" s="2"/>
      <c r="P15" s="2"/>
    </row>
    <row r="16" spans="1:16" x14ac:dyDescent="0.3">
      <c r="A16" t="s">
        <v>20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7196948</v>
      </c>
      <c r="H16" s="9"/>
      <c r="I16" s="2">
        <v>3.3540000000000002E-3</v>
      </c>
      <c r="J16" s="9"/>
      <c r="K16" s="2">
        <f t="shared" si="0"/>
        <v>4.6603087864466993E-10</v>
      </c>
      <c r="L16" s="9"/>
      <c r="M16" s="2"/>
      <c r="N16" s="2"/>
      <c r="O16" s="2"/>
      <c r="P16" s="2"/>
    </row>
    <row r="17" spans="7:16" x14ac:dyDescent="0.3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3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3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2023-09-27T19:13:52Z</dcterms:modified>
</cp:coreProperties>
</file>