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7A79C39F-3DE1-7441-8879-70FBD5382772}" xr6:coauthVersionLast="47" xr6:coauthVersionMax="47" xr10:uidLastSave="{00000000-0000-0000-0000-000000000000}"/>
  <bookViews>
    <workbookView xWindow="0" yWindow="9080" windowWidth="18740" windowHeight="8360" activeTab="1" xr2:uid="{A8742877-6D88-CF4E-82A9-6C281EC17BAE}"/>
  </bookViews>
  <sheets>
    <sheet name="Adipocyte diameter" sheetId="1" r:id="rId1"/>
    <sheet name="CBM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I9" i="2"/>
  <c r="E9" i="2"/>
  <c r="E5" i="2"/>
  <c r="E6" i="2"/>
  <c r="E4" i="2"/>
  <c r="E3" i="2"/>
  <c r="J6" i="1" l="1"/>
  <c r="I7" i="1"/>
  <c r="L6" i="1"/>
  <c r="K6" i="1"/>
  <c r="K7" i="1" s="1"/>
  <c r="I6" i="1"/>
  <c r="K3" i="1"/>
  <c r="K4" i="1" s="1"/>
  <c r="I3" i="1"/>
  <c r="J3" i="1" s="1"/>
  <c r="J4" i="1" s="1"/>
  <c r="I13" i="1"/>
  <c r="I12" i="1"/>
  <c r="K13" i="1"/>
  <c r="K12" i="1"/>
  <c r="J7" i="1" l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2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4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5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6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9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G9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sharedStrings.xml><?xml version="1.0" encoding="utf-8"?>
<sst xmlns="http://schemas.openxmlformats.org/spreadsheetml/2006/main" count="45" uniqueCount="33">
  <si>
    <t>Lijnen2006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</si>
  <si>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</si>
  <si>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</si>
  <si>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</si>
  <si>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</si>
  <si>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</si>
  <si>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</si>
  <si>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</si>
  <si>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</si>
  <si>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</si>
  <si>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dr = r/(2A)*dA</t>
  </si>
  <si>
    <t>Lean SD</t>
  </si>
  <si>
    <t>Obese SD</t>
  </si>
  <si>
    <t>Lijnen et al., 2006</t>
  </si>
  <si>
    <t>Lijnen et al., 2001</t>
  </si>
  <si>
    <t>Maquoi et al., 2002</t>
  </si>
  <si>
    <t>Morange et al.,2000</t>
  </si>
  <si>
    <t>Voros et al., 2005</t>
  </si>
  <si>
    <t>Lijnen, Maquoi et al., 2003</t>
  </si>
  <si>
    <t>Lijnen et al., 2003</t>
  </si>
  <si>
    <t>Maquoi et al., 2003</t>
  </si>
  <si>
    <t>Lijnen et al., 2007</t>
  </si>
  <si>
    <t>Van Hul et al., 2012</t>
  </si>
  <si>
    <t>Ceafalan et al., 2019</t>
  </si>
  <si>
    <t>Creutzfeldt et al., 1970</t>
  </si>
  <si>
    <t>Calson et al., 2003 (muscle)</t>
  </si>
  <si>
    <t>Calson et al., 2003 (retina)</t>
  </si>
  <si>
    <t>Lash et al., 1989 (11 wk.)</t>
  </si>
  <si>
    <t>Lash et al., 1989 (18 wk.)</t>
  </si>
  <si>
    <t>Danis &amp; Yang, 1993</t>
  </si>
  <si>
    <t>Lean N</t>
  </si>
  <si>
    <t>Obese N</t>
  </si>
  <si>
    <t>Cuthbertson et al.,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</si>
</sst>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3"/>
  <sheetViews>
    <sheetView zoomScale="120" zoomScaleNormal="120" workbookViewId="0">
      <selection activeCell="D8" sqref="D8"/>
    </sheetView>
  </sheetViews>
  <sheetFormatPr baseColWidth="10" defaultRowHeight="16" x14ac:dyDescent="0.2"/>
  <cols>
    <col min="1" max="1" width="23.1640625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0" t="s">
        <v>9</v>
      </c>
      <c r="B1" s="4" t="s">
        <v>2</v>
      </c>
      <c r="C1" s="4" t="s">
        <v>3</v>
      </c>
      <c r="D1" s="4" t="s">
        <v>4</v>
      </c>
      <c r="E1" s="5" t="s">
        <v>5</v>
      </c>
      <c r="G1" s="1"/>
      <c r="H1" s="1"/>
      <c r="I1" s="1" t="s">
        <v>2</v>
      </c>
      <c r="J1" s="1" t="s">
        <v>3</v>
      </c>
      <c r="K1" s="1" t="s">
        <v>4</v>
      </c>
      <c r="L1" s="1" t="s">
        <v>5</v>
      </c>
    </row>
    <row r="2" spans="1:12" ht="17" thickTop="1" x14ac:dyDescent="0.2">
      <c r="A2" s="15" t="s">
        <v>13</v>
      </c>
      <c r="B2" s="2">
        <v>44.993898209967412</v>
      </c>
      <c r="C2" s="2">
        <v>2.5468244269792875</v>
      </c>
      <c r="D2" s="2">
        <v>65.795246424795408</v>
      </c>
      <c r="E2" s="6">
        <v>1.838396591281048</v>
      </c>
      <c r="G2" s="24" t="s">
        <v>0</v>
      </c>
      <c r="H2" s="1" t="s">
        <v>6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16" t="s">
        <v>14</v>
      </c>
      <c r="B3" s="1">
        <v>49</v>
      </c>
      <c r="C3" s="1">
        <v>4.2</v>
      </c>
      <c r="D3" s="1">
        <v>80</v>
      </c>
      <c r="E3" s="7">
        <v>5.3</v>
      </c>
      <c r="G3" s="24"/>
      <c r="H3" s="1" t="s">
        <v>7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16" t="s">
        <v>15</v>
      </c>
      <c r="B4" s="1">
        <v>42</v>
      </c>
      <c r="C4" s="1"/>
      <c r="D4" s="1">
        <v>83</v>
      </c>
      <c r="E4" s="7">
        <v>3</v>
      </c>
      <c r="G4" s="24"/>
      <c r="H4" s="1" t="s">
        <v>8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16" t="s">
        <v>16</v>
      </c>
      <c r="B5" s="1">
        <v>49</v>
      </c>
      <c r="C5" s="1">
        <v>4.3</v>
      </c>
      <c r="D5" s="1">
        <v>82</v>
      </c>
      <c r="E5" s="7">
        <v>3.5</v>
      </c>
      <c r="G5" s="24" t="s">
        <v>1</v>
      </c>
      <c r="H5" s="1" t="s">
        <v>6</v>
      </c>
      <c r="I5" s="1">
        <v>650</v>
      </c>
      <c r="J5" s="1">
        <v>48</v>
      </c>
      <c r="K5" s="1">
        <v>2200</v>
      </c>
      <c r="L5" s="1">
        <v>38</v>
      </c>
    </row>
    <row r="6" spans="1:12" x14ac:dyDescent="0.2">
      <c r="A6" s="16" t="s">
        <v>17</v>
      </c>
      <c r="B6" s="1">
        <v>28.76813695875796</v>
      </c>
      <c r="C6" s="1">
        <v>1.0622081338618323</v>
      </c>
      <c r="D6" s="1">
        <v>52.925674284012274</v>
      </c>
      <c r="E6" s="7">
        <v>0.45708536881646961</v>
      </c>
      <c r="G6" s="24"/>
      <c r="H6" s="1" t="s">
        <v>7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A7" s="16" t="s">
        <v>18</v>
      </c>
      <c r="B7" s="1">
        <v>62</v>
      </c>
      <c r="C7" s="1">
        <v>4.0999999999999996</v>
      </c>
      <c r="D7" s="1">
        <v>85</v>
      </c>
      <c r="E7" s="7">
        <v>2.2999999999999998</v>
      </c>
      <c r="G7" s="24"/>
      <c r="H7" s="1" t="s">
        <v>8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8" spans="1:12" x14ac:dyDescent="0.2">
      <c r="A8" s="16" t="s">
        <v>19</v>
      </c>
      <c r="B8" s="1">
        <v>40.049999999999997</v>
      </c>
      <c r="C8" s="1">
        <v>0.76</v>
      </c>
      <c r="D8" s="1">
        <v>94.61</v>
      </c>
      <c r="E8" s="7">
        <v>4.58</v>
      </c>
    </row>
    <row r="9" spans="1:12" x14ac:dyDescent="0.2">
      <c r="A9" s="16" t="s">
        <v>20</v>
      </c>
      <c r="B9" s="1"/>
      <c r="C9" s="1"/>
      <c r="D9" s="1">
        <v>76.36</v>
      </c>
      <c r="E9" s="7">
        <v>2.25</v>
      </c>
    </row>
    <row r="10" spans="1:12" x14ac:dyDescent="0.2">
      <c r="A10" s="16" t="s">
        <v>21</v>
      </c>
      <c r="B10" s="1"/>
      <c r="C10" s="1"/>
      <c r="D10" s="1">
        <v>89.13</v>
      </c>
      <c r="E10" s="7">
        <v>1.46</v>
      </c>
      <c r="I10" t="s">
        <v>10</v>
      </c>
    </row>
    <row r="11" spans="1:12" ht="17" thickBot="1" x14ac:dyDescent="0.25">
      <c r="A11" s="17" t="s">
        <v>22</v>
      </c>
      <c r="B11" s="8">
        <v>42.4</v>
      </c>
      <c r="C11" s="8">
        <v>1.95</v>
      </c>
      <c r="D11" s="8">
        <v>58.37</v>
      </c>
      <c r="E11" s="9">
        <v>2.2200000000000002</v>
      </c>
    </row>
    <row r="12" spans="1:12" x14ac:dyDescent="0.2">
      <c r="I12">
        <f>SQRT((I5+J5)/PI())*2</f>
        <v>29.811427376513585</v>
      </c>
      <c r="K12">
        <f>SQRT((K5+L5)/PI())*2</f>
        <v>53.380802739536378</v>
      </c>
    </row>
    <row r="13" spans="1:12" x14ac:dyDescent="0.2">
      <c r="I13">
        <f>SQRT((I5-J5)/PI())*2</f>
        <v>27.685559519911603</v>
      </c>
      <c r="K13">
        <f>SQRT((K5-L5)/PI())*2</f>
        <v>52.46659790492825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I9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1" max="1" width="24.1640625" bestFit="1" customWidth="1"/>
    <col min="2" max="2" width="12" bestFit="1" customWidth="1"/>
    <col min="6" max="6" width="13.33203125" bestFit="1" customWidth="1"/>
  </cols>
  <sheetData>
    <row r="1" spans="1:9" ht="17" thickBot="1" x14ac:dyDescent="0.25">
      <c r="A1" s="3" t="s">
        <v>9</v>
      </c>
      <c r="B1" s="14" t="s">
        <v>2</v>
      </c>
      <c r="C1" s="14" t="s">
        <v>11</v>
      </c>
      <c r="D1" s="14" t="s">
        <v>30</v>
      </c>
      <c r="E1" s="14" t="s">
        <v>3</v>
      </c>
      <c r="F1" s="14" t="s">
        <v>4</v>
      </c>
      <c r="G1" s="18" t="s">
        <v>12</v>
      </c>
      <c r="H1" s="22" t="s">
        <v>31</v>
      </c>
      <c r="I1" s="23" t="s">
        <v>5</v>
      </c>
    </row>
    <row r="2" spans="1:9" ht="17" thickTop="1" x14ac:dyDescent="0.2">
      <c r="A2" s="13" t="s">
        <v>32</v>
      </c>
      <c r="B2" s="2">
        <v>59</v>
      </c>
      <c r="C2" s="2">
        <v>13</v>
      </c>
      <c r="D2" s="2">
        <v>4</v>
      </c>
      <c r="E2" s="2">
        <f>C2/SQRT(D2)</f>
        <v>6.5</v>
      </c>
      <c r="F2" s="2"/>
      <c r="G2" s="19"/>
      <c r="H2" s="2"/>
      <c r="I2" s="6"/>
    </row>
    <row r="3" spans="1:9" x14ac:dyDescent="0.2">
      <c r="A3" s="11" t="s">
        <v>23</v>
      </c>
      <c r="B3" s="1">
        <v>56.78</v>
      </c>
      <c r="C3" s="1">
        <v>12.5</v>
      </c>
      <c r="D3" s="2">
        <v>100</v>
      </c>
      <c r="E3" s="2">
        <f>C3/SQRT(D3)</f>
        <v>1.25</v>
      </c>
      <c r="F3" s="2"/>
      <c r="G3" s="19"/>
      <c r="H3" s="1"/>
      <c r="I3" s="7"/>
    </row>
    <row r="4" spans="1:9" x14ac:dyDescent="0.2">
      <c r="A4" s="11" t="s">
        <v>24</v>
      </c>
      <c r="B4" s="1">
        <v>73</v>
      </c>
      <c r="C4" s="1">
        <v>16</v>
      </c>
      <c r="D4" s="2">
        <v>8</v>
      </c>
      <c r="E4" s="2">
        <f>C4/SQRT(D4)</f>
        <v>5.6568542494923797</v>
      </c>
      <c r="F4" s="2"/>
      <c r="G4" s="19"/>
      <c r="H4" s="1"/>
      <c r="I4" s="7"/>
    </row>
    <row r="5" spans="1:9" x14ac:dyDescent="0.2">
      <c r="A5" s="11" t="s">
        <v>26</v>
      </c>
      <c r="B5" s="1">
        <v>92.87</v>
      </c>
      <c r="C5" s="1">
        <v>18.899999999999999</v>
      </c>
      <c r="D5" s="2">
        <v>8</v>
      </c>
      <c r="E5" s="2">
        <f t="shared" ref="E5:E6" si="0">C5/SQRT(D5)</f>
        <v>6.6821590822128734</v>
      </c>
      <c r="F5" s="2"/>
      <c r="G5" s="19"/>
      <c r="H5" s="1"/>
      <c r="I5" s="7"/>
    </row>
    <row r="6" spans="1:9" x14ac:dyDescent="0.2">
      <c r="A6" s="11" t="s">
        <v>25</v>
      </c>
      <c r="B6" s="1">
        <v>76.75</v>
      </c>
      <c r="C6" s="1">
        <v>14.17</v>
      </c>
      <c r="D6" s="2">
        <v>10</v>
      </c>
      <c r="E6" s="2">
        <f t="shared" si="0"/>
        <v>4.4809474444585931</v>
      </c>
      <c r="F6" s="2"/>
      <c r="G6" s="19"/>
      <c r="H6" s="1"/>
      <c r="I6" s="7"/>
    </row>
    <row r="7" spans="1:9" x14ac:dyDescent="0.2">
      <c r="A7" s="11" t="s">
        <v>27</v>
      </c>
      <c r="B7" s="1">
        <v>61.87</v>
      </c>
      <c r="C7" s="1"/>
      <c r="D7" s="1">
        <v>6</v>
      </c>
      <c r="E7" s="2">
        <v>1.33</v>
      </c>
      <c r="F7" s="1">
        <v>68.13</v>
      </c>
      <c r="G7" s="20"/>
      <c r="H7" s="1">
        <v>6</v>
      </c>
      <c r="I7" s="7">
        <v>1.66</v>
      </c>
    </row>
    <row r="8" spans="1:9" x14ac:dyDescent="0.2">
      <c r="A8" s="11" t="s">
        <v>28</v>
      </c>
      <c r="B8" s="1">
        <v>55.67</v>
      </c>
      <c r="C8" s="1"/>
      <c r="D8" s="1">
        <v>6</v>
      </c>
      <c r="E8" s="2">
        <v>1.04</v>
      </c>
      <c r="F8" s="1">
        <v>57.82</v>
      </c>
      <c r="G8" s="20"/>
      <c r="H8" s="1">
        <v>7</v>
      </c>
      <c r="I8" s="7">
        <v>1.24</v>
      </c>
    </row>
    <row r="9" spans="1:9" ht="17" thickBot="1" x14ac:dyDescent="0.25">
      <c r="A9" s="12" t="s">
        <v>29</v>
      </c>
      <c r="B9" s="8">
        <v>89</v>
      </c>
      <c r="C9" s="8"/>
      <c r="D9" s="8"/>
      <c r="E9" s="8">
        <f>B9*2.2/100</f>
        <v>1.9580000000000002</v>
      </c>
      <c r="F9" s="8">
        <v>113.4</v>
      </c>
      <c r="G9" s="21"/>
      <c r="H9" s="8"/>
      <c r="I9" s="9">
        <f>B9*2/100</f>
        <v>1.78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Adipocyte diameter</vt:lpstr>
      <vt:lpstr>CBM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2023-06-16T17:29:23Z</dcterms:modified>
</cp:coreProperties>
</file>