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A18ADAEE-B4A8-4AE2-8E41-09554A347E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G4" i="1"/>
  <c r="G3" i="1"/>
  <c r="G2" i="1"/>
  <c r="H2" i="2"/>
  <c r="K4" i="1"/>
  <c r="K3" i="1"/>
  <c r="K2" i="1"/>
  <c r="L7" i="2"/>
  <c r="L12" i="2"/>
  <c r="L2" i="2"/>
  <c r="J2" i="2"/>
  <c r="J7" i="2"/>
  <c r="J12" i="2"/>
  <c r="H7" i="2"/>
  <c r="H12" i="2"/>
  <c r="J3" i="1"/>
  <c r="J4" i="1"/>
  <c r="J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</calcChain>
</file>

<file path=xl/sharedStrings.xml><?xml version="1.0" encoding="utf-8"?>
<sst xmlns="http://schemas.openxmlformats.org/spreadsheetml/2006/main" count="113" uniqueCount="19">
  <si>
    <t xml:space="preserve">Reference </t>
  </si>
  <si>
    <t>Parameter</t>
  </si>
  <si>
    <t>Ligand</t>
  </si>
  <si>
    <t xml:space="preserve">Receptor </t>
  </si>
  <si>
    <t>Method</t>
  </si>
  <si>
    <t>kon</t>
  </si>
  <si>
    <t>kon_SE</t>
  </si>
  <si>
    <t>koff</t>
  </si>
  <si>
    <t>koff_SE</t>
  </si>
  <si>
    <t>Kd</t>
  </si>
  <si>
    <t>Kd_SE</t>
  </si>
  <si>
    <t>Herve et al. 2008</t>
  </si>
  <si>
    <t>Lu et al. 2023</t>
  </si>
  <si>
    <t>VEGF165:VEGFR2</t>
  </si>
  <si>
    <t>VEGF165:NRP1</t>
  </si>
  <si>
    <t>VEGF165</t>
  </si>
  <si>
    <t>NRP1</t>
  </si>
  <si>
    <t>SPR</t>
  </si>
  <si>
    <t>Concentration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</si>
</sst>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3" xfId="0" applyBorder="1"/>
    <xf numFmtId="11" fontId="0" fillId="0" borderId="3" xfId="0" applyNumberFormat="1" applyBorder="1"/>
    <xf numFmtId="0" fontId="0" fillId="0" borderId="2" xfId="0" applyBorder="1"/>
    <xf numFmtId="11" fontId="0" fillId="0" borderId="2" xfId="0" applyNumberFormat="1" applyBorder="1"/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tabSelected="1" workbookViewId="0">
      <selection activeCell="I5" sqref="I5"/>
    </sheetView>
  </sheetViews>
  <sheetFormatPr defaultRowHeight="15" x14ac:dyDescent="0.25"/>
  <cols>
    <col min="1" max="1" width="19.7109375" customWidth="1"/>
    <col min="2" max="2" width="16" customWidth="1"/>
    <col min="3" max="3" width="11.28515625" customWidth="1"/>
    <col min="11" max="11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5">
      <c r="A2" t="s">
        <v>11</v>
      </c>
      <c r="B2" t="s">
        <v>14</v>
      </c>
      <c r="C2" t="s">
        <v>15</v>
      </c>
      <c r="D2" t="s">
        <v>16</v>
      </c>
      <c r="E2" t="s">
        <v>17</v>
      </c>
      <c r="F2" s="2">
        <v>1877103</v>
      </c>
      <c r="G2" s="2">
        <f>Sheet2!H2</f>
        <v>531040.68487961858</v>
      </c>
      <c r="H2" s="2">
        <v>3.1800000000000001E-3</v>
      </c>
      <c r="I2" s="2">
        <f>Sheet2!J2</f>
        <v>8.5380507143024184E-4</v>
      </c>
      <c r="J2" s="2">
        <f>H2/F2</f>
        <v>1.6940998975549024E-9</v>
      </c>
      <c r="K2" s="2">
        <f>STDEV(Sheet2!K2:K6)/SQRT(5)</f>
        <v>1.8338283830426609E-9</v>
      </c>
      <c r="L2" s="2"/>
      <c r="M2" s="2"/>
      <c r="N2" s="2"/>
      <c r="O2" s="2"/>
    </row>
    <row r="3" spans="1:15" x14ac:dyDescent="0.25">
      <c r="A3" t="s">
        <v>12</v>
      </c>
      <c r="B3" t="s">
        <v>14</v>
      </c>
      <c r="C3" t="s">
        <v>15</v>
      </c>
      <c r="D3" t="s">
        <v>16</v>
      </c>
      <c r="E3" t="s">
        <v>17</v>
      </c>
      <c r="F3" s="2">
        <v>55473110</v>
      </c>
      <c r="G3" s="2">
        <f>Sheet2!H7</f>
        <v>21669633.776685923</v>
      </c>
      <c r="H3" s="2">
        <v>8.0490000000000006E-3</v>
      </c>
      <c r="I3" s="2">
        <f>Sheet2!J7</f>
        <v>2.6472572107749544E-3</v>
      </c>
      <c r="J3" s="2">
        <f t="shared" ref="J3:J4" si="0">H3/F3</f>
        <v>1.4509732733571276E-10</v>
      </c>
      <c r="K3" s="2">
        <f>STDEV(Sheet2!K7:K11)/SQRT(5)</f>
        <v>5.7803050891635056E-11</v>
      </c>
      <c r="L3" s="2"/>
      <c r="M3" s="2"/>
      <c r="N3" s="2"/>
      <c r="O3" s="2"/>
    </row>
    <row r="4" spans="1:15" x14ac:dyDescent="0.25">
      <c r="A4" t="s">
        <v>12</v>
      </c>
      <c r="B4" t="s">
        <v>13</v>
      </c>
      <c r="C4" t="s">
        <v>15</v>
      </c>
      <c r="D4" t="s">
        <v>15</v>
      </c>
      <c r="E4" t="s">
        <v>17</v>
      </c>
      <c r="F4" s="2">
        <v>35767540</v>
      </c>
      <c r="G4" s="2">
        <f>Sheet2!H12</f>
        <v>14059388.174998786</v>
      </c>
      <c r="H4" s="2">
        <v>4.1279999999999997E-3</v>
      </c>
      <c r="I4" s="2">
        <f>Sheet2!J12</f>
        <v>2.8144278281739605E-4</v>
      </c>
      <c r="J4" s="2">
        <f t="shared" si="0"/>
        <v>1.1541190699723826E-10</v>
      </c>
      <c r="K4" s="2">
        <f>STDEV(Sheet2!K12:K16)/SQRT(5)</f>
        <v>7.3324162206172232E-11</v>
      </c>
      <c r="L4" s="2"/>
      <c r="M4" s="2"/>
      <c r="N4" s="2"/>
      <c r="O4" s="2"/>
    </row>
    <row r="5" spans="1:15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D59F-CF23-483A-8186-6066189E6A2C}">
  <sheetPr codeName="Sheet2"/>
  <dimension ref="A1:P19"/>
  <sheetViews>
    <sheetView workbookViewId="0">
      <selection activeCell="H19" sqref="H19"/>
    </sheetView>
  </sheetViews>
  <sheetFormatPr defaultRowHeight="15" x14ac:dyDescent="0.25"/>
  <cols>
    <col min="1" max="1" width="15.140625" customWidth="1"/>
    <col min="2" max="2" width="18.7109375" customWidth="1"/>
    <col min="6" max="6" width="12.28515625" customWidth="1"/>
    <col min="9" max="9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6" x14ac:dyDescent="0.25">
      <c r="A2" s="5" t="s">
        <v>11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2.2999999999999998</v>
      </c>
      <c r="G2" s="6">
        <v>3683838</v>
      </c>
      <c r="H2" s="7">
        <f>STDEV(G2:G6)/SQRT(5)</f>
        <v>531040.68487961858</v>
      </c>
      <c r="I2" s="6">
        <v>1.544E-3</v>
      </c>
      <c r="J2" s="7">
        <f>STDEV(I2:I6)/SQRT(5)</f>
        <v>8.5380507143024184E-4</v>
      </c>
      <c r="K2" s="6">
        <f>I2/G2</f>
        <v>4.191280941235744E-10</v>
      </c>
      <c r="L2" s="7">
        <f>STDEV(K2:K6)/SQRT(5)</f>
        <v>1.8338283830426609E-9</v>
      </c>
      <c r="M2" s="2"/>
      <c r="N2" s="2"/>
      <c r="O2" s="2"/>
      <c r="P2" s="2"/>
    </row>
    <row r="3" spans="1:16" x14ac:dyDescent="0.25">
      <c r="A3" t="s">
        <v>11</v>
      </c>
      <c r="B3" t="s">
        <v>14</v>
      </c>
      <c r="C3" t="s">
        <v>15</v>
      </c>
      <c r="D3" t="s">
        <v>16</v>
      </c>
      <c r="E3" t="s">
        <v>17</v>
      </c>
      <c r="F3">
        <v>4.5999999999999996</v>
      </c>
      <c r="G3" s="2">
        <v>2273120</v>
      </c>
      <c r="H3" s="8"/>
      <c r="I3" s="2">
        <v>2.0179999999999998E-3</v>
      </c>
      <c r="J3" s="8"/>
      <c r="K3" s="2">
        <f t="shared" ref="K3:K16" si="0">I3/G3</f>
        <v>8.8776659393256835E-10</v>
      </c>
      <c r="L3" s="8"/>
      <c r="M3" s="2"/>
      <c r="N3" s="2"/>
      <c r="O3" s="2"/>
      <c r="P3" s="2"/>
    </row>
    <row r="4" spans="1:16" x14ac:dyDescent="0.25">
      <c r="A4" t="s">
        <v>11</v>
      </c>
      <c r="B4" t="s">
        <v>14</v>
      </c>
      <c r="C4" t="s">
        <v>15</v>
      </c>
      <c r="D4" t="s">
        <v>16</v>
      </c>
      <c r="E4" t="s">
        <v>17</v>
      </c>
      <c r="F4">
        <v>9.1999999999999993</v>
      </c>
      <c r="G4" s="2">
        <v>1710383</v>
      </c>
      <c r="H4" s="8"/>
      <c r="I4" s="2">
        <v>2.6770000000000001E-3</v>
      </c>
      <c r="J4" s="8"/>
      <c r="K4" s="2">
        <f t="shared" si="0"/>
        <v>1.5651465198145679E-9</v>
      </c>
      <c r="L4" s="8"/>
      <c r="M4" s="2"/>
      <c r="N4" s="2"/>
      <c r="O4" s="2"/>
      <c r="P4" s="2"/>
    </row>
    <row r="5" spans="1:16" x14ac:dyDescent="0.25">
      <c r="A5" t="s">
        <v>11</v>
      </c>
      <c r="B5" t="s">
        <v>14</v>
      </c>
      <c r="C5" t="s">
        <v>15</v>
      </c>
      <c r="D5" t="s">
        <v>16</v>
      </c>
      <c r="E5" t="s">
        <v>17</v>
      </c>
      <c r="F5">
        <v>19.5</v>
      </c>
      <c r="G5" s="2">
        <v>1102344</v>
      </c>
      <c r="H5" s="8"/>
      <c r="I5" s="2">
        <v>3.2729999999999999E-3</v>
      </c>
      <c r="J5" s="8"/>
      <c r="K5" s="2">
        <f t="shared" si="0"/>
        <v>2.9691276044501532E-9</v>
      </c>
      <c r="L5" s="8"/>
      <c r="M5" s="2"/>
      <c r="N5" s="2"/>
      <c r="O5" s="2"/>
      <c r="P5" s="2"/>
    </row>
    <row r="6" spans="1:16" x14ac:dyDescent="0.25">
      <c r="A6" s="3" t="s">
        <v>11</v>
      </c>
      <c r="B6" s="3" t="s">
        <v>14</v>
      </c>
      <c r="C6" s="3" t="s">
        <v>15</v>
      </c>
      <c r="D6" s="3" t="s">
        <v>16</v>
      </c>
      <c r="E6" s="3" t="s">
        <v>17</v>
      </c>
      <c r="F6" s="3">
        <v>39</v>
      </c>
      <c r="G6" s="4">
        <v>615787.69869300001</v>
      </c>
      <c r="H6" s="9"/>
      <c r="I6" s="4">
        <v>6.3879999999999996E-3</v>
      </c>
      <c r="J6" s="9"/>
      <c r="K6" s="4">
        <f t="shared" si="0"/>
        <v>1.0373705115510478E-8</v>
      </c>
      <c r="L6" s="9"/>
      <c r="M6" s="2"/>
      <c r="N6" s="2"/>
      <c r="O6" s="2"/>
      <c r="P6" s="2"/>
    </row>
    <row r="7" spans="1:16" x14ac:dyDescent="0.25">
      <c r="A7" t="s">
        <v>12</v>
      </c>
      <c r="B7" t="s">
        <v>14</v>
      </c>
      <c r="C7" t="s">
        <v>15</v>
      </c>
      <c r="D7" t="s">
        <v>16</v>
      </c>
      <c r="E7" t="s">
        <v>17</v>
      </c>
      <c r="F7">
        <v>0.5</v>
      </c>
      <c r="G7" s="2">
        <v>119397500</v>
      </c>
      <c r="H7" s="7">
        <f>STDEV(G7:G11)/SQRT(5)</f>
        <v>21669633.776685923</v>
      </c>
      <c r="I7" s="2">
        <v>1.7746000000000001E-2</v>
      </c>
      <c r="J7" s="7">
        <f t="shared" ref="J7" si="1">STDEV(I7:I11)/SQRT(5)</f>
        <v>2.6472572107749544E-3</v>
      </c>
      <c r="K7" s="2">
        <f t="shared" si="0"/>
        <v>1.4862957767122428E-10</v>
      </c>
      <c r="L7" s="7">
        <f t="shared" ref="L7" si="2">STDEV(K7:K11)/SQRT(5)</f>
        <v>5.7803050891635056E-11</v>
      </c>
      <c r="M7" s="2"/>
      <c r="N7" s="2"/>
      <c r="O7" s="2"/>
      <c r="P7" s="2"/>
    </row>
    <row r="8" spans="1:16" x14ac:dyDescent="0.25">
      <c r="A8" t="s">
        <v>12</v>
      </c>
      <c r="B8" t="s">
        <v>14</v>
      </c>
      <c r="C8" t="s">
        <v>15</v>
      </c>
      <c r="D8" t="s">
        <v>16</v>
      </c>
      <c r="E8" t="s">
        <v>17</v>
      </c>
      <c r="F8">
        <v>1</v>
      </c>
      <c r="G8" s="2">
        <v>87856320</v>
      </c>
      <c r="H8" s="8"/>
      <c r="I8" s="2">
        <v>9.3930000000000003E-3</v>
      </c>
      <c r="J8" s="8"/>
      <c r="K8" s="2">
        <f t="shared" si="0"/>
        <v>1.0691319645530339E-10</v>
      </c>
      <c r="L8" s="8"/>
      <c r="M8" s="2"/>
      <c r="N8" s="2"/>
      <c r="O8" s="2"/>
      <c r="P8" s="2"/>
    </row>
    <row r="9" spans="1:16" x14ac:dyDescent="0.25">
      <c r="A9" t="s">
        <v>12</v>
      </c>
      <c r="B9" t="s">
        <v>14</v>
      </c>
      <c r="C9" t="s">
        <v>15</v>
      </c>
      <c r="D9" t="s">
        <v>16</v>
      </c>
      <c r="E9" t="s">
        <v>17</v>
      </c>
      <c r="F9">
        <v>2</v>
      </c>
      <c r="G9" s="2">
        <v>32306270</v>
      </c>
      <c r="H9" s="8"/>
      <c r="I9" s="2">
        <v>5.6150000000000002E-3</v>
      </c>
      <c r="J9" s="8"/>
      <c r="K9" s="2">
        <f t="shared" si="0"/>
        <v>1.7380527061774697E-10</v>
      </c>
      <c r="L9" s="8"/>
      <c r="M9" s="2"/>
      <c r="N9" s="2"/>
      <c r="O9" s="2"/>
      <c r="P9" s="2"/>
    </row>
    <row r="10" spans="1:16" x14ac:dyDescent="0.25">
      <c r="A10" t="s">
        <v>12</v>
      </c>
      <c r="B10" t="s">
        <v>14</v>
      </c>
      <c r="C10" t="s">
        <v>15</v>
      </c>
      <c r="D10" t="s">
        <v>16</v>
      </c>
      <c r="E10" t="s">
        <v>17</v>
      </c>
      <c r="F10">
        <v>4</v>
      </c>
      <c r="G10" s="2">
        <v>18378530</v>
      </c>
      <c r="H10" s="8"/>
      <c r="I10" s="2">
        <v>4.5659999999999997E-3</v>
      </c>
      <c r="J10" s="8"/>
      <c r="K10" s="2">
        <f t="shared" si="0"/>
        <v>2.4844206799999783E-10</v>
      </c>
      <c r="L10" s="8"/>
      <c r="M10" s="2"/>
      <c r="N10" s="2"/>
      <c r="O10" s="2"/>
      <c r="P10" s="2"/>
    </row>
    <row r="11" spans="1:16" x14ac:dyDescent="0.25">
      <c r="A11" s="3" t="s">
        <v>12</v>
      </c>
      <c r="B11" s="3" t="s">
        <v>14</v>
      </c>
      <c r="C11" s="3" t="s">
        <v>15</v>
      </c>
      <c r="D11" s="3" t="s">
        <v>16</v>
      </c>
      <c r="E11" s="3" t="s">
        <v>17</v>
      </c>
      <c r="F11" s="3">
        <v>8</v>
      </c>
      <c r="G11" s="4">
        <v>6728897</v>
      </c>
      <c r="H11" s="9"/>
      <c r="I11" s="4">
        <v>2.9239999999999999E-3</v>
      </c>
      <c r="J11" s="9"/>
      <c r="K11" s="4">
        <f t="shared" si="0"/>
        <v>4.3454372982674573E-10</v>
      </c>
      <c r="L11" s="9"/>
      <c r="M11" s="2"/>
      <c r="N11" s="2"/>
      <c r="O11" s="2"/>
      <c r="P11" s="2"/>
    </row>
    <row r="12" spans="1:16" x14ac:dyDescent="0.25">
      <c r="A12" t="s">
        <v>12</v>
      </c>
      <c r="B12" t="s">
        <v>13</v>
      </c>
      <c r="C12" t="s">
        <v>15</v>
      </c>
      <c r="D12" t="s">
        <v>15</v>
      </c>
      <c r="E12" t="s">
        <v>17</v>
      </c>
      <c r="F12">
        <v>0.5</v>
      </c>
      <c r="G12" s="2">
        <v>85442310</v>
      </c>
      <c r="H12" s="7">
        <f t="shared" ref="H12" si="3">STDEV(G12:G16)/SQRT(5)</f>
        <v>14059388.174998786</v>
      </c>
      <c r="I12" s="2">
        <v>4.9740000000000001E-3</v>
      </c>
      <c r="J12" s="7">
        <f t="shared" ref="J12" si="4">STDEV(I12:I16)/SQRT(5)</f>
        <v>2.8144278281739605E-4</v>
      </c>
      <c r="K12" s="2">
        <f t="shared" si="0"/>
        <v>5.8214718211621385E-11</v>
      </c>
      <c r="L12" s="7">
        <f t="shared" ref="L12" si="5">STDEV(K12:K16)/SQRT(5)</f>
        <v>7.3324162206172232E-11</v>
      </c>
      <c r="M12" s="2"/>
      <c r="N12" s="2"/>
      <c r="O12" s="2"/>
      <c r="P12" s="2"/>
    </row>
    <row r="13" spans="1:16" x14ac:dyDescent="0.25">
      <c r="A13" t="s">
        <v>12</v>
      </c>
      <c r="B13" t="s">
        <v>13</v>
      </c>
      <c r="C13" t="s">
        <v>15</v>
      </c>
      <c r="D13" t="s">
        <v>15</v>
      </c>
      <c r="E13" t="s">
        <v>17</v>
      </c>
      <c r="F13">
        <v>1</v>
      </c>
      <c r="G13" s="2">
        <v>45213570</v>
      </c>
      <c r="H13" s="8"/>
      <c r="I13" s="2">
        <v>4.5259999999999996E-3</v>
      </c>
      <c r="J13" s="8"/>
      <c r="K13" s="2">
        <f t="shared" si="0"/>
        <v>1.0010269040909621E-10</v>
      </c>
      <c r="L13" s="8"/>
      <c r="M13" s="2"/>
      <c r="N13" s="2"/>
      <c r="O13" s="2"/>
      <c r="P13" s="2"/>
    </row>
    <row r="14" spans="1:16" x14ac:dyDescent="0.25">
      <c r="A14" t="s">
        <v>12</v>
      </c>
      <c r="B14" t="s">
        <v>13</v>
      </c>
      <c r="C14" t="s">
        <v>15</v>
      </c>
      <c r="D14" t="s">
        <v>15</v>
      </c>
      <c r="E14" t="s">
        <v>17</v>
      </c>
      <c r="F14">
        <v>2</v>
      </c>
      <c r="G14" s="2">
        <v>24827940</v>
      </c>
      <c r="H14" s="8"/>
      <c r="I14" s="2">
        <v>3.8860000000000001E-3</v>
      </c>
      <c r="J14" s="8"/>
      <c r="K14" s="2">
        <f t="shared" si="0"/>
        <v>1.565172140741439E-10</v>
      </c>
      <c r="L14" s="8"/>
      <c r="M14" s="2"/>
      <c r="N14" s="2"/>
      <c r="O14" s="2"/>
      <c r="P14" s="2"/>
    </row>
    <row r="15" spans="1:16" x14ac:dyDescent="0.25">
      <c r="A15" t="s">
        <v>12</v>
      </c>
      <c r="B15" t="s">
        <v>13</v>
      </c>
      <c r="C15" t="s">
        <v>15</v>
      </c>
      <c r="D15" t="s">
        <v>15</v>
      </c>
      <c r="E15" t="s">
        <v>17</v>
      </c>
      <c r="F15">
        <v>4</v>
      </c>
      <c r="G15" s="2">
        <v>14292990</v>
      </c>
      <c r="H15" s="8"/>
      <c r="I15" s="2">
        <v>3.8990000000000001E-3</v>
      </c>
      <c r="J15" s="8"/>
      <c r="K15" s="2">
        <f t="shared" si="0"/>
        <v>2.7279106750931751E-10</v>
      </c>
      <c r="L15" s="8"/>
      <c r="M15" s="2"/>
      <c r="N15" s="2"/>
      <c r="O15" s="2"/>
      <c r="P15" s="2"/>
    </row>
    <row r="16" spans="1:16" x14ac:dyDescent="0.25">
      <c r="A16" t="s">
        <v>12</v>
      </c>
      <c r="B16" t="s">
        <v>13</v>
      </c>
      <c r="C16" t="s">
        <v>15</v>
      </c>
      <c r="D16" t="s">
        <v>15</v>
      </c>
      <c r="E16" t="s">
        <v>17</v>
      </c>
      <c r="F16">
        <v>8</v>
      </c>
      <c r="G16" s="2">
        <v>7195128</v>
      </c>
      <c r="H16" s="9"/>
      <c r="I16" s="2">
        <v>3.3540000000000002E-3</v>
      </c>
      <c r="J16" s="9"/>
      <c r="K16" s="2">
        <f t="shared" si="0"/>
        <v>4.6614876066138089E-10</v>
      </c>
      <c r="L16" s="9"/>
      <c r="M16" s="2"/>
      <c r="N16" s="2"/>
      <c r="O16" s="2"/>
      <c r="P16" s="2"/>
    </row>
    <row r="17" spans="7:16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7:16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7:16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9">
    <mergeCell ref="L2:L6"/>
    <mergeCell ref="L7:L11"/>
    <mergeCell ref="L12:L16"/>
    <mergeCell ref="H2:H6"/>
    <mergeCell ref="J2:J6"/>
    <mergeCell ref="H7:H11"/>
    <mergeCell ref="J7:J11"/>
    <mergeCell ref="H12:H16"/>
    <mergeCell ref="J12:J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Imoukhuede lab</dc:creator>
  <cp:lastModifiedBy>K. Lionel Tukei</cp:lastModifiedBy>
  <dcterms:created xsi:type="dcterms:W3CDTF">2015-06-05T18:17:20Z</dcterms:created>
  <dcterms:modified xsi:type="dcterms:W3CDTF">2023-09-19T19:28:36Z</dcterms:modified>
</cp:coreProperties>
</file>