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9D522A27-189C-0B43-8B75-1FFFD01A550E}" xr6:coauthVersionLast="47" xr6:coauthVersionMax="47" xr10:uidLastSave="{00000000-0000-0000-0000-000000000000}"/>
  <bookViews>
    <workbookView xWindow="0" yWindow="500" windowWidth="22400" windowHeight="2276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2" l="1"/>
  <c r="I45" i="2"/>
  <c r="E50" i="2"/>
  <c r="E51" i="2"/>
  <c r="E52" i="2"/>
  <c r="E53" i="2"/>
  <c r="E54" i="2"/>
  <c r="E55" i="2"/>
  <c r="E56" i="2"/>
  <c r="E57" i="2"/>
  <c r="E49" i="2"/>
  <c r="E3" i="2"/>
  <c r="E4" i="2"/>
  <c r="E5" i="2"/>
  <c r="E6" i="2"/>
  <c r="E13" i="2"/>
  <c r="E14" i="2"/>
  <c r="E2" i="2"/>
  <c r="I43" i="2"/>
  <c r="E45" i="2" l="1"/>
  <c r="K6" i="1" l="1"/>
  <c r="K7" i="1" s="1"/>
  <c r="I6" i="1"/>
  <c r="J6" i="1" s="1"/>
  <c r="K3" i="1"/>
  <c r="K4" i="1" s="1"/>
  <c r="I3" i="1"/>
  <c r="J3" i="1" s="1"/>
  <c r="J4" i="1" s="1"/>
  <c r="I13" i="1"/>
  <c r="I12" i="1"/>
  <c r="K13" i="1"/>
  <c r="K12" i="1"/>
  <c r="L6" i="1" l="1"/>
  <c r="I7" i="1"/>
  <c r="J7" i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45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45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<sst xmlns="http://schemas.openxmlformats.org/spreadsheetml/2006/main" count="128" uniqueCount="116">
  <si>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</si>
  <si>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</si>
  <si>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</si>
  <si>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</si>
  <si>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</si>
  <si>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</si>
  <si>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</si>
  <si>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</si>
  <si>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</si>
  <si>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</si>
  <si>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</si>
  <si>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</si>
  <si>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</si>
  <si>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</si>
  <si>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Maquoi et al., 2002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</si>
  <si>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</si>
  <si>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</si>
  <si>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</si>
  <si>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</si>
  <si>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</si>
  <si>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</si>
  <si>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</si>
  <si>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</si>
  <si>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</si>
  <si>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</si>
  <si>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Kidney)</t>
  </si>
  <si>
    <t>Carlson et al., 2003 (11 mo. FVB mice &amp; Pulmonary alveolus)</t>
  </si>
  <si>
    <t>Carlson et al., 2003 (11 mo. FVB mice &amp; Pancreas)</t>
  </si>
  <si>
    <t>Carlson et al., 2003 (11 mo. FVB mice &amp; Choroid)</t>
  </si>
  <si>
    <t>Carlson et al., 2003 (11 mo. FVB mice &amp; Peripheral nerve)</t>
  </si>
  <si>
    <t>Williams et al., 2020 (5.5 mo. C57Bl/6 mice &amp; Muscle)</t>
  </si>
  <si>
    <t>Chang et al., 2012 (7.5 mo. FVB/NJ mice &amp; Kidney)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</si>
  <si>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</si>
  <si>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</si>
  <si>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</si>
  <si>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</si>
  <si>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</si>
  <si>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</si>
  <si>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</si>
  <si>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</si>
  <si>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</si>
  <si>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</si>
  <si>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</si>
  <si>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</si>
  <si>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</si>
  <si>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</si>
  <si>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</si>
  <si>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Begieneman et al., 2009 (Rat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</si>
  <si>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</si>
  <si>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</si>
  <si>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</si>
  <si>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Fraselle-Jacobs et al., 1987 (6 mo. Wistar rat &amp; Adipose)</t>
  </si>
  <si>
    <t>Cherian et al., 2009 (6 mo. Sprague-Dawley rat &amp; Kidney)</t>
  </si>
  <si>
    <t>Carlson et al., 2003 (11 mo. FVB mice &amp; Heart, IVS)</t>
  </si>
  <si>
    <t>Carlson et al., 2003 (11 mo. FVB mice &amp; Heart, LV)</t>
  </si>
  <si>
    <t>Velic et al., 2013 (12 mo. FVB mice &amp; Heart)</t>
  </si>
  <si>
    <t>Carlson et al., 2003 (11 mo. FVB mice &amp; Muscle, Extensor digitorum)</t>
  </si>
  <si>
    <t>Carlson et al., 2003 (11 mo. FVB mice &amp; Muscle, Diaphragm)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</si>
  <si>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</si>
  <si>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</si>
  <si>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</si>
  <si>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</si>
  <si>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</si>
  <si>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(8 mo. Balb/c mice &amp; Retina, Mid-zone)</t>
  </si>
  <si>
    <t>Cuthbertson &amp; Mandel, 1986 (20 mo. Balb/c mice &amp; Retina, Mid-zone)</t>
  </si>
  <si>
    <t>Cuthbertson &amp; Mandel, 1986 (1.5 mo. Balb/c mice &amp; Retina, Center zone)</t>
  </si>
  <si>
    <t>Cuthbertson &amp; Mandel, 1986 (1.5 mo. Balb/c mice &amp; Retina, Periphery zone)</t>
  </si>
  <si>
    <t>Cuthbertson &amp; Mandel, 1986 (1.5 mo. Balb/c mice &amp; Retina, Mid-zone)</t>
  </si>
  <si>
    <t>Lijnen et al., 2001 (17 wk. diet)</t>
  </si>
  <si>
    <t>Lijnen et al., 2001 (32 wk. diet)</t>
  </si>
  <si>
    <t>Morange et al., 2000</t>
  </si>
  <si>
    <t>Voros et al., 2005 (2 wk. diet)</t>
  </si>
  <si>
    <t>Voros et al., 2005 (5 wk. diet)</t>
  </si>
  <si>
    <t>Voros et al., 2005 (15 wk. diet)</t>
  </si>
  <si>
    <t>Saito et al., 2003 (5.5 mo. LETO rat &amp; Heart)</t>
  </si>
  <si>
    <t>Saito et al., 2003 (15.5 mo. LETO rat &amp; Heart)</t>
  </si>
  <si>
    <t>Hawkes et al., 2013 (2 mo. C57Bl/6 mice &amp; Brain, Striatum)</t>
  </si>
  <si>
    <t>Hawkes et al., 2013 (2 mo. C57Bl/6 mice &amp; Brain, Cortex)</t>
  </si>
  <si>
    <t>Hawkes et al., 2013 (2 mo. C57Bl/6 mice &amp; Brain, Hippocampus)</t>
  </si>
  <si>
    <t>Hawkes et al., 2013 (2 mo. C57Bl/6 mice &amp; Brain, Thalamus)</t>
  </si>
  <si>
    <t>Hawkes et al., 2013 (7 mo. C57Bl/6 mice &amp; Brain, Striatum)</t>
  </si>
  <si>
    <t>Hawkes et al., 2013 (7 mo. C57Bl/6 mice &amp; Brain, Cortex)</t>
  </si>
  <si>
    <t>Hawkes et al., 2013 (7 mo. C57Bl/6 mice &amp; Brain, Hippocampus)</t>
  </si>
  <si>
    <t>Hawkes et al., 2013 (7 mo. C57Bl/6 mice &amp; Brain, Thalamus)</t>
  </si>
  <si>
    <t>Hawkes et al., 2013 (23 mo. C57Bl/6 mice &amp; Brain, Striatum)</t>
  </si>
  <si>
    <t>Hawkes et al., 2013 (23 mo. C57Bl/6 mice &amp; Brain, Cortex)</t>
  </si>
  <si>
    <t>Hawkes et al., 2013 (23 mo. C57Bl/6 mice &amp; Brain, Hippocampus)</t>
  </si>
  <si>
    <t>Hawkes et al., 2013 (23 mo. C57Bl/6 mice &amp; Brain, Thalamus)</t>
  </si>
  <si>
    <t>Das et al., 1990 (10.5 mo. Wistar rat &amp; Retina, Inner nuclear)</t>
  </si>
  <si>
    <t>Das et al., 1990 (10.5 mo. Wistar rat &amp; Retina, Nerve fiber)</t>
  </si>
  <si>
    <t>Robison et al., 1983 (7 mo. Sprague-Dawley rat &amp; Retina)</t>
  </si>
  <si>
    <t>Robison et al., 1983 (11 mo. Sprague-Dawley rat &amp; Retina)</t>
  </si>
  <si>
    <t>Roy et al., 2003 (7 mo. Sprague-Dawley rat &amp; Retina)</t>
  </si>
  <si>
    <t>Dosso et al., 2004 (7 mo. Wistar rat &amp; Retina)</t>
  </si>
  <si>
    <t>Evans et al., 2000 (6 mo. Sprague-Dawley rat &amp; Retina)</t>
  </si>
  <si>
    <t>Zheng et al., 2007 (8 mo. Sprague-Dawley rat &amp; Retina)</t>
  </si>
  <si>
    <t>Frank et al., 1983 (6 mo. Wistar rat &amp; Retina)</t>
  </si>
  <si>
    <t>Frank et al., 1983 (9 mo. Wistar rat &amp; Retina)</t>
  </si>
  <si>
    <t>Frank et al., 1983 (12 mo. Wistar rat &amp; Retina)</t>
  </si>
  <si>
    <t>Frank et al., 1983 (19.5 mo. Wistar rat &amp; Retina)</t>
  </si>
  <si>
    <t>McCaleb et al., 1991 (10.5 mo. Wistar rat &amp; Retina)</t>
  </si>
  <si>
    <t>Smith et al., 1995 (6 mo. Sprague-Dawley rat &amp; Inner ear)</t>
  </si>
  <si>
    <t>Robison et al., 1986 (7 mo. Sprague-Dawley rat &amp; Retina)</t>
  </si>
  <si>
    <t>Clements et al., 1998 (5.5 mo. db/m rat &amp; Retina)</t>
  </si>
  <si>
    <t>Sima et al., 1988 (4 mo. Lewis rat &amp; Retina, Superficial capillary)</t>
  </si>
  <si>
    <t>Chakrabarti &amp; Sima, 1989 (7 mo. BB rat &amp; Retina, Superficial capillary)</t>
  </si>
  <si>
    <t>Chakrabarti &amp; Sima, 1989 (7 mo. BB rat &amp; Retina, Deep capillary)</t>
  </si>
  <si>
    <t>Sima et al., 1988 (4 mo. Lewis rat &amp; Retina, Deep capillary)</t>
  </si>
  <si>
    <t>Kern &amp; Engerman, 1994 (20 mo. Sprague-Dawley rat &amp; Retina)</t>
  </si>
  <si>
    <t>Chakrabarti et al., 1991 (6 mo. BB rat &amp; Retina, Superficial capillary)</t>
  </si>
  <si>
    <t>Chakrabarti et al., 1991 (6 mo. BB rat &amp; Retina, Deep capillary)</t>
  </si>
  <si>
    <t>Chakrabarti et al., 1991 (6 mo. BB rat &amp; Muscle)</t>
  </si>
  <si>
    <t>Chakrabarti et al., 1991 (6 mo. BB rat &amp; Endoneurial capillary)</t>
  </si>
  <si>
    <t>Chakrabarti et al., 1991 (6 mo. BB rat &amp; Kidney)</t>
  </si>
  <si>
    <t>Roy et al., 2011 (6 mo. Sprague-Dawley rat &amp; Retina)</t>
  </si>
  <si>
    <t>Li et al., 2018 (8 mo. Sprague-Dawley rat &amp; Retina)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</si>
</sst>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10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4"/>
  <sheetViews>
    <sheetView zoomScale="120" zoomScaleNormal="120" workbookViewId="0">
      <selection activeCell="I2" sqref="I2"/>
    </sheetView>
  </sheetViews>
  <sheetFormatPr baseColWidth="10" defaultRowHeight="16" x14ac:dyDescent="0.2"/>
  <cols>
    <col min="1" max="1" width="28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45</v>
      </c>
      <c r="C2" s="2">
        <v>2.5</v>
      </c>
      <c r="D2" s="2">
        <v>66</v>
      </c>
      <c r="E2" s="6">
        <v>1.8</v>
      </c>
      <c r="G2" s="29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68</v>
      </c>
      <c r="B3" s="1">
        <v>49</v>
      </c>
      <c r="C3" s="1">
        <v>4.2</v>
      </c>
      <c r="D3" s="1">
        <v>80</v>
      </c>
      <c r="E3" s="7">
        <v>5.3</v>
      </c>
      <c r="G3" s="29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69</v>
      </c>
      <c r="B4" s="1"/>
      <c r="C4" s="1"/>
      <c r="D4" s="1">
        <v>86</v>
      </c>
      <c r="E4" s="7">
        <v>1.6</v>
      </c>
      <c r="G4" s="29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14</v>
      </c>
      <c r="B5" s="1">
        <v>42</v>
      </c>
      <c r="C5" s="1"/>
      <c r="D5" s="1">
        <v>83</v>
      </c>
      <c r="E5" s="7">
        <v>3</v>
      </c>
      <c r="G5" s="29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70</v>
      </c>
      <c r="B6" s="1">
        <v>49</v>
      </c>
      <c r="C6" s="1">
        <v>4.3</v>
      </c>
      <c r="D6" s="1">
        <v>82</v>
      </c>
      <c r="E6" s="7">
        <v>3.5</v>
      </c>
      <c r="G6" s="29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71</v>
      </c>
      <c r="B7" s="1">
        <v>21</v>
      </c>
      <c r="C7" s="1">
        <v>0.83</v>
      </c>
      <c r="D7" s="1">
        <v>35</v>
      </c>
      <c r="E7" s="7">
        <v>0.72</v>
      </c>
      <c r="G7" s="29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72</v>
      </c>
      <c r="B8" s="1">
        <v>27</v>
      </c>
      <c r="C8" s="1">
        <v>0.47</v>
      </c>
      <c r="D8" s="1">
        <v>41</v>
      </c>
      <c r="E8" s="7">
        <v>2.0299999999999998</v>
      </c>
    </row>
    <row r="9" spans="1:12" x14ac:dyDescent="0.2">
      <c r="A9" s="15" t="s">
        <v>73</v>
      </c>
      <c r="B9" s="1">
        <v>29</v>
      </c>
      <c r="C9" s="1">
        <v>1.1000000000000001</v>
      </c>
      <c r="D9" s="1">
        <v>53</v>
      </c>
      <c r="E9" s="7">
        <v>0.46</v>
      </c>
    </row>
    <row r="10" spans="1:12" x14ac:dyDescent="0.2">
      <c r="A10" s="15" t="s">
        <v>15</v>
      </c>
      <c r="B10" s="1">
        <v>62</v>
      </c>
      <c r="C10" s="1">
        <v>4.0999999999999996</v>
      </c>
      <c r="D10" s="1">
        <v>85</v>
      </c>
      <c r="E10" s="7">
        <v>2.2999999999999998</v>
      </c>
      <c r="I10" t="s">
        <v>10</v>
      </c>
    </row>
    <row r="11" spans="1:12" x14ac:dyDescent="0.2">
      <c r="A11" s="15" t="s">
        <v>16</v>
      </c>
      <c r="B11" s="1">
        <v>40.1</v>
      </c>
      <c r="C11" s="1">
        <v>0.76</v>
      </c>
      <c r="D11" s="1">
        <v>94.6</v>
      </c>
      <c r="E11" s="7">
        <v>4.5999999999999996</v>
      </c>
    </row>
    <row r="12" spans="1:12" x14ac:dyDescent="0.2">
      <c r="A12" s="15" t="s">
        <v>17</v>
      </c>
      <c r="B12" s="1"/>
      <c r="C12" s="1"/>
      <c r="D12" s="1">
        <v>76.400000000000006</v>
      </c>
      <c r="E12" s="7">
        <v>2.2999999999999998</v>
      </c>
      <c r="I12">
        <f>SQRT((I5+J5)/PI())*2</f>
        <v>29.811427376513585</v>
      </c>
      <c r="K12">
        <f>SQRT((K5+L5)/PI())*2</f>
        <v>53.380802739536378</v>
      </c>
    </row>
    <row r="13" spans="1:12" x14ac:dyDescent="0.2">
      <c r="A13" s="15" t="s">
        <v>18</v>
      </c>
      <c r="B13" s="1"/>
      <c r="C13" s="1"/>
      <c r="D13" s="1">
        <v>89.1</v>
      </c>
      <c r="E13" s="7">
        <v>1.46</v>
      </c>
      <c r="I13">
        <f>SQRT((I5-J5)/PI())*2</f>
        <v>27.685559519911603</v>
      </c>
      <c r="K13">
        <f>SQRT((K5-L5)/PI())*2</f>
        <v>52.46659790492825</v>
      </c>
    </row>
    <row r="14" spans="1:12" ht="17" thickBot="1" x14ac:dyDescent="0.25">
      <c r="A14" s="16" t="s">
        <v>19</v>
      </c>
      <c r="B14" s="8">
        <v>42.4</v>
      </c>
      <c r="C14" s="8">
        <v>1.95</v>
      </c>
      <c r="D14" s="8">
        <v>58.37</v>
      </c>
      <c r="E14" s="9">
        <v>2.2200000000000002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89"/>
  <sheetViews>
    <sheetView tabSelected="1" topLeftCell="A44" zoomScale="120" zoomScaleNormal="120" workbookViewId="0">
      <selection activeCell="E89" sqref="E89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20</v>
      </c>
      <c r="E1" s="13" t="s">
        <v>3</v>
      </c>
      <c r="F1" s="13" t="s">
        <v>4</v>
      </c>
      <c r="G1" s="17" t="s">
        <v>12</v>
      </c>
      <c r="H1" s="13" t="s">
        <v>21</v>
      </c>
      <c r="I1" s="24" t="s">
        <v>5</v>
      </c>
    </row>
    <row r="2" spans="1:9" ht="17" thickTop="1" x14ac:dyDescent="0.2">
      <c r="A2" s="12" t="s">
        <v>58</v>
      </c>
      <c r="B2" s="21">
        <v>50</v>
      </c>
      <c r="C2" s="21">
        <v>9</v>
      </c>
      <c r="D2" s="22">
        <v>4</v>
      </c>
      <c r="E2" s="22">
        <f>C2/SQRT(D2)</f>
        <v>4.5</v>
      </c>
      <c r="F2" s="2"/>
      <c r="G2" s="18"/>
      <c r="H2" s="2"/>
      <c r="I2" s="6"/>
    </row>
    <row r="3" spans="1:9" x14ac:dyDescent="0.2">
      <c r="A3" s="12" t="s">
        <v>59</v>
      </c>
      <c r="B3" s="2">
        <v>59</v>
      </c>
      <c r="C3" s="2">
        <v>13</v>
      </c>
      <c r="D3" s="2">
        <v>4</v>
      </c>
      <c r="E3" s="2">
        <f t="shared" ref="E3:E14" si="0">C3/SQRT(D3)</f>
        <v>6.5</v>
      </c>
      <c r="F3" s="2"/>
      <c r="G3" s="18"/>
      <c r="H3" s="2"/>
      <c r="I3" s="6"/>
    </row>
    <row r="4" spans="1:9" x14ac:dyDescent="0.2">
      <c r="A4" s="12" t="s">
        <v>60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0" t="s">
        <v>61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0" t="s">
        <v>62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0" t="s">
        <v>67</v>
      </c>
      <c r="B7" s="2">
        <v>55</v>
      </c>
      <c r="C7" s="2">
        <v>9</v>
      </c>
      <c r="D7" s="2">
        <v>2</v>
      </c>
      <c r="E7" s="2">
        <v>6.4</v>
      </c>
      <c r="F7" s="2"/>
      <c r="G7" s="18"/>
      <c r="H7" s="2"/>
      <c r="I7" s="6"/>
    </row>
    <row r="8" spans="1:9" x14ac:dyDescent="0.2">
      <c r="A8" s="20" t="s">
        <v>63</v>
      </c>
      <c r="B8" s="2">
        <v>77</v>
      </c>
      <c r="C8" s="2">
        <v>9</v>
      </c>
      <c r="D8" s="2">
        <v>2</v>
      </c>
      <c r="E8" s="2">
        <v>6.4</v>
      </c>
      <c r="F8" s="2"/>
      <c r="G8" s="18"/>
      <c r="H8" s="2"/>
      <c r="I8" s="6"/>
    </row>
    <row r="9" spans="1:9" x14ac:dyDescent="0.2">
      <c r="A9" s="20" t="s">
        <v>64</v>
      </c>
      <c r="B9" s="2">
        <v>158</v>
      </c>
      <c r="C9" s="2">
        <v>35</v>
      </c>
      <c r="D9" s="2">
        <v>2</v>
      </c>
      <c r="E9" s="2">
        <v>24.7</v>
      </c>
      <c r="F9" s="2"/>
      <c r="G9" s="18"/>
      <c r="H9" s="2"/>
      <c r="I9" s="6"/>
    </row>
    <row r="10" spans="1:9" x14ac:dyDescent="0.2">
      <c r="A10" s="20" t="s">
        <v>65</v>
      </c>
      <c r="B10" s="2">
        <v>41</v>
      </c>
      <c r="C10" s="2">
        <v>4</v>
      </c>
      <c r="D10" s="2">
        <v>2</v>
      </c>
      <c r="E10" s="2">
        <v>2.8</v>
      </c>
      <c r="F10" s="2"/>
      <c r="G10" s="18"/>
      <c r="H10" s="2"/>
      <c r="I10" s="6"/>
    </row>
    <row r="11" spans="1:9" x14ac:dyDescent="0.2">
      <c r="A11" s="20" t="s">
        <v>66</v>
      </c>
      <c r="B11" s="2">
        <v>64</v>
      </c>
      <c r="C11" s="2">
        <v>6</v>
      </c>
      <c r="D11" s="2">
        <v>2</v>
      </c>
      <c r="E11" s="2">
        <v>4.2</v>
      </c>
      <c r="F11" s="2"/>
      <c r="G11" s="18"/>
      <c r="H11" s="2"/>
      <c r="I11" s="6"/>
    </row>
    <row r="12" spans="1:9" x14ac:dyDescent="0.2">
      <c r="A12" s="12" t="s">
        <v>22</v>
      </c>
      <c r="B12" s="2">
        <v>91</v>
      </c>
      <c r="C12" s="2">
        <v>3</v>
      </c>
      <c r="D12" s="2">
        <v>12</v>
      </c>
      <c r="E12" s="2">
        <v>0.87</v>
      </c>
      <c r="F12" s="2"/>
      <c r="G12" s="18"/>
      <c r="H12" s="2"/>
      <c r="I12" s="6"/>
    </row>
    <row r="13" spans="1:9" x14ac:dyDescent="0.2">
      <c r="A13" s="11" t="s">
        <v>48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49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23</v>
      </c>
      <c r="B15" s="1">
        <v>73</v>
      </c>
      <c r="C15" s="1">
        <v>16</v>
      </c>
      <c r="D15" s="2">
        <v>8</v>
      </c>
      <c r="E15" s="2">
        <v>5.7</v>
      </c>
      <c r="F15" s="2"/>
      <c r="G15" s="18"/>
      <c r="H15" s="1"/>
      <c r="I15" s="7"/>
    </row>
    <row r="16" spans="1:9" x14ac:dyDescent="0.2">
      <c r="A16" s="11" t="s">
        <v>24</v>
      </c>
      <c r="B16" s="1">
        <v>92.87</v>
      </c>
      <c r="C16" s="1">
        <v>18.899999999999999</v>
      </c>
      <c r="D16" s="2">
        <v>8</v>
      </c>
      <c r="E16" s="2">
        <v>6.6820000000000004</v>
      </c>
      <c r="F16" s="2"/>
      <c r="G16" s="18"/>
      <c r="H16" s="1"/>
      <c r="I16" s="7"/>
    </row>
    <row r="17" spans="1:9" x14ac:dyDescent="0.2">
      <c r="A17" s="11" t="s">
        <v>56</v>
      </c>
      <c r="B17" s="1">
        <v>76.75</v>
      </c>
      <c r="C17" s="1">
        <v>14.17</v>
      </c>
      <c r="D17" s="2">
        <v>10</v>
      </c>
      <c r="E17" s="2">
        <v>4.4809999999999999</v>
      </c>
      <c r="F17" s="2"/>
      <c r="G17" s="18"/>
      <c r="H17" s="1"/>
      <c r="I17" s="7"/>
    </row>
    <row r="18" spans="1:9" x14ac:dyDescent="0.2">
      <c r="A18" s="23" t="s">
        <v>25</v>
      </c>
      <c r="B18" s="1">
        <v>178.16</v>
      </c>
      <c r="C18" s="1">
        <v>35.61</v>
      </c>
      <c r="D18" s="2">
        <v>19</v>
      </c>
      <c r="E18" s="2">
        <v>8.1694999999999993</v>
      </c>
      <c r="F18" s="2"/>
      <c r="G18" s="18"/>
      <c r="H18" s="1"/>
      <c r="I18" s="7"/>
    </row>
    <row r="19" spans="1:9" x14ac:dyDescent="0.2">
      <c r="A19" s="23" t="s">
        <v>26</v>
      </c>
      <c r="B19" s="1">
        <v>67.989999999999995</v>
      </c>
      <c r="C19" s="1">
        <v>6.95</v>
      </c>
      <c r="D19" s="2">
        <v>8</v>
      </c>
      <c r="E19" s="2">
        <v>2.4569999999999999</v>
      </c>
      <c r="F19" s="2"/>
      <c r="G19" s="18"/>
      <c r="H19" s="1"/>
      <c r="I19" s="7"/>
    </row>
    <row r="20" spans="1:9" x14ac:dyDescent="0.2">
      <c r="A20" s="23" t="s">
        <v>57</v>
      </c>
      <c r="B20" s="1">
        <v>54.75</v>
      </c>
      <c r="C20" s="1">
        <v>5</v>
      </c>
      <c r="D20" s="2">
        <v>8</v>
      </c>
      <c r="E20" s="2">
        <v>1.768</v>
      </c>
      <c r="F20" s="2"/>
      <c r="G20" s="18"/>
      <c r="H20" s="1"/>
      <c r="I20" s="7"/>
    </row>
    <row r="21" spans="1:9" x14ac:dyDescent="0.2">
      <c r="A21" s="23" t="s">
        <v>27</v>
      </c>
      <c r="B21" s="1">
        <v>103.54</v>
      </c>
      <c r="C21" s="1">
        <v>16.329999999999998</v>
      </c>
      <c r="D21" s="2">
        <v>8</v>
      </c>
      <c r="E21" s="2">
        <v>5.7735000000000003</v>
      </c>
      <c r="F21" s="2"/>
      <c r="G21" s="18"/>
      <c r="H21" s="1"/>
      <c r="I21" s="7"/>
    </row>
    <row r="22" spans="1:9" x14ac:dyDescent="0.2">
      <c r="A22" s="23" t="s">
        <v>28</v>
      </c>
      <c r="B22" s="1">
        <v>78.58</v>
      </c>
      <c r="C22" s="1">
        <v>7.06</v>
      </c>
      <c r="D22" s="2">
        <v>3</v>
      </c>
      <c r="E22" s="2">
        <v>4.0759999999999996</v>
      </c>
      <c r="F22" s="2"/>
      <c r="G22" s="18"/>
      <c r="H22" s="1"/>
      <c r="I22" s="7"/>
    </row>
    <row r="23" spans="1:9" x14ac:dyDescent="0.2">
      <c r="A23" s="23" t="s">
        <v>53</v>
      </c>
      <c r="B23" s="1">
        <v>63.13</v>
      </c>
      <c r="C23" s="1">
        <v>5.91</v>
      </c>
      <c r="D23" s="2">
        <v>12</v>
      </c>
      <c r="E23" s="2">
        <v>1.706</v>
      </c>
      <c r="F23" s="2"/>
      <c r="G23" s="18"/>
      <c r="H23" s="1"/>
      <c r="I23" s="7"/>
    </row>
    <row r="24" spans="1:9" x14ac:dyDescent="0.2">
      <c r="A24" s="23" t="s">
        <v>54</v>
      </c>
      <c r="B24" s="1">
        <v>56.92</v>
      </c>
      <c r="C24" s="1">
        <v>4.0199999999999996</v>
      </c>
      <c r="D24" s="2">
        <v>12</v>
      </c>
      <c r="E24" s="2">
        <v>1.1599999999999999</v>
      </c>
      <c r="F24" s="2"/>
      <c r="G24" s="18"/>
      <c r="H24" s="1"/>
      <c r="I24" s="7"/>
    </row>
    <row r="25" spans="1:9" x14ac:dyDescent="0.2">
      <c r="A25" s="11" t="s">
        <v>29</v>
      </c>
      <c r="B25" s="1">
        <v>58.75</v>
      </c>
      <c r="C25" s="1">
        <v>9.86</v>
      </c>
      <c r="D25" s="2">
        <v>15</v>
      </c>
      <c r="E25" s="2">
        <v>2.5459999999999998</v>
      </c>
      <c r="F25" s="2"/>
      <c r="G25" s="18"/>
      <c r="H25" s="1"/>
      <c r="I25" s="7"/>
    </row>
    <row r="26" spans="1:9" x14ac:dyDescent="0.2">
      <c r="A26" s="11" t="s">
        <v>30</v>
      </c>
      <c r="B26" s="1">
        <v>107.62</v>
      </c>
      <c r="C26" s="1"/>
      <c r="D26" s="1">
        <v>31</v>
      </c>
      <c r="E26" s="1">
        <v>5.4820000000000002</v>
      </c>
      <c r="F26" s="1">
        <v>102.7</v>
      </c>
      <c r="G26" s="1"/>
      <c r="H26" s="1">
        <v>31</v>
      </c>
      <c r="I26" s="7">
        <v>6.44</v>
      </c>
    </row>
    <row r="27" spans="1:9" x14ac:dyDescent="0.2">
      <c r="A27" s="11" t="s">
        <v>31</v>
      </c>
      <c r="B27" s="1">
        <v>224</v>
      </c>
      <c r="C27" s="1"/>
      <c r="D27" s="1">
        <v>4</v>
      </c>
      <c r="E27" s="1">
        <v>27.7</v>
      </c>
      <c r="F27" s="1"/>
      <c r="G27" s="1"/>
      <c r="H27" s="1"/>
      <c r="I27" s="7"/>
    </row>
    <row r="28" spans="1:9" x14ac:dyDescent="0.2">
      <c r="A28" s="11" t="s">
        <v>55</v>
      </c>
      <c r="B28" s="1">
        <v>48.5</v>
      </c>
      <c r="C28" s="1">
        <v>7.31</v>
      </c>
      <c r="D28" s="1">
        <v>7</v>
      </c>
      <c r="E28" s="1">
        <v>2.7629999999999999</v>
      </c>
      <c r="F28" s="1"/>
      <c r="G28" s="1"/>
      <c r="H28" s="1"/>
      <c r="I28" s="7"/>
    </row>
    <row r="29" spans="1:9" x14ac:dyDescent="0.2">
      <c r="A29" s="11" t="s">
        <v>76</v>
      </c>
      <c r="B29" s="1">
        <v>67.03</v>
      </c>
      <c r="C29" s="1"/>
      <c r="D29" s="1">
        <v>3</v>
      </c>
      <c r="E29" s="1">
        <v>4.34</v>
      </c>
      <c r="F29" s="1"/>
      <c r="G29" s="1"/>
      <c r="H29" s="1"/>
      <c r="I29" s="7"/>
    </row>
    <row r="30" spans="1:9" x14ac:dyDescent="0.2">
      <c r="A30" s="11" t="s">
        <v>77</v>
      </c>
      <c r="B30" s="1">
        <v>65.790000000000006</v>
      </c>
      <c r="C30" s="1"/>
      <c r="D30" s="1">
        <v>3</v>
      </c>
      <c r="E30" s="25">
        <v>5.56</v>
      </c>
      <c r="F30" s="1"/>
      <c r="G30" s="1"/>
      <c r="H30" s="1"/>
      <c r="I30" s="7"/>
    </row>
    <row r="31" spans="1:9" x14ac:dyDescent="0.2">
      <c r="A31" s="11" t="s">
        <v>78</v>
      </c>
      <c r="B31" s="1">
        <v>62.58</v>
      </c>
      <c r="C31" s="1"/>
      <c r="D31" s="1">
        <v>3</v>
      </c>
      <c r="E31" s="1">
        <v>2.7</v>
      </c>
      <c r="F31" s="1"/>
      <c r="G31" s="1"/>
      <c r="H31" s="1"/>
      <c r="I31" s="7"/>
    </row>
    <row r="32" spans="1:9" x14ac:dyDescent="0.2">
      <c r="A32" s="11" t="s">
        <v>79</v>
      </c>
      <c r="B32" s="1">
        <v>70.11</v>
      </c>
      <c r="C32" s="1"/>
      <c r="D32" s="1">
        <v>3</v>
      </c>
      <c r="E32" s="1">
        <v>3.63</v>
      </c>
      <c r="F32" s="1"/>
      <c r="G32" s="1"/>
      <c r="H32" s="1"/>
      <c r="I32" s="7"/>
    </row>
    <row r="33" spans="1:9" x14ac:dyDescent="0.2">
      <c r="A33" s="11" t="s">
        <v>80</v>
      </c>
      <c r="B33" s="1">
        <v>74.94</v>
      </c>
      <c r="C33" s="1"/>
      <c r="D33" s="1">
        <v>3</v>
      </c>
      <c r="E33" s="1">
        <v>6.62</v>
      </c>
      <c r="F33" s="1"/>
      <c r="G33" s="1"/>
      <c r="H33" s="1"/>
      <c r="I33" s="7"/>
    </row>
    <row r="34" spans="1:9" x14ac:dyDescent="0.2">
      <c r="A34" s="11" t="s">
        <v>81</v>
      </c>
      <c r="B34" s="1">
        <v>57.35</v>
      </c>
      <c r="C34" s="1"/>
      <c r="D34" s="1">
        <v>3</v>
      </c>
      <c r="E34" s="1">
        <v>4.33</v>
      </c>
      <c r="F34" s="1"/>
      <c r="G34" s="1"/>
      <c r="H34" s="1"/>
      <c r="I34" s="7"/>
    </row>
    <row r="35" spans="1:9" x14ac:dyDescent="0.2">
      <c r="A35" s="11" t="s">
        <v>82</v>
      </c>
      <c r="B35" s="1">
        <v>63.5</v>
      </c>
      <c r="C35" s="1"/>
      <c r="D35" s="1">
        <v>3</v>
      </c>
      <c r="E35" s="1">
        <v>4.78</v>
      </c>
      <c r="F35" s="1"/>
      <c r="G35" s="1"/>
      <c r="H35" s="1"/>
      <c r="I35" s="7"/>
    </row>
    <row r="36" spans="1:9" x14ac:dyDescent="0.2">
      <c r="A36" s="11" t="s">
        <v>83</v>
      </c>
      <c r="B36" s="1">
        <v>58.62</v>
      </c>
      <c r="C36" s="1"/>
      <c r="D36" s="1">
        <v>3</v>
      </c>
      <c r="E36" s="1">
        <v>5.17</v>
      </c>
      <c r="F36" s="1"/>
      <c r="G36" s="1"/>
      <c r="H36" s="1"/>
      <c r="I36" s="7"/>
    </row>
    <row r="37" spans="1:9" x14ac:dyDescent="0.2">
      <c r="A37" s="23" t="s">
        <v>84</v>
      </c>
      <c r="B37" s="1">
        <v>74.23</v>
      </c>
      <c r="C37" s="1"/>
      <c r="D37" s="1">
        <v>3</v>
      </c>
      <c r="E37" s="1">
        <v>2.8</v>
      </c>
      <c r="F37" s="1"/>
      <c r="G37" s="1"/>
      <c r="H37" s="1"/>
      <c r="I37" s="7"/>
    </row>
    <row r="38" spans="1:9" x14ac:dyDescent="0.2">
      <c r="A38" s="20" t="s">
        <v>85</v>
      </c>
      <c r="B38" s="1">
        <v>97.49</v>
      </c>
      <c r="C38" s="1"/>
      <c r="D38" s="1">
        <v>3</v>
      </c>
      <c r="E38" s="1">
        <v>12.27</v>
      </c>
      <c r="F38" s="1"/>
      <c r="G38" s="1"/>
      <c r="H38" s="1"/>
      <c r="I38" s="7"/>
    </row>
    <row r="39" spans="1:9" x14ac:dyDescent="0.2">
      <c r="A39" s="20" t="s">
        <v>86</v>
      </c>
      <c r="B39" s="1">
        <v>109.5</v>
      </c>
      <c r="C39" s="1"/>
      <c r="D39" s="1">
        <v>3</v>
      </c>
      <c r="E39" s="1">
        <v>11.93</v>
      </c>
      <c r="F39" s="1"/>
      <c r="G39" s="1"/>
      <c r="H39" s="1"/>
      <c r="I39" s="7"/>
    </row>
    <row r="40" spans="1:9" x14ac:dyDescent="0.2">
      <c r="A40" s="20" t="s">
        <v>87</v>
      </c>
      <c r="B40" s="1">
        <v>108.43</v>
      </c>
      <c r="C40" s="1"/>
      <c r="D40" s="1">
        <v>3</v>
      </c>
      <c r="E40" s="1">
        <v>14.51</v>
      </c>
      <c r="F40" s="1"/>
      <c r="G40" s="1"/>
      <c r="H40" s="1"/>
      <c r="I40" s="7"/>
    </row>
    <row r="41" spans="1:9" x14ac:dyDescent="0.2">
      <c r="A41" s="11" t="s">
        <v>32</v>
      </c>
      <c r="B41" s="1">
        <v>61.87</v>
      </c>
      <c r="C41" s="1"/>
      <c r="D41" s="1">
        <v>6</v>
      </c>
      <c r="E41" s="1">
        <v>1.33</v>
      </c>
      <c r="F41" s="1">
        <v>68.13</v>
      </c>
      <c r="G41" s="1"/>
      <c r="H41" s="1">
        <v>6</v>
      </c>
      <c r="I41" s="7">
        <v>1.66</v>
      </c>
    </row>
    <row r="42" spans="1:9" x14ac:dyDescent="0.2">
      <c r="A42" s="11" t="s">
        <v>33</v>
      </c>
      <c r="B42" s="1">
        <v>55.67</v>
      </c>
      <c r="C42" s="1"/>
      <c r="D42" s="1">
        <v>6</v>
      </c>
      <c r="E42" s="1">
        <v>1.04</v>
      </c>
      <c r="F42" s="1">
        <v>57.82</v>
      </c>
      <c r="G42" s="1"/>
      <c r="H42" s="1">
        <v>7</v>
      </c>
      <c r="I42" s="7">
        <v>1.24</v>
      </c>
    </row>
    <row r="43" spans="1:9" x14ac:dyDescent="0.2">
      <c r="A43" s="11" t="s">
        <v>50</v>
      </c>
      <c r="B43" s="1">
        <v>93.6</v>
      </c>
      <c r="C43" s="1">
        <v>6.12</v>
      </c>
      <c r="D43" s="1">
        <v>5</v>
      </c>
      <c r="E43" s="1">
        <v>2.7370000000000001</v>
      </c>
      <c r="F43" s="1">
        <v>104.6</v>
      </c>
      <c r="G43" s="1">
        <v>4.58</v>
      </c>
      <c r="H43" s="1">
        <v>4</v>
      </c>
      <c r="I43" s="7">
        <f>G43/SQRT(H43)</f>
        <v>2.29</v>
      </c>
    </row>
    <row r="44" spans="1:9" x14ac:dyDescent="0.2">
      <c r="A44" s="11" t="s">
        <v>51</v>
      </c>
      <c r="B44" s="1">
        <v>108.8</v>
      </c>
      <c r="C44" s="1"/>
      <c r="D44" s="1"/>
      <c r="E44" s="1">
        <v>11.2</v>
      </c>
      <c r="F44" s="1"/>
      <c r="G44" s="1"/>
      <c r="H44" s="1"/>
      <c r="I44" s="7"/>
    </row>
    <row r="45" spans="1:9" x14ac:dyDescent="0.2">
      <c r="A45" s="11" t="s">
        <v>35</v>
      </c>
      <c r="B45" s="1">
        <v>89</v>
      </c>
      <c r="C45" s="1"/>
      <c r="D45" s="1"/>
      <c r="E45" s="1">
        <f>B45*2.2/100</f>
        <v>1.9580000000000002</v>
      </c>
      <c r="F45" s="1">
        <v>113.4</v>
      </c>
      <c r="G45" s="1"/>
      <c r="H45" s="1"/>
      <c r="I45" s="7">
        <f>B45*2/100</f>
        <v>1.78</v>
      </c>
    </row>
    <row r="46" spans="1:9" x14ac:dyDescent="0.2">
      <c r="A46" s="11" t="s">
        <v>34</v>
      </c>
      <c r="B46" s="1">
        <v>50.8</v>
      </c>
      <c r="C46" s="1">
        <v>5.0999999999999996</v>
      </c>
      <c r="D46" s="1">
        <v>6</v>
      </c>
      <c r="E46" s="1">
        <v>2.08</v>
      </c>
      <c r="F46" s="1"/>
      <c r="G46" s="1"/>
      <c r="H46" s="1"/>
      <c r="I46" s="7"/>
    </row>
    <row r="47" spans="1:9" x14ac:dyDescent="0.2">
      <c r="A47" s="11" t="s">
        <v>52</v>
      </c>
      <c r="B47" s="1">
        <v>81</v>
      </c>
      <c r="C47" s="1">
        <v>9.9</v>
      </c>
      <c r="D47" s="1">
        <v>6</v>
      </c>
      <c r="E47" s="1">
        <v>4.04</v>
      </c>
      <c r="F47" s="1"/>
      <c r="G47" s="1"/>
      <c r="H47" s="1"/>
      <c r="I47" s="7"/>
    </row>
    <row r="48" spans="1:9" x14ac:dyDescent="0.2">
      <c r="A48" s="11" t="s">
        <v>36</v>
      </c>
      <c r="B48" s="1">
        <v>235.57</v>
      </c>
      <c r="C48" s="1"/>
      <c r="D48" s="1"/>
      <c r="E48" s="1">
        <v>1.05</v>
      </c>
      <c r="F48" s="1"/>
      <c r="G48" s="1"/>
      <c r="H48" s="1"/>
      <c r="I48" s="7"/>
    </row>
    <row r="49" spans="1:9" x14ac:dyDescent="0.2">
      <c r="A49" s="11" t="s">
        <v>37</v>
      </c>
      <c r="B49" s="1">
        <v>119</v>
      </c>
      <c r="C49" s="1">
        <v>6.8</v>
      </c>
      <c r="D49" s="1">
        <v>4</v>
      </c>
      <c r="E49" s="1">
        <f>C49/SQRT(D49)</f>
        <v>3.4</v>
      </c>
      <c r="F49" s="1"/>
      <c r="G49" s="1"/>
      <c r="H49" s="1"/>
      <c r="I49" s="7"/>
    </row>
    <row r="50" spans="1:9" x14ac:dyDescent="0.2">
      <c r="A50" s="11" t="s">
        <v>38</v>
      </c>
      <c r="B50" s="1">
        <v>129.1</v>
      </c>
      <c r="C50" s="1">
        <v>4.5999999999999996</v>
      </c>
      <c r="D50" s="1">
        <v>4</v>
      </c>
      <c r="E50" s="1">
        <f t="shared" ref="E50:E57" si="1">C50/SQRT(D50)</f>
        <v>2.2999999999999998</v>
      </c>
      <c r="F50" s="1"/>
      <c r="G50" s="1"/>
      <c r="H50" s="1"/>
      <c r="I50" s="7"/>
    </row>
    <row r="51" spans="1:9" x14ac:dyDescent="0.2">
      <c r="A51" s="11" t="s">
        <v>39</v>
      </c>
      <c r="B51" s="1">
        <v>135.4</v>
      </c>
      <c r="C51" s="1">
        <v>3.5</v>
      </c>
      <c r="D51" s="1">
        <v>4</v>
      </c>
      <c r="E51" s="1">
        <f t="shared" si="1"/>
        <v>1.75</v>
      </c>
      <c r="F51" s="1"/>
      <c r="G51" s="1"/>
      <c r="H51" s="1"/>
      <c r="I51" s="7"/>
    </row>
    <row r="52" spans="1:9" x14ac:dyDescent="0.2">
      <c r="A52" s="11" t="s">
        <v>40</v>
      </c>
      <c r="B52" s="1">
        <v>147.30000000000001</v>
      </c>
      <c r="C52" s="1">
        <v>1.3</v>
      </c>
      <c r="D52" s="1">
        <v>4</v>
      </c>
      <c r="E52" s="1">
        <f t="shared" si="1"/>
        <v>0.65</v>
      </c>
      <c r="F52" s="1"/>
      <c r="G52" s="1"/>
      <c r="H52" s="1"/>
      <c r="I52" s="7"/>
    </row>
    <row r="53" spans="1:9" x14ac:dyDescent="0.2">
      <c r="A53" s="11" t="s">
        <v>41</v>
      </c>
      <c r="B53" s="1">
        <v>154.1</v>
      </c>
      <c r="C53" s="1">
        <v>3.5</v>
      </c>
      <c r="D53" s="1">
        <v>4</v>
      </c>
      <c r="E53" s="1">
        <f t="shared" si="1"/>
        <v>1.75</v>
      </c>
      <c r="F53" s="1"/>
      <c r="G53" s="1"/>
      <c r="H53" s="1"/>
      <c r="I53" s="7"/>
    </row>
    <row r="54" spans="1:9" x14ac:dyDescent="0.2">
      <c r="A54" s="11" t="s">
        <v>42</v>
      </c>
      <c r="B54" s="1">
        <v>160.5</v>
      </c>
      <c r="C54" s="1">
        <v>3.8</v>
      </c>
      <c r="D54" s="1">
        <v>4</v>
      </c>
      <c r="E54" s="1">
        <f t="shared" si="1"/>
        <v>1.9</v>
      </c>
      <c r="F54" s="1"/>
      <c r="G54" s="1"/>
      <c r="H54" s="1"/>
      <c r="I54" s="7"/>
    </row>
    <row r="55" spans="1:9" x14ac:dyDescent="0.2">
      <c r="A55" s="11" t="s">
        <v>43</v>
      </c>
      <c r="B55" s="1">
        <v>184.6</v>
      </c>
      <c r="C55" s="1">
        <v>6.5</v>
      </c>
      <c r="D55" s="1">
        <v>4</v>
      </c>
      <c r="E55" s="1">
        <f t="shared" si="1"/>
        <v>3.25</v>
      </c>
      <c r="F55" s="1"/>
      <c r="G55" s="1"/>
      <c r="H55" s="1"/>
      <c r="I55" s="7"/>
    </row>
    <row r="56" spans="1:9" x14ac:dyDescent="0.2">
      <c r="A56" s="23" t="s">
        <v>44</v>
      </c>
      <c r="B56" s="1">
        <v>205.3</v>
      </c>
      <c r="C56" s="1">
        <v>7.2</v>
      </c>
      <c r="D56" s="1">
        <v>4</v>
      </c>
      <c r="E56" s="1">
        <f t="shared" si="1"/>
        <v>3.6</v>
      </c>
      <c r="F56" s="1"/>
      <c r="G56" s="1"/>
      <c r="H56" s="1"/>
      <c r="I56" s="7"/>
    </row>
    <row r="57" spans="1:9" x14ac:dyDescent="0.2">
      <c r="A57" s="23" t="s">
        <v>45</v>
      </c>
      <c r="B57" s="1">
        <v>238.3</v>
      </c>
      <c r="C57" s="1">
        <v>11.4</v>
      </c>
      <c r="D57" s="1">
        <v>4</v>
      </c>
      <c r="E57" s="1">
        <f t="shared" si="1"/>
        <v>5.7</v>
      </c>
      <c r="F57" s="1"/>
      <c r="G57" s="1"/>
      <c r="H57" s="1"/>
      <c r="I57" s="7"/>
    </row>
    <row r="58" spans="1:9" x14ac:dyDescent="0.2">
      <c r="A58" s="11" t="s">
        <v>46</v>
      </c>
      <c r="B58" s="1">
        <v>305</v>
      </c>
      <c r="C58" s="1"/>
      <c r="D58" s="1">
        <v>6</v>
      </c>
      <c r="E58" s="1">
        <v>10</v>
      </c>
      <c r="F58" s="1"/>
      <c r="G58" s="1"/>
      <c r="H58" s="1"/>
      <c r="I58" s="7"/>
    </row>
    <row r="59" spans="1:9" x14ac:dyDescent="0.2">
      <c r="A59" s="11" t="s">
        <v>74</v>
      </c>
      <c r="B59" s="1">
        <v>90</v>
      </c>
      <c r="C59" s="1">
        <v>12</v>
      </c>
      <c r="D59" s="1">
        <v>50</v>
      </c>
      <c r="E59" s="1">
        <v>1.7</v>
      </c>
      <c r="F59" s="1">
        <v>106</v>
      </c>
      <c r="G59" s="1">
        <v>20</v>
      </c>
      <c r="H59" s="1">
        <v>50</v>
      </c>
      <c r="I59" s="7">
        <v>2.83</v>
      </c>
    </row>
    <row r="60" spans="1:9" x14ac:dyDescent="0.2">
      <c r="A60" s="11" t="s">
        <v>75</v>
      </c>
      <c r="B60" s="19">
        <v>87</v>
      </c>
      <c r="C60" s="19">
        <v>12</v>
      </c>
      <c r="D60" s="19">
        <v>50</v>
      </c>
      <c r="E60" s="1">
        <v>1.7</v>
      </c>
      <c r="F60" s="19">
        <v>177</v>
      </c>
      <c r="G60" s="19">
        <v>66</v>
      </c>
      <c r="H60" s="19">
        <v>50</v>
      </c>
      <c r="I60" s="7">
        <v>9.33</v>
      </c>
    </row>
    <row r="61" spans="1:9" x14ac:dyDescent="0.2">
      <c r="A61" s="26" t="s">
        <v>47</v>
      </c>
      <c r="B61" s="19">
        <v>68.7</v>
      </c>
      <c r="C61" s="19"/>
      <c r="D61" s="19">
        <v>6</v>
      </c>
      <c r="E61" s="19">
        <v>4.22</v>
      </c>
      <c r="F61" s="19"/>
      <c r="G61" s="19"/>
      <c r="H61" s="19"/>
      <c r="I61" s="27"/>
    </row>
    <row r="62" spans="1:9" x14ac:dyDescent="0.2">
      <c r="A62" s="11" t="s">
        <v>88</v>
      </c>
      <c r="B62" s="1">
        <v>166.7</v>
      </c>
      <c r="C62" s="1">
        <v>44.5</v>
      </c>
      <c r="D62" s="1">
        <v>5</v>
      </c>
      <c r="E62" s="1">
        <v>19.899999999999999</v>
      </c>
      <c r="F62" s="1"/>
      <c r="G62" s="1"/>
      <c r="H62" s="1"/>
      <c r="I62" s="7"/>
    </row>
    <row r="63" spans="1:9" x14ac:dyDescent="0.2">
      <c r="A63" s="11" t="s">
        <v>89</v>
      </c>
      <c r="B63" s="1">
        <v>206.5</v>
      </c>
      <c r="C63" s="1">
        <v>42.3</v>
      </c>
      <c r="D63" s="1">
        <v>5</v>
      </c>
      <c r="E63" s="1">
        <v>18.920000000000002</v>
      </c>
      <c r="F63" s="1"/>
      <c r="G63" s="1"/>
      <c r="H63" s="1"/>
      <c r="I63" s="7"/>
    </row>
    <row r="64" spans="1:9" x14ac:dyDescent="0.2">
      <c r="A64" s="11" t="s">
        <v>90</v>
      </c>
      <c r="B64" s="1">
        <v>96.7</v>
      </c>
      <c r="C64" s="1">
        <v>14.1</v>
      </c>
      <c r="D64" s="1">
        <v>3</v>
      </c>
      <c r="E64" s="1">
        <v>8.14</v>
      </c>
      <c r="F64" s="1"/>
      <c r="G64" s="1"/>
      <c r="H64" s="1"/>
      <c r="I64" s="7"/>
    </row>
    <row r="65" spans="1:9" x14ac:dyDescent="0.2">
      <c r="A65" s="11" t="s">
        <v>91</v>
      </c>
      <c r="B65" s="1">
        <v>93.9</v>
      </c>
      <c r="C65" s="1">
        <v>12.3</v>
      </c>
      <c r="D65" s="1">
        <v>3</v>
      </c>
      <c r="E65" s="1">
        <v>7.1</v>
      </c>
      <c r="F65" s="1"/>
      <c r="G65" s="1"/>
      <c r="H65" s="1"/>
      <c r="I65" s="7"/>
    </row>
    <row r="66" spans="1:9" x14ac:dyDescent="0.2">
      <c r="A66" s="11" t="s">
        <v>92</v>
      </c>
      <c r="B66" s="1">
        <v>85</v>
      </c>
      <c r="C66" s="1">
        <v>20</v>
      </c>
      <c r="D66" s="1">
        <v>5</v>
      </c>
      <c r="E66" s="1">
        <v>8.9</v>
      </c>
      <c r="F66" s="1"/>
      <c r="G66" s="1"/>
      <c r="H66" s="1"/>
      <c r="I66" s="7"/>
    </row>
    <row r="67" spans="1:9" x14ac:dyDescent="0.2">
      <c r="A67" s="11" t="s">
        <v>94</v>
      </c>
      <c r="B67" s="1">
        <v>66.141999999999996</v>
      </c>
      <c r="C67" s="1"/>
      <c r="D67" s="1">
        <v>8</v>
      </c>
      <c r="E67" s="1">
        <v>2.7559999999999998</v>
      </c>
      <c r="F67" s="1"/>
      <c r="G67" s="1"/>
      <c r="H67" s="1"/>
      <c r="I67" s="7"/>
    </row>
    <row r="68" spans="1:9" x14ac:dyDescent="0.2">
      <c r="A68" s="11" t="s">
        <v>95</v>
      </c>
      <c r="B68" s="1">
        <v>76.7</v>
      </c>
      <c r="C68" s="1">
        <v>10.5</v>
      </c>
      <c r="D68" s="1">
        <v>8</v>
      </c>
      <c r="E68" s="1">
        <v>3.71</v>
      </c>
      <c r="F68" s="1"/>
      <c r="G68" s="1"/>
      <c r="H68" s="1"/>
      <c r="I68" s="7"/>
    </row>
    <row r="69" spans="1:9" x14ac:dyDescent="0.2">
      <c r="A69" s="11" t="s">
        <v>93</v>
      </c>
      <c r="B69" s="1">
        <v>111.8</v>
      </c>
      <c r="C69" s="1">
        <v>14.2</v>
      </c>
      <c r="D69" s="1">
        <v>7</v>
      </c>
      <c r="E69" s="1">
        <v>5.367</v>
      </c>
      <c r="F69" s="1"/>
      <c r="G69" s="1"/>
      <c r="H69" s="1"/>
      <c r="I69" s="7"/>
    </row>
    <row r="70" spans="1:9" x14ac:dyDescent="0.2">
      <c r="A70" s="11" t="s">
        <v>96</v>
      </c>
      <c r="B70" s="1">
        <v>81.58</v>
      </c>
      <c r="C70" s="1"/>
      <c r="D70" s="1">
        <v>4</v>
      </c>
      <c r="E70" s="1">
        <v>7.89</v>
      </c>
      <c r="F70" s="1"/>
      <c r="G70" s="1"/>
      <c r="H70" s="1"/>
      <c r="I70" s="7"/>
    </row>
    <row r="71" spans="1:9" x14ac:dyDescent="0.2">
      <c r="A71" s="11" t="s">
        <v>97</v>
      </c>
      <c r="B71" s="1">
        <v>94.74</v>
      </c>
      <c r="C71" s="1"/>
      <c r="D71" s="1">
        <v>4</v>
      </c>
      <c r="E71" s="1">
        <v>7.89</v>
      </c>
      <c r="F71" s="1"/>
      <c r="G71" s="1"/>
      <c r="H71" s="1"/>
      <c r="I71" s="7"/>
    </row>
    <row r="72" spans="1:9" x14ac:dyDescent="0.2">
      <c r="A72" s="23" t="s">
        <v>98</v>
      </c>
      <c r="B72" s="1">
        <v>121.1</v>
      </c>
      <c r="C72" s="1"/>
      <c r="D72" s="1">
        <v>4</v>
      </c>
      <c r="E72" s="1">
        <v>19.3</v>
      </c>
      <c r="F72" s="1"/>
      <c r="G72" s="1"/>
      <c r="H72" s="1"/>
      <c r="I72" s="7"/>
    </row>
    <row r="73" spans="1:9" x14ac:dyDescent="0.2">
      <c r="A73" s="11" t="s">
        <v>99</v>
      </c>
      <c r="B73" s="1">
        <v>160.4</v>
      </c>
      <c r="C73" s="1">
        <v>31.2</v>
      </c>
      <c r="D73" s="1">
        <v>7</v>
      </c>
      <c r="E73" s="1">
        <v>11.79</v>
      </c>
      <c r="F73" s="1"/>
      <c r="G73" s="1"/>
      <c r="H73" s="1"/>
      <c r="I73" s="7"/>
    </row>
    <row r="74" spans="1:9" x14ac:dyDescent="0.2">
      <c r="A74" s="11" t="s">
        <v>105</v>
      </c>
      <c r="B74" s="1">
        <v>134.6</v>
      </c>
      <c r="C74" s="1"/>
      <c r="D74" s="1">
        <v>5</v>
      </c>
      <c r="E74" s="1">
        <v>7.7</v>
      </c>
      <c r="F74" s="1"/>
      <c r="G74" s="1"/>
      <c r="H74" s="1"/>
      <c r="I74" s="7"/>
    </row>
    <row r="75" spans="1:9" x14ac:dyDescent="0.2">
      <c r="A75" s="11" t="s">
        <v>106</v>
      </c>
      <c r="B75" s="1">
        <v>95.1</v>
      </c>
      <c r="C75" s="1"/>
      <c r="D75" s="1">
        <v>5</v>
      </c>
      <c r="E75" s="1">
        <v>3.3</v>
      </c>
      <c r="F75" s="1"/>
      <c r="G75" s="1"/>
      <c r="H75" s="1"/>
      <c r="I75" s="7"/>
    </row>
    <row r="76" spans="1:9" x14ac:dyDescent="0.2">
      <c r="A76" s="11" t="s">
        <v>100</v>
      </c>
      <c r="B76" s="1">
        <v>84.4</v>
      </c>
      <c r="C76" s="1"/>
      <c r="D76" s="1">
        <v>6</v>
      </c>
      <c r="E76" s="1">
        <v>1.1599999999999999</v>
      </c>
      <c r="F76" s="1"/>
      <c r="G76" s="1"/>
      <c r="H76" s="1"/>
      <c r="I76" s="7"/>
    </row>
    <row r="77" spans="1:9" x14ac:dyDescent="0.2">
      <c r="A77" s="11" t="s">
        <v>101</v>
      </c>
      <c r="B77" s="1">
        <v>100</v>
      </c>
      <c r="C77" s="1"/>
      <c r="D77" s="1"/>
      <c r="E77" s="1">
        <v>10</v>
      </c>
      <c r="F77" s="1"/>
      <c r="G77" s="1"/>
      <c r="H77" s="1"/>
      <c r="I77" s="7"/>
    </row>
    <row r="78" spans="1:9" x14ac:dyDescent="0.2">
      <c r="A78" s="11" t="s">
        <v>102</v>
      </c>
      <c r="B78" s="1">
        <v>122.9</v>
      </c>
      <c r="C78" s="1">
        <v>19.600000000000001</v>
      </c>
      <c r="D78" s="1">
        <v>4</v>
      </c>
      <c r="E78" s="1">
        <f>C78/SQRT(D78)</f>
        <v>9.8000000000000007</v>
      </c>
      <c r="F78" s="1"/>
      <c r="G78" s="1"/>
      <c r="H78" s="1"/>
      <c r="I78" s="7"/>
    </row>
    <row r="79" spans="1:9" x14ac:dyDescent="0.2">
      <c r="A79" s="11" t="s">
        <v>103</v>
      </c>
      <c r="B79" s="1">
        <v>79.400000000000006</v>
      </c>
      <c r="C79" s="1"/>
      <c r="D79" s="1"/>
      <c r="E79" s="1">
        <v>1.9</v>
      </c>
      <c r="F79" s="1"/>
      <c r="G79" s="1"/>
      <c r="H79" s="1"/>
      <c r="I79" s="7"/>
    </row>
    <row r="80" spans="1:9" x14ac:dyDescent="0.2">
      <c r="A80" s="11" t="s">
        <v>104</v>
      </c>
      <c r="B80" s="1">
        <v>146.19999999999999</v>
      </c>
      <c r="C80" s="1">
        <v>6.7</v>
      </c>
      <c r="D80" s="1">
        <v>5</v>
      </c>
      <c r="E80" s="1">
        <v>2.996</v>
      </c>
      <c r="F80" s="1"/>
      <c r="G80" s="1"/>
      <c r="H80" s="1"/>
      <c r="I80" s="7"/>
    </row>
    <row r="81" spans="1:9" x14ac:dyDescent="0.2">
      <c r="A81" s="11" t="s">
        <v>107</v>
      </c>
      <c r="B81" s="1">
        <v>97.4</v>
      </c>
      <c r="C81" s="1">
        <v>7.5</v>
      </c>
      <c r="D81" s="1">
        <v>5</v>
      </c>
      <c r="E81" s="1">
        <v>3.35</v>
      </c>
      <c r="F81" s="1"/>
      <c r="G81" s="1"/>
      <c r="H81" s="1"/>
      <c r="I81" s="7"/>
    </row>
    <row r="82" spans="1:9" x14ac:dyDescent="0.2">
      <c r="A82" s="11" t="s">
        <v>108</v>
      </c>
      <c r="B82" s="1">
        <v>159</v>
      </c>
      <c r="C82" s="1">
        <v>23</v>
      </c>
      <c r="D82" s="1">
        <v>13</v>
      </c>
      <c r="E82" s="1">
        <v>6.4</v>
      </c>
      <c r="F82" s="1"/>
      <c r="G82" s="1"/>
      <c r="H82" s="1"/>
      <c r="I82" s="7"/>
    </row>
    <row r="83" spans="1:9" x14ac:dyDescent="0.2">
      <c r="A83" s="11" t="s">
        <v>109</v>
      </c>
      <c r="B83" s="1">
        <v>161.9</v>
      </c>
      <c r="C83" s="1"/>
      <c r="D83" s="1"/>
      <c r="E83" s="1">
        <v>3.7</v>
      </c>
      <c r="F83" s="1"/>
      <c r="G83" s="1"/>
      <c r="H83" s="1"/>
      <c r="I83" s="7"/>
    </row>
    <row r="84" spans="1:9" x14ac:dyDescent="0.2">
      <c r="A84" s="11" t="s">
        <v>110</v>
      </c>
      <c r="B84" s="1">
        <v>142.69999999999999</v>
      </c>
      <c r="C84" s="1"/>
      <c r="D84" s="1"/>
      <c r="E84" s="1">
        <v>3.3</v>
      </c>
      <c r="F84" s="1"/>
      <c r="G84" s="1"/>
      <c r="H84" s="1"/>
      <c r="I84" s="7"/>
    </row>
    <row r="85" spans="1:9" x14ac:dyDescent="0.2">
      <c r="A85" s="23" t="s">
        <v>111</v>
      </c>
      <c r="B85" s="1">
        <v>125</v>
      </c>
      <c r="C85" s="1"/>
      <c r="D85" s="1"/>
      <c r="E85" s="1">
        <v>3.2</v>
      </c>
      <c r="F85" s="1"/>
      <c r="G85" s="1"/>
      <c r="H85" s="1"/>
      <c r="I85" s="7"/>
    </row>
    <row r="86" spans="1:9" x14ac:dyDescent="0.2">
      <c r="A86" s="23" t="s">
        <v>112</v>
      </c>
      <c r="B86" s="1">
        <v>142.80000000000001</v>
      </c>
      <c r="C86" s="1"/>
      <c r="D86" s="1"/>
      <c r="E86" s="1">
        <v>4.5</v>
      </c>
      <c r="F86" s="1"/>
      <c r="G86" s="1"/>
      <c r="H86" s="1"/>
      <c r="I86" s="7"/>
    </row>
    <row r="87" spans="1:9" x14ac:dyDescent="0.2">
      <c r="A87" s="23" t="s">
        <v>113</v>
      </c>
      <c r="B87" s="1">
        <v>326</v>
      </c>
      <c r="C87" s="1"/>
      <c r="D87" s="1"/>
      <c r="E87" s="1">
        <v>20</v>
      </c>
      <c r="F87" s="1"/>
      <c r="G87" s="1"/>
      <c r="H87" s="1"/>
      <c r="I87" s="7"/>
    </row>
    <row r="88" spans="1:9" x14ac:dyDescent="0.2">
      <c r="A88" s="23" t="s">
        <v>114</v>
      </c>
      <c r="B88" s="1">
        <v>51.5</v>
      </c>
      <c r="C88" s="1">
        <v>4.8</v>
      </c>
      <c r="D88" s="1">
        <v>8</v>
      </c>
      <c r="E88" s="1">
        <v>1.7</v>
      </c>
      <c r="F88" s="1"/>
      <c r="G88" s="1"/>
      <c r="H88" s="1"/>
      <c r="I88" s="7"/>
    </row>
    <row r="89" spans="1:9" ht="17" thickBot="1" x14ac:dyDescent="0.25">
      <c r="A89" s="28" t="s">
        <v>115</v>
      </c>
      <c r="B89" s="8">
        <v>94.6</v>
      </c>
      <c r="C89" s="8">
        <v>7.7</v>
      </c>
      <c r="D89" s="8">
        <v>6</v>
      </c>
      <c r="E89" s="8">
        <v>3.14</v>
      </c>
      <c r="F89" s="8"/>
      <c r="G89" s="8"/>
      <c r="H89" s="8"/>
      <c r="I8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2024-09-30T18:01:20Z</dcterms:modified>
</cp:coreProperties>
</file>